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silien\Documents\GitHub\vamos2018\VAMOS\files\"/>
    </mc:Choice>
  </mc:AlternateContent>
  <bookViews>
    <workbookView xWindow="0" yWindow="0" windowWidth="21570" windowHeight="8145" activeTab="2"/>
  </bookViews>
  <sheets>
    <sheet name="Vulnerabilities" sheetId="1" r:id="rId1"/>
    <sheet name="Q1" sheetId="7" r:id="rId2"/>
    <sheet name="Q2" sheetId="8" r:id="rId3"/>
    <sheet name="Q4" sheetId="9" r:id="rId4"/>
    <sheet name="Plugins" sheetId="10"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7" i="7" l="1"/>
  <c r="L17" i="7"/>
  <c r="K17" i="7"/>
  <c r="J17" i="7"/>
  <c r="I17" i="7"/>
  <c r="H17" i="7"/>
  <c r="G17" i="7"/>
  <c r="F17" i="7"/>
  <c r="E17" i="7"/>
  <c r="D17" i="7"/>
  <c r="N146" i="8" l="1"/>
  <c r="K69" i="10" l="1"/>
  <c r="W69" i="10" s="1"/>
  <c r="K48" i="10"/>
  <c r="V48" i="10" s="1"/>
  <c r="R5" i="10"/>
  <c r="U5" i="10" s="1"/>
  <c r="K5" i="10"/>
  <c r="N5" i="10" s="1"/>
  <c r="M162" i="9"/>
  <c r="L162" i="9"/>
  <c r="K162" i="9"/>
  <c r="J162" i="9"/>
  <c r="I162" i="9"/>
  <c r="M159" i="9"/>
  <c r="L159" i="9"/>
  <c r="K159" i="9"/>
  <c r="J159" i="9"/>
  <c r="I159" i="9"/>
  <c r="L156" i="9"/>
  <c r="K156" i="9"/>
  <c r="J156" i="9"/>
  <c r="I156" i="9"/>
  <c r="M153" i="9"/>
  <c r="L153" i="9"/>
  <c r="K153" i="9"/>
  <c r="J153" i="9"/>
  <c r="I153" i="9"/>
  <c r="S147" i="9"/>
  <c r="R147" i="9"/>
  <c r="Q147" i="9"/>
  <c r="P147" i="9"/>
  <c r="O147" i="9"/>
  <c r="N147" i="9"/>
  <c r="M147" i="9"/>
  <c r="L147" i="9"/>
  <c r="K147" i="9"/>
  <c r="J147" i="9"/>
  <c r="I147" i="9"/>
  <c r="H147" i="9"/>
  <c r="G147" i="9"/>
  <c r="F147" i="9"/>
  <c r="E147" i="9"/>
  <c r="S146" i="9"/>
  <c r="R146" i="9"/>
  <c r="M146" i="9"/>
  <c r="H146" i="9"/>
  <c r="S145" i="9"/>
  <c r="R145" i="9"/>
  <c r="M145" i="9"/>
  <c r="H145" i="9"/>
  <c r="S144" i="9"/>
  <c r="R144" i="9"/>
  <c r="M144" i="9"/>
  <c r="H144" i="9"/>
  <c r="S143" i="9"/>
  <c r="R143" i="9"/>
  <c r="M143" i="9"/>
  <c r="H143" i="9"/>
  <c r="S142" i="9"/>
  <c r="R142" i="9"/>
  <c r="M142" i="9"/>
  <c r="H142" i="9"/>
  <c r="S141" i="9"/>
  <c r="R141" i="9"/>
  <c r="M141" i="9"/>
  <c r="H141" i="9"/>
  <c r="S140" i="9"/>
  <c r="R140" i="9"/>
  <c r="M140" i="9"/>
  <c r="H140" i="9"/>
  <c r="S139" i="9"/>
  <c r="R139" i="9"/>
  <c r="M139" i="9"/>
  <c r="H139" i="9"/>
  <c r="S138" i="9"/>
  <c r="R138" i="9"/>
  <c r="M138" i="9"/>
  <c r="H138" i="9"/>
  <c r="S137" i="9"/>
  <c r="R137" i="9"/>
  <c r="M137" i="9"/>
  <c r="H137" i="9"/>
  <c r="S136" i="9"/>
  <c r="R136" i="9"/>
  <c r="M136" i="9"/>
  <c r="H136" i="9"/>
  <c r="S135" i="9"/>
  <c r="R135" i="9"/>
  <c r="M135" i="9"/>
  <c r="H135" i="9"/>
  <c r="S134" i="9"/>
  <c r="R134" i="9"/>
  <c r="M134" i="9"/>
  <c r="H134" i="9"/>
  <c r="S133" i="9"/>
  <c r="R133" i="9"/>
  <c r="M133" i="9"/>
  <c r="H133" i="9"/>
  <c r="S132" i="9"/>
  <c r="R132" i="9"/>
  <c r="M132" i="9"/>
  <c r="H132" i="9"/>
  <c r="S131" i="9"/>
  <c r="R131" i="9"/>
  <c r="M131" i="9"/>
  <c r="H131" i="9"/>
  <c r="S130" i="9"/>
  <c r="R130" i="9"/>
  <c r="M130" i="9"/>
  <c r="H130" i="9"/>
  <c r="S129" i="9"/>
  <c r="R129" i="9"/>
  <c r="M129" i="9"/>
  <c r="H129" i="9"/>
  <c r="S128" i="9"/>
  <c r="R128" i="9"/>
  <c r="M128" i="9"/>
  <c r="H128" i="9"/>
  <c r="S127" i="9"/>
  <c r="R127" i="9"/>
  <c r="M127" i="9"/>
  <c r="H127" i="9"/>
  <c r="S126" i="9"/>
  <c r="R126" i="9"/>
  <c r="M126" i="9"/>
  <c r="H126" i="9"/>
  <c r="S125" i="9"/>
  <c r="R125" i="9"/>
  <c r="M125" i="9"/>
  <c r="H125" i="9"/>
  <c r="S124" i="9"/>
  <c r="R124" i="9"/>
  <c r="M124" i="9"/>
  <c r="H124" i="9"/>
  <c r="S123" i="9"/>
  <c r="R123" i="9"/>
  <c r="M123" i="9"/>
  <c r="H123" i="9"/>
  <c r="S122" i="9"/>
  <c r="R122" i="9"/>
  <c r="M122" i="9"/>
  <c r="H122" i="9"/>
  <c r="S121" i="9"/>
  <c r="R121" i="9"/>
  <c r="M121" i="9"/>
  <c r="H121" i="9"/>
  <c r="S120" i="9"/>
  <c r="R120" i="9"/>
  <c r="M120" i="9"/>
  <c r="H120" i="9"/>
  <c r="S119" i="9"/>
  <c r="R119" i="9"/>
  <c r="M119" i="9"/>
  <c r="H119" i="9"/>
  <c r="S118" i="9"/>
  <c r="R118" i="9"/>
  <c r="M118" i="9"/>
  <c r="H118" i="9"/>
  <c r="S117" i="9"/>
  <c r="R117" i="9"/>
  <c r="M117" i="9"/>
  <c r="H117" i="9"/>
  <c r="S116" i="9"/>
  <c r="R116" i="9"/>
  <c r="M116" i="9"/>
  <c r="H116" i="9"/>
  <c r="S115" i="9"/>
  <c r="R115" i="9"/>
  <c r="M115" i="9"/>
  <c r="H115" i="9"/>
  <c r="S114" i="9"/>
  <c r="R114" i="9"/>
  <c r="M114" i="9"/>
  <c r="H114" i="9"/>
  <c r="S113" i="9"/>
  <c r="R113" i="9"/>
  <c r="M113" i="9"/>
  <c r="H113" i="9"/>
  <c r="S112" i="9"/>
  <c r="R112" i="9"/>
  <c r="M112" i="9"/>
  <c r="H112" i="9"/>
  <c r="S111" i="9"/>
  <c r="R111" i="9"/>
  <c r="M111" i="9"/>
  <c r="H111" i="9"/>
  <c r="S110" i="9"/>
  <c r="R110" i="9"/>
  <c r="M110" i="9"/>
  <c r="H110" i="9"/>
  <c r="S109" i="9"/>
  <c r="R109" i="9"/>
  <c r="M109" i="9"/>
  <c r="H109" i="9"/>
  <c r="S108" i="9"/>
  <c r="R108" i="9"/>
  <c r="M108" i="9"/>
  <c r="H108" i="9"/>
  <c r="S107" i="9"/>
  <c r="R107" i="9"/>
  <c r="M107" i="9"/>
  <c r="H107" i="9"/>
  <c r="S106" i="9"/>
  <c r="R106" i="9"/>
  <c r="M106" i="9"/>
  <c r="H106" i="9"/>
  <c r="S105" i="9"/>
  <c r="R105" i="9"/>
  <c r="M105" i="9"/>
  <c r="H105" i="9"/>
  <c r="S104" i="9"/>
  <c r="R104" i="9"/>
  <c r="M104" i="9"/>
  <c r="H104" i="9"/>
  <c r="S103" i="9"/>
  <c r="R103" i="9"/>
  <c r="M103" i="9"/>
  <c r="H103" i="9"/>
  <c r="S102" i="9"/>
  <c r="R102" i="9"/>
  <c r="M102" i="9"/>
  <c r="H102" i="9"/>
  <c r="S101" i="9"/>
  <c r="R101" i="9"/>
  <c r="M101" i="9"/>
  <c r="H101" i="9"/>
  <c r="S100" i="9"/>
  <c r="R100" i="9"/>
  <c r="M100" i="9"/>
  <c r="H100" i="9"/>
  <c r="S99" i="9"/>
  <c r="R99" i="9"/>
  <c r="M99" i="9"/>
  <c r="H99" i="9"/>
  <c r="S98" i="9"/>
  <c r="R98" i="9"/>
  <c r="M98" i="9"/>
  <c r="H98" i="9"/>
  <c r="S97" i="9"/>
  <c r="R97" i="9"/>
  <c r="M97" i="9"/>
  <c r="H97" i="9"/>
  <c r="S96" i="9"/>
  <c r="R96" i="9"/>
  <c r="M96" i="9"/>
  <c r="H96" i="9"/>
  <c r="S95" i="9"/>
  <c r="R95" i="9"/>
  <c r="M95" i="9"/>
  <c r="H95" i="9"/>
  <c r="S94" i="9"/>
  <c r="R94" i="9"/>
  <c r="M94" i="9"/>
  <c r="H94" i="9"/>
  <c r="S93" i="9"/>
  <c r="R93" i="9"/>
  <c r="M93" i="9"/>
  <c r="H93" i="9"/>
  <c r="S92" i="9"/>
  <c r="R92" i="9"/>
  <c r="M92" i="9"/>
  <c r="H92" i="9"/>
  <c r="S91" i="9"/>
  <c r="R91" i="9"/>
  <c r="M91" i="9"/>
  <c r="H91" i="9"/>
  <c r="S90" i="9"/>
  <c r="R90" i="9"/>
  <c r="M90" i="9"/>
  <c r="H90" i="9"/>
  <c r="S89" i="9"/>
  <c r="R89" i="9"/>
  <c r="M89" i="9"/>
  <c r="H89" i="9"/>
  <c r="S88" i="9"/>
  <c r="R88" i="9"/>
  <c r="M88" i="9"/>
  <c r="H88" i="9"/>
  <c r="S87" i="9"/>
  <c r="R87" i="9"/>
  <c r="M87" i="9"/>
  <c r="H87" i="9"/>
  <c r="S86" i="9"/>
  <c r="R86" i="9"/>
  <c r="M86" i="9"/>
  <c r="H86" i="9"/>
  <c r="S85" i="9"/>
  <c r="R85" i="9"/>
  <c r="M85" i="9"/>
  <c r="H85" i="9"/>
  <c r="S84" i="9"/>
  <c r="R84" i="9"/>
  <c r="M84" i="9"/>
  <c r="H84" i="9"/>
  <c r="S83" i="9"/>
  <c r="R83" i="9"/>
  <c r="M83" i="9"/>
  <c r="H83" i="9"/>
  <c r="S82" i="9"/>
  <c r="R82" i="9"/>
  <c r="M82" i="9"/>
  <c r="H82" i="9"/>
  <c r="S81" i="9"/>
  <c r="R81" i="9"/>
  <c r="M81" i="9"/>
  <c r="H81" i="9"/>
  <c r="S80" i="9"/>
  <c r="R80" i="9"/>
  <c r="M80" i="9"/>
  <c r="H80" i="9"/>
  <c r="S79" i="9"/>
  <c r="R79" i="9"/>
  <c r="M79" i="9"/>
  <c r="H79" i="9"/>
  <c r="S78" i="9"/>
  <c r="R78" i="9"/>
  <c r="M78" i="9"/>
  <c r="H78" i="9"/>
  <c r="S77" i="9"/>
  <c r="R77" i="9"/>
  <c r="M77" i="9"/>
  <c r="H77" i="9"/>
  <c r="S76" i="9"/>
  <c r="R76" i="9"/>
  <c r="M76" i="9"/>
  <c r="H76" i="9"/>
  <c r="S75" i="9"/>
  <c r="R75" i="9"/>
  <c r="M75" i="9"/>
  <c r="H75" i="9"/>
  <c r="S74" i="9"/>
  <c r="R74" i="9"/>
  <c r="M74" i="9"/>
  <c r="H74" i="9"/>
  <c r="S73" i="9"/>
  <c r="R73" i="9"/>
  <c r="M73" i="9"/>
  <c r="H73" i="9"/>
  <c r="S72" i="9"/>
  <c r="R72" i="9"/>
  <c r="M72" i="9"/>
  <c r="H72" i="9"/>
  <c r="S71" i="9"/>
  <c r="R71" i="9"/>
  <c r="M71" i="9"/>
  <c r="H71" i="9"/>
  <c r="S70" i="9"/>
  <c r="R70" i="9"/>
  <c r="M70" i="9"/>
  <c r="H70" i="9"/>
  <c r="S69" i="9"/>
  <c r="R69" i="9"/>
  <c r="M69" i="9"/>
  <c r="H69" i="9"/>
  <c r="S68" i="9"/>
  <c r="R68" i="9"/>
  <c r="M68" i="9"/>
  <c r="H68" i="9"/>
  <c r="S67" i="9"/>
  <c r="R67" i="9"/>
  <c r="M67" i="9"/>
  <c r="H67" i="9"/>
  <c r="S66" i="9"/>
  <c r="R66" i="9"/>
  <c r="M66" i="9"/>
  <c r="H66" i="9"/>
  <c r="S65" i="9"/>
  <c r="R65" i="9"/>
  <c r="M65" i="9"/>
  <c r="H65" i="9"/>
  <c r="S64" i="9"/>
  <c r="R64" i="9"/>
  <c r="M64" i="9"/>
  <c r="H64" i="9"/>
  <c r="S63" i="9"/>
  <c r="R63" i="9"/>
  <c r="M63" i="9"/>
  <c r="H63" i="9"/>
  <c r="S62" i="9"/>
  <c r="R62" i="9"/>
  <c r="M62" i="9"/>
  <c r="H62" i="9"/>
  <c r="S61" i="9"/>
  <c r="R61" i="9"/>
  <c r="M61" i="9"/>
  <c r="H61" i="9"/>
  <c r="S60" i="9"/>
  <c r="R60" i="9"/>
  <c r="M60" i="9"/>
  <c r="H60" i="9"/>
  <c r="S59" i="9"/>
  <c r="R59" i="9"/>
  <c r="M59" i="9"/>
  <c r="H59" i="9"/>
  <c r="S58" i="9"/>
  <c r="R58" i="9"/>
  <c r="M58" i="9"/>
  <c r="H58" i="9"/>
  <c r="S57" i="9"/>
  <c r="R57" i="9"/>
  <c r="M57" i="9"/>
  <c r="H57" i="9"/>
  <c r="S56" i="9"/>
  <c r="R56" i="9"/>
  <c r="M56" i="9"/>
  <c r="H56" i="9"/>
  <c r="S55" i="9"/>
  <c r="R55" i="9"/>
  <c r="M55" i="9"/>
  <c r="H55" i="9"/>
  <c r="S54" i="9"/>
  <c r="R54" i="9"/>
  <c r="M54" i="9"/>
  <c r="H54" i="9"/>
  <c r="S53" i="9"/>
  <c r="R53" i="9"/>
  <c r="M53" i="9"/>
  <c r="H53" i="9"/>
  <c r="S52" i="9"/>
  <c r="R52" i="9"/>
  <c r="M52" i="9"/>
  <c r="H52" i="9"/>
  <c r="S51" i="9"/>
  <c r="R51" i="9"/>
  <c r="M51" i="9"/>
  <c r="H51" i="9"/>
  <c r="S50" i="9"/>
  <c r="R50" i="9"/>
  <c r="M50" i="9"/>
  <c r="H50" i="9"/>
  <c r="S49" i="9"/>
  <c r="R49" i="9"/>
  <c r="M49" i="9"/>
  <c r="H49" i="9"/>
  <c r="S48" i="9"/>
  <c r="R48" i="9"/>
  <c r="M48" i="9"/>
  <c r="H48" i="9"/>
  <c r="S47" i="9"/>
  <c r="R47" i="9"/>
  <c r="M47" i="9"/>
  <c r="H47" i="9"/>
  <c r="S46" i="9"/>
  <c r="R46" i="9"/>
  <c r="M46" i="9"/>
  <c r="H46" i="9"/>
  <c r="S45" i="9"/>
  <c r="R45" i="9"/>
  <c r="M45" i="9"/>
  <c r="H45" i="9"/>
  <c r="S44" i="9"/>
  <c r="R44" i="9"/>
  <c r="M44" i="9"/>
  <c r="H44" i="9"/>
  <c r="S43" i="9"/>
  <c r="R43" i="9"/>
  <c r="M43" i="9"/>
  <c r="H43" i="9"/>
  <c r="S42" i="9"/>
  <c r="R42" i="9"/>
  <c r="M42" i="9"/>
  <c r="H42" i="9"/>
  <c r="S41" i="9"/>
  <c r="R41" i="9"/>
  <c r="M41" i="9"/>
  <c r="H41" i="9"/>
  <c r="S40" i="9"/>
  <c r="R40" i="9"/>
  <c r="M40" i="9"/>
  <c r="H40" i="9"/>
  <c r="S39" i="9"/>
  <c r="R39" i="9"/>
  <c r="M39" i="9"/>
  <c r="H39" i="9"/>
  <c r="S38" i="9"/>
  <c r="R38" i="9"/>
  <c r="M38" i="9"/>
  <c r="H38" i="9"/>
  <c r="S37" i="9"/>
  <c r="R37" i="9"/>
  <c r="M37" i="9"/>
  <c r="H37" i="9"/>
  <c r="S36" i="9"/>
  <c r="R36" i="9"/>
  <c r="M36" i="9"/>
  <c r="H36" i="9"/>
  <c r="S35" i="9"/>
  <c r="R35" i="9"/>
  <c r="M35" i="9"/>
  <c r="H35" i="9"/>
  <c r="S34" i="9"/>
  <c r="R34" i="9"/>
  <c r="M34" i="9"/>
  <c r="H34" i="9"/>
  <c r="S33" i="9"/>
  <c r="R33" i="9"/>
  <c r="M33" i="9"/>
  <c r="H33" i="9"/>
  <c r="S32" i="9"/>
  <c r="R32" i="9"/>
  <c r="M32" i="9"/>
  <c r="H32" i="9"/>
  <c r="S31" i="9"/>
  <c r="R31" i="9"/>
  <c r="M31" i="9"/>
  <c r="H31" i="9"/>
  <c r="S30" i="9"/>
  <c r="R30" i="9"/>
  <c r="M30" i="9"/>
  <c r="H30" i="9"/>
  <c r="S29" i="9"/>
  <c r="R29" i="9"/>
  <c r="M29" i="9"/>
  <c r="H29" i="9"/>
  <c r="S28" i="9"/>
  <c r="R28" i="9"/>
  <c r="M28" i="9"/>
  <c r="H28" i="9"/>
  <c r="S27" i="9"/>
  <c r="R27" i="9"/>
  <c r="M27" i="9"/>
  <c r="H27" i="9"/>
  <c r="S26" i="9"/>
  <c r="R26" i="9"/>
  <c r="M26" i="9"/>
  <c r="H26" i="9"/>
  <c r="S25" i="9"/>
  <c r="R25" i="9"/>
  <c r="M25" i="9"/>
  <c r="H25" i="9"/>
  <c r="S24" i="9"/>
  <c r="R24" i="9"/>
  <c r="M24" i="9"/>
  <c r="H24" i="9"/>
  <c r="S23" i="9"/>
  <c r="R23" i="9"/>
  <c r="M23" i="9"/>
  <c r="H23" i="9"/>
  <c r="S22" i="9"/>
  <c r="R22" i="9"/>
  <c r="M22" i="9"/>
  <c r="H22" i="9"/>
  <c r="S21" i="9"/>
  <c r="R21" i="9"/>
  <c r="M21" i="9"/>
  <c r="H21" i="9"/>
  <c r="S20" i="9"/>
  <c r="R20" i="9"/>
  <c r="M20" i="9"/>
  <c r="H20" i="9"/>
  <c r="S19" i="9"/>
  <c r="R19" i="9"/>
  <c r="M19" i="9"/>
  <c r="H19" i="9"/>
  <c r="S18" i="9"/>
  <c r="R18" i="9"/>
  <c r="M18" i="9"/>
  <c r="H18" i="9"/>
  <c r="S17" i="9"/>
  <c r="R17" i="9"/>
  <c r="M17" i="9"/>
  <c r="H17" i="9"/>
  <c r="S16" i="9"/>
  <c r="R16" i="9"/>
  <c r="M16" i="9"/>
  <c r="H16" i="9"/>
  <c r="S15" i="9"/>
  <c r="R15" i="9"/>
  <c r="M15" i="9"/>
  <c r="H15" i="9"/>
  <c r="S14" i="9"/>
  <c r="R14" i="9"/>
  <c r="M14" i="9"/>
  <c r="H14" i="9"/>
  <c r="S13" i="9"/>
  <c r="R13" i="9"/>
  <c r="M13" i="9"/>
  <c r="H13" i="9"/>
  <c r="S12" i="9"/>
  <c r="R12" i="9"/>
  <c r="M12" i="9"/>
  <c r="H12" i="9"/>
  <c r="S11" i="9"/>
  <c r="R11" i="9"/>
  <c r="M11" i="9"/>
  <c r="H11" i="9"/>
  <c r="S10" i="9"/>
  <c r="R10" i="9"/>
  <c r="M10" i="9"/>
  <c r="H10" i="9"/>
  <c r="S9" i="9"/>
  <c r="R9" i="9"/>
  <c r="M9" i="9"/>
  <c r="H9" i="9"/>
  <c r="S8" i="9"/>
  <c r="R8" i="9"/>
  <c r="M8" i="9"/>
  <c r="H8" i="9"/>
  <c r="S7" i="9"/>
  <c r="R7" i="9"/>
  <c r="M7" i="9"/>
  <c r="H7" i="9"/>
  <c r="S6" i="9"/>
  <c r="R6" i="9"/>
  <c r="M6" i="9"/>
  <c r="H6" i="9"/>
  <c r="I144" i="8"/>
  <c r="I142" i="8"/>
  <c r="I141" i="8"/>
  <c r="I140" i="8"/>
  <c r="I133" i="8"/>
  <c r="I127" i="8"/>
  <c r="I125" i="8"/>
  <c r="I101" i="8"/>
  <c r="I93" i="8"/>
  <c r="U58" i="8"/>
  <c r="T58" i="8"/>
  <c r="S58" i="8"/>
  <c r="O58" i="8"/>
  <c r="I17" i="8"/>
  <c r="I5" i="8"/>
  <c r="M16" i="7"/>
  <c r="L16" i="7"/>
  <c r="K16" i="7"/>
  <c r="J16" i="7"/>
  <c r="I16" i="7"/>
  <c r="H16" i="7"/>
  <c r="G16" i="7"/>
  <c r="F16" i="7"/>
  <c r="E16" i="7"/>
  <c r="D16" i="7"/>
  <c r="C16" i="7"/>
  <c r="R69" i="10" l="1"/>
  <c r="W48" i="10"/>
  <c r="S69" i="10"/>
  <c r="T69" i="10"/>
  <c r="U69" i="10"/>
  <c r="V69" i="10"/>
  <c r="S48" i="10"/>
  <c r="R48" i="10"/>
  <c r="T48" i="10"/>
  <c r="U48" i="10"/>
</calcChain>
</file>

<file path=xl/sharedStrings.xml><?xml version="1.0" encoding="utf-8"?>
<sst xmlns="http://schemas.openxmlformats.org/spreadsheetml/2006/main" count="4864" uniqueCount="1280">
  <si>
    <t>Vulnerabilidade</t>
  </si>
  <si>
    <t>Vector</t>
  </si>
  <si>
    <t>Impact Score</t>
  </si>
  <si>
    <t>Exploitability Score</t>
  </si>
  <si>
    <t>CVSS v3 Metrics</t>
  </si>
  <si>
    <t>AV</t>
  </si>
  <si>
    <t>AC</t>
  </si>
  <si>
    <t>PR</t>
  </si>
  <si>
    <t>UI</t>
  </si>
  <si>
    <t>S</t>
  </si>
  <si>
    <t>C</t>
  </si>
  <si>
    <t>I</t>
  </si>
  <si>
    <t>A</t>
  </si>
  <si>
    <t>Base Score</t>
  </si>
  <si>
    <t>CVSS Severity v3</t>
  </si>
  <si>
    <t>CVSS Severity v2</t>
  </si>
  <si>
    <t>Impact Subscore</t>
  </si>
  <si>
    <t>Exploitability Subscore</t>
  </si>
  <si>
    <t>CVSS v2 Metrics</t>
  </si>
  <si>
    <t>Access Vector</t>
  </si>
  <si>
    <t>Access Complexity</t>
  </si>
  <si>
    <t>Authentication</t>
  </si>
  <si>
    <t>Impact Type</t>
  </si>
  <si>
    <t>Type</t>
  </si>
  <si>
    <t>XSS</t>
  </si>
  <si>
    <t>Medium</t>
  </si>
  <si>
    <t>Network</t>
  </si>
  <si>
    <t>Low</t>
  </si>
  <si>
    <t>None</t>
  </si>
  <si>
    <t>Required</t>
  </si>
  <si>
    <t>Changed</t>
  </si>
  <si>
    <t>AV:N/AC:M/Au:N/C:N/I:P/A:N</t>
  </si>
  <si>
    <t>CVSS:3.0/AV:N/AC:L/PR:N/UI:R/S:C/C:L/I:L/A:N</t>
  </si>
  <si>
    <t>Not Required to exploit</t>
  </si>
  <si>
    <t>Link</t>
  </si>
  <si>
    <t>Change Value</t>
  </si>
  <si>
    <t>Action</t>
  </si>
  <si>
    <t>Old</t>
  </si>
  <si>
    <t>New</t>
  </si>
  <si>
    <t>Added</t>
  </si>
  <si>
    <t>CPE Configuration</t>
  </si>
  <si>
    <t>CVSS v2</t>
  </si>
  <si>
    <t>CVSS v3</t>
  </si>
  <si>
    <t>CWE</t>
  </si>
  <si>
    <t>AV:N/AC:L/PR:N/UI:R/S:C/C:L/I:L/A:N</t>
  </si>
  <si>
    <t>CWE-79</t>
  </si>
  <si>
    <t>Reference</t>
  </si>
  <si>
    <t>Last Revised</t>
  </si>
  <si>
    <t>CVE-2017-2245</t>
  </si>
  <si>
    <t>Dir. Trav.</t>
  </si>
  <si>
    <t>CVSS:3.0/AV:N/AC:L/PR:L/UI:N/S:C/C:L/I:N/A:N</t>
  </si>
  <si>
    <t>Required to exploit</t>
  </si>
  <si>
    <t>https://wordpress.org/plugins/shortcodes-ultimate/#developers No Types Assigned</t>
  </si>
  <si>
    <t>https://plugins.trac.wordpress.org/changeset/1684377/#file217 No Types Assigned</t>
  </si>
  <si>
    <t>https://jvn.jp/en/jp/JVN63249051/index.html No Types Assigned</t>
  </si>
  <si>
    <t>http://www.securityfocus.com/bid/99495 No Types Assigned</t>
  </si>
  <si>
    <t>https://wordpress.org/plugins/shortcodes-ultimate/#developers Release Notes, Vendor Advisory</t>
  </si>
  <si>
    <t>https://plugins.trac.wordpress.org/changeset/1684377/#file217 Third Party Advisory</t>
  </si>
  <si>
    <t>https://jvn.jp/en/jp/JVN63249051/index.html Third Party Advisory, VDB Entry</t>
  </si>
  <si>
    <t>http://www.securityfocus.com/bid/99495 Third Party Advisory, VDB Entry</t>
  </si>
  <si>
    <t>CWE-22</t>
  </si>
  <si>
    <t>AV:N/AC:L/PR:L/UI:N/S:C/C:L/I:N/A:N</t>
  </si>
  <si>
    <t>AV:N/AC:L/Au:S/C:P/I:N/A:N</t>
  </si>
  <si>
    <t>OR   [*cpe:2.3:a:shortcodes_ultimate_project:shortcodes_ultimate:4.9.9:*:*:*:*:wordpress:*:*]</t>
  </si>
  <si>
    <t>Original Release</t>
  </si>
  <si>
    <t>https://nvd.nist.gov/vuln/detail/CVE-2017-2245</t>
  </si>
  <si>
    <t>Allows unauthorized disclosure of information</t>
  </si>
  <si>
    <t>http://www.securityfocus.com/bid/99495 [No Types Assigned]</t>
  </si>
  <si>
    <t>CVE-2017-2224</t>
  </si>
  <si>
    <t>https://nvd.nist.gov/vuln/detail/CVE-2017-2224</t>
  </si>
  <si>
    <t>Allows unauthorized modification</t>
  </si>
  <si>
    <t>https://wordpress.org/plugins/event-calendar-wd/#developers No Types Assigned</t>
  </si>
  <si>
    <t>https://plugins.trac.wordpress.org/changeset/1671891/#file313 No Types Assigned</t>
  </si>
  <si>
    <t>https://jvn.jp/en/jp/JVN73550134/index.html No Types Assigned</t>
  </si>
  <si>
    <t>http://www.securityfocus.com/bid/99155 No Types Assigned</t>
  </si>
  <si>
    <t>OR   [*cpe:2.3:a:web-dorado:event_calendar_wd:1.0.93:*:*:*:*:wordpress:*:* (and previous)]</t>
  </si>
  <si>
    <t>http://www.securityfocus.com/bid/99155 Third Party Advisory, VDB Entry</t>
  </si>
  <si>
    <t>https://jvn.jp/en/jp/JVN73550134/index.html Third Party Advisory, VDB Entry</t>
  </si>
  <si>
    <t>https://plugins.trac.wordpress.org/changeset/1671891/#file313 Release Notes, Third Party Advisory</t>
  </si>
  <si>
    <t>https://wordpress.org/plugins/event-calendar-wd/#developers Third Party Advisory</t>
  </si>
  <si>
    <t>http://www.securityfocus.com/bid/99155 [No Types Assigned]</t>
  </si>
  <si>
    <t>CVE-2017-2222</t>
  </si>
  <si>
    <t>https://nvd.nist.gov/vuln/detail/CVE-2017-2222</t>
  </si>
  <si>
    <t>https://jvn.jp/en/jp/JVN51355647/index.html No Types Assigned</t>
  </si>
  <si>
    <t>https://plugins.trac.wordpress.org/changeset/1667369/#file12 No Types Assigned</t>
  </si>
  <si>
    <t>https://wordpress.org/plugins/wp-members/#developers No Types Assigned</t>
  </si>
  <si>
    <t>https://wordpress.org/plugins/wp-members/#developers Release Notes, Third Party Advisory</t>
  </si>
  <si>
    <t>https://plugins.trac.wordpress.org/changeset/1667369/#file12 Third Party Advisory</t>
  </si>
  <si>
    <t>https://jvn.jp/en/jp/JVN51355647/index.html Third Party Advisory, VDB Entry</t>
  </si>
  <si>
    <t>OR   [*cpe:2.3:a:wp-members_project:wp-members:3.1.7:*:*:*:*:wordpress:*:* (and previous)]</t>
  </si>
  <si>
    <t>CVE-2017-2217</t>
  </si>
  <si>
    <t>https://nvd.nist.gov/vuln/detail/CVE-2017-2217#vulnDescriptionTitle</t>
  </si>
  <si>
    <t>AV:N/AC:M/Au:N/C:P/I:P/A:N</t>
  </si>
  <si>
    <t>Allows unauthorized disclosure of information;
 Allows unauthorized modification</t>
  </si>
  <si>
    <t>https://wordpress.org/plugins/download-manager/#developers No Types Assigned</t>
  </si>
  <si>
    <t>https://plugins.trac.wordpress.org/changeset/1650075/ No Types Assigned</t>
  </si>
  <si>
    <t>https://jvn.jp/en/jp/JVN79738260/index.html No Types Assigned</t>
  </si>
  <si>
    <t>https://wordpress.org/plugins/download-manager/#developers Patch, Vendor Advisory</t>
  </si>
  <si>
    <t>https://plugins.trac.wordpress.org/changeset/1650075/ Issue Tracking, Patch, Vendor Advisory</t>
  </si>
  <si>
    <t>https://jvn.jp/en/jp/JVN79738260/index.html Third Party Advisory</t>
  </si>
  <si>
    <t>CWE-601</t>
  </si>
  <si>
    <t>OR   [*cpe:2.3:a:download_manager_project:download_manager:2.9.50:*:*:*:*:wordpress:*:* (and previous)]</t>
  </si>
  <si>
    <t>CVE-2017-2216</t>
  </si>
  <si>
    <t>https://nvd.nist.gov/vuln/detail/CVE-2017-2216</t>
  </si>
  <si>
    <t>https://wordpress.org/plugins/download-manager/#developers Patch, Release Notes, Vendor Advisory</t>
  </si>
  <si>
    <t>OR   [*cpe:2.3:a:wpdownloadmanager:download_manager:2.9.49:*:*:*:*:wordpress:*:* (and previous)]</t>
  </si>
  <si>
    <t>CVE-2017-2187</t>
  </si>
  <si>
    <t>https://nvd.nist.gov/vuln/detail/CVE-2017-2187</t>
  </si>
  <si>
    <t>http://jvn.jp/en/jp/JVN70951878/index.html No Types Assigned</t>
  </si>
  <si>
    <t>https://plugins.trac.wordpress.org/changeset/1658232/ No Types Assigned</t>
  </si>
  <si>
    <t>https://plugins.trac.wordpress.org/changeset/1658232/ Release Notes, Third Party Advisory</t>
  </si>
  <si>
    <t>http://jvn.jp/en/jp/JVN70951878/index.html Third Party Advisory, VDB Entry</t>
  </si>
  <si>
    <t>OR   [*cpe:2.3:a:codecabin_:wp_live_chat_support:7.0.06:*:*:*:*:wordpress:*:* (and previous)]</t>
  </si>
  <si>
    <t>CVE-2017-8099</t>
  </si>
  <si>
    <t>CSRF</t>
  </si>
  <si>
    <t>https://nvd.nist.gov/vuln/detail/CVE-2017-8099</t>
  </si>
  <si>
    <t>High</t>
  </si>
  <si>
    <t>CVSS:3.0/AV:N/AC:L/PR:N/UI:R/S:U/C:N/I:H/A:H</t>
  </si>
  <si>
    <t>Unchanged</t>
  </si>
  <si>
    <t>AV:N/AC:M/Au:N/C:N/I:P/A:P</t>
  </si>
  <si>
    <t xml:space="preserve">Allows unauthorized modification
Allows disruption of service </t>
  </si>
  <si>
    <t>http://seclists.org/fulldisclosure/2017/Apr/41 No Types Assigned</t>
  </si>
  <si>
    <t>https://plugins.trac.wordpress.org/browser/whizz/trunk/change_log.txt No Types Assigned</t>
  </si>
  <si>
    <t>https://plugins.trac.wordpress.org/browser/whizz/trunk/change_log.txt Release Notes, Vendor Advisory</t>
  </si>
  <si>
    <t>http://seclists.org/fulldisclosure/2017/Apr/41 Exploit, Third Party Advisory, VDB Entry</t>
  </si>
  <si>
    <t>CWE-352</t>
  </si>
  <si>
    <t>AV:N/AC:L/PR:N/UI:R/S:U/C:N/I:H/A:H</t>
  </si>
  <si>
    <t>OR   [*cpe:2.3:a:browserweb_inc:whizz:1.1:*:*:*:*:wordpress:*:* (and previous)]</t>
  </si>
  <si>
    <t>CVE-2015-7235</t>
  </si>
  <si>
    <t>SQL Inj.</t>
  </si>
  <si>
    <t>https://nvd.nist.gov/vuln/detail/CVE-2015-7235</t>
  </si>
  <si>
    <t>AV:N/AC:L/Au:N/C:P/I:P/A:P</t>
  </si>
  <si>
    <t>Allows unauthorized disclosure of information;
 Allows unauthorized modification;
Allows disruption of service</t>
  </si>
  <si>
    <t>https://www.exploit-db.com/exploits/38187/ No Types Assigned</t>
  </si>
  <si>
    <t>https://wordpress.org/plugins/cp-reservation-calendar/changelog/ No Types Assigned</t>
  </si>
  <si>
    <t>https://www.exploit-db.com/exploits/38187/ Exploit</t>
  </si>
  <si>
    <t>https://wordpress.org/plugins/cp-reservation-calendar/changelog/ Patch</t>
  </si>
  <si>
    <t>CWE-89</t>
  </si>
  <si>
    <t>OR   [*cpe:2.3:a:cp_reservation_calender_project:cp_reservation_calender:1.1.6:*:*:*:*:wordpress:*:* (and previous)]</t>
  </si>
  <si>
    <t>CVE-2015-6829</t>
  </si>
  <si>
    <t>https://nvd.nist.gov/vuln/detail/CVE-2015-6829</t>
  </si>
  <si>
    <t>http://www.openwall.com/lists/oss-security/2015/09/05/4 No Types Assigned</t>
  </si>
  <si>
    <t>http://www.openwall.com/lists/oss-security/2015/09/06/3 No Types Assigned</t>
  </si>
  <si>
    <t>https://wordpress.org/support/topic/sql-injection-vulnerability-9 No Types Assigned</t>
  </si>
  <si>
    <t>https://wordpress.org/support/topic/sql-injection-vulnerability-9 Exploit</t>
  </si>
  <si>
    <t>http://www.openwall.com/lists/oss-security/2015/09/06/3 Exploit</t>
  </si>
  <si>
    <t>http://www.openwall.com/lists/oss-security/2015/09/05/4 Exploit</t>
  </si>
  <si>
    <t>OR   [*cpe:2.3:a:ciphercoin:wp_limit_login_attempts:2.0.0:*:*:*:*:wordpress:*:* (and previous)]</t>
  </si>
  <si>
    <t>CVE-2015-6523</t>
  </si>
  <si>
    <t>https://nvd.nist.gov/vuln/detail/CVE-2015-6523</t>
  </si>
  <si>
    <t>AV:N/AC:M/Au:N/C:P/I:P/A:P</t>
  </si>
  <si>
    <t>Translation</t>
  </si>
  <si>
    <t>https://wpvulndb.com/vulnerabilities/8108 [No Types Assigned]</t>
  </si>
  <si>
    <t>jjalvarez</t>
  </si>
  <si>
    <t>memilova</t>
  </si>
  <si>
    <t>el plugin Portfolio para WordPress</t>
  </si>
  <si>
    <t>Portfolio para WordPress</t>
  </si>
  <si>
    <t>Configuration 1   OR   [*cpe:2.3:a:portfolio_project:portfolio:1.0:*:*:*:*:wordpress:*:* (and previous)]</t>
  </si>
  <si>
    <t>http://seclists.org/fulldisclosure/2015/Jul/104 Exploit</t>
  </si>
  <si>
    <t>http://seclists.org/fulldisclosure/2015/Jul/104 No Types Assigned</t>
  </si>
  <si>
    <t>CVE-2015-2973</t>
  </si>
  <si>
    <t>https://nvd.nist.gov/vuln/detail/CVE-2015-2973</t>
  </si>
  <si>
    <t>http://www.welcart.com/community/archives/74867 Patch, Vendor Advisory</t>
  </si>
  <si>
    <t>http://www.welcart.com/community/archives/74867 Vendor Advisory, Patch</t>
  </si>
  <si>
    <t>https://wpvulndb.com/vulnerabilities/8114 [No Types Assigned]</t>
  </si>
  <si>
    <t>Record truncated, showing 500 of 588 characters.</t>
  </si>
  <si>
    <t>Removed</t>
  </si>
  <si>
    <t>Record truncated, showing 500 of 560 characters</t>
  </si>
  <si>
    <t>Null</t>
  </si>
  <si>
    <t>Configuration 1   OR   [*cpe:2.3:a:welcart:welcart:1.4.17:*:*:*:wordpress:*:*:* (and previous)]</t>
  </si>
  <si>
    <t>Configuration 1   OR   [*cpe:2.3:a:welcart:welcart:1.4.17:*:*:*:*:wordpress:*:* (and previous)]</t>
  </si>
  <si>
    <t>Description</t>
  </si>
  <si>
    <t>Record truncated, showing 500 of 509 characters.</t>
  </si>
  <si>
    <t>http://jvn.jp/en/jp/JVN97971874/index.html No Types Assigned</t>
  </si>
  <si>
    <t>http://jvndb.jvn.jp/jvndb/JVNDB-2015-000103 No Types Assigned</t>
  </si>
  <si>
    <t>http://www.welcart.com/community/archives/74867 No Types Assigned</t>
  </si>
  <si>
    <t>http://www.welcart.com/community/archives/74867 Advisory, Patch</t>
  </si>
  <si>
    <t>http://jvndb.jvn.jp/jvndb/JVNDB-2015-000103 Advisory</t>
  </si>
  <si>
    <t>http://jvn.jp/en/jp/JVN97971874/index.html Advisory</t>
  </si>
  <si>
    <t>CVE-2015-5461</t>
  </si>
  <si>
    <t>https://nvd.nist.gov/vuln/detail/CVE-2015-5461</t>
  </si>
  <si>
    <t>AV:N/AC:L/Au:N/C:P/I:P/A:N</t>
  </si>
  <si>
    <t>Allows unauthorized disclosure of information;
Allows unauthorized modification</t>
  </si>
  <si>
    <t>http://packetstormsecurity.com/files/132553/WordPress-StageShow-5.0.8-Open-Redirect.html No Types Assigned</t>
  </si>
  <si>
    <t>http://packetstormsecurity.com/files/132553/WordPress-StageShow-5.0.8-Open-Redirect.html Exploit</t>
  </si>
  <si>
    <t>https://wpvulndb.com/vulnerabilities/8073 [No Types Assigned]</t>
  </si>
  <si>
    <t>http://packetstormsecurity.com/files/132553/WordPress-StageShow-5.0.8-Open-Redirect.html</t>
  </si>
  <si>
    <t>http://www.securityfocus.com/bid/75552</t>
  </si>
  <si>
    <t>Evaluator Description</t>
  </si>
  <si>
    <t>http://seclists.org/fulldisclosure/2015/Jul/27 No Types Assigned</t>
  </si>
  <si>
    <t>https://wordpress.org/plugins/stageshow/changelog/ No Types Assigned</t>
  </si>
  <si>
    <t>https://wordpress.org/plugins/stageshow/changelog/ Patch</t>
  </si>
  <si>
    <t>http://seclists.org/fulldisclosure/2015/Jul/27 Exploit</t>
  </si>
  <si>
    <t>&lt;a href="http://cwe.mitre.org/data/definitions/601.html"&gt;CWE-601: URL Redirection to Untrusted Site ('Open Redirect')&lt;/a&gt;</t>
  </si>
  <si>
    <t>NVD-CWE-Other</t>
  </si>
  <si>
    <t>Configuration 1   OR   [*cpe:2.3:a:stageshow_project:stageshow:5.08:*:*:*:*:wordpress:*:* (and previous)]</t>
  </si>
  <si>
    <t>CVE-2015-4616</t>
  </si>
  <si>
    <t>https://nvd.nist.gov/vuln/detail/CVE-2015-4616</t>
  </si>
  <si>
    <t>AV:N/AC:L/Au:N/C:N/I:P/A:N</t>
  </si>
  <si>
    <t>https://www.exploit-db.com/exploits/37534/ No Types Assigned</t>
  </si>
  <si>
    <t>https://www.exploit-db.com/exploits/37534/ Exploit</t>
  </si>
  <si>
    <t>https://www.exploit-db.com/exploits/37534/</t>
  </si>
  <si>
    <t>http://seclists.org/fulldisclosure/2015/Jul/18 No Types Assigned</t>
  </si>
  <si>
    <t>http://seclists.org/fulldisclosure/2015/Jul/18 Exploit</t>
  </si>
  <si>
    <t>Configuration 1   OR   [*cpe:2.3:a:easy2map_project:easy2map:1.2.4:*:*:*:*:wordpress:*:* (and previous)]</t>
  </si>
  <si>
    <t>CVE-2015-4614</t>
  </si>
  <si>
    <t>https://nvd.nist.gov/vuln/detail/CVE-2015-4614</t>
  </si>
  <si>
    <t>Allows unauthorized disclosure of information;
Allows unauthorized modification;
Allows disruption of service</t>
  </si>
  <si>
    <t>http://www.securityfocus.com/archive/1/archive/1/535922/100/0/threaded No Types Assigned</t>
  </si>
  <si>
    <t>http://www.vapid.dhs.org/advisory.php?v=131 No Types Assigned</t>
  </si>
  <si>
    <t>https://wordpress.org/plugins/easy2map/changelog/ No Types Assigned</t>
  </si>
  <si>
    <t>https://wordpress.org/plugins/easy2map/changelog/ Patch</t>
  </si>
  <si>
    <t>http://www.vapid.dhs.org/advisory.php?v=131 Exploit</t>
  </si>
  <si>
    <t>http://www.securityfocus.com/archive/1/archive/1/535922/100/0/threaded Exploit</t>
  </si>
  <si>
    <t>CVE-2014-1750</t>
  </si>
  <si>
    <t>https://nvd.nist.gov/vuln/detail/CVE-2014-1750</t>
  </si>
  <si>
    <t>Vulnerabilidad de redirección abierta en nokia-mapsplaces.php en el plugin Nokia Maps &amp; Places 1.6.6</t>
  </si>
  <si>
    <t>Open redirect vulnerability in nokia-mapsplaces.php in the Nokia Maps &amp; Places plugin 1.6.6</t>
  </si>
  <si>
    <t>http://seclists.org/oss-sec/2014/q1/173 No Types Assigned</t>
  </si>
  <si>
    <t>http://seclists.org/oss-sec/2014/q1/173 Exploit</t>
  </si>
  <si>
    <t>Configuratio 1   OR   [*cpe:2.3:a:nokia_maps_\&amp;_places_project:nokia_maps_\&amp;_places:1.6.6:*:*:*:*:wordpress:*:*]</t>
  </si>
  <si>
    <t>CVE-2014-9735</t>
  </si>
  <si>
    <t>https://nvd.nist.gov/vuln/detail/CVE-2014-9735</t>
  </si>
  <si>
    <t>http://www.securityfocus.com/bid/71306 [No Types Assigned]</t>
  </si>
  <si>
    <t>http://seclists.org/fulldisclosure/2014/Nov/78 No Types Assigned</t>
  </si>
  <si>
    <t>http://www.themepunch.com/products/old-revolution-slider-pre-4-2-vulnerabilty-explained/ No Types Assigned</t>
  </si>
  <si>
    <t>https://blog.sucuri.net/2014/12/revslider-vulnerability-leads-to-massive-wordpress-soaksoak-compromise.html No Types Assigned</t>
  </si>
  <si>
    <t>https://whatisgon.wordpress.com/2014/11/30/another-revslider-vulnerability/ No Types Assigned</t>
  </si>
  <si>
    <t>https://whatisgon.wordpress.com/2014/11/30/another-revslider-vulnerability/ Exploit</t>
  </si>
  <si>
    <t>https://blog.sucuri.net/2014/12/revslider-vulnerability-leads-to-massive-wordpress-soaksoak-compromise.html Exploit</t>
  </si>
  <si>
    <t>http://www.themepunch.com/products/old-revolution-slider-pre-4-2-vulnerabilty-explained/ Advisory</t>
  </si>
  <si>
    <t>http://seclists.org/fulldisclosure/2014/Nov/78 Exploit</t>
  </si>
  <si>
    <t>CWE-264</t>
  </si>
  <si>
    <t>Configuration 1   OR   [*cpe:2.3:a:themepunch:showbiz_pro:1.7.1:*:*:*:*:wordpress:*:* (and previous)]
Configuration 2   OR   [*cpe:2.3:a:themepunch:slider_revolution:3.0.95:*:*:*:*:wordpress:*:* (and previous)]</t>
  </si>
  <si>
    <t>CVE-2014-9734</t>
  </si>
  <si>
    <t>https://nvd.nist.gov/vuln/detail/CVE-2014-9734</t>
  </si>
  <si>
    <t>AV:N/AC:L/Au:N/C:P/I:N/A:N</t>
  </si>
  <si>
    <t>http://packetstormsecurity.com/files/132366/WordPress-Revslider-4.2.2-XSS-Information-Disclosure.html No Types Assigned</t>
  </si>
  <si>
    <t>http://www.exploit-db.com/exploits/34511 No Types Assigned</t>
  </si>
  <si>
    <t>https://blog.sucuri.net/2014/09/slider-revolution-plugin-critical-vulnerability-being-exploited.html No Types Assigned</t>
  </si>
  <si>
    <t>https://blog.sucuri.net/2014/09/slider-revolution-plugin-critical-vulnerability-being-exploited.html Exploit</t>
  </si>
  <si>
    <t>http://www.exploit-db.com/exploits/34511 Exploit</t>
  </si>
  <si>
    <t>http://packetstormsecurity.com/files/132366/WordPress-Revslider-4.2.2-XSS-Information-Disclosure.html Exploit</t>
  </si>
  <si>
    <t>Configuration 1   OR   [*cpe:2.3:a:themepunch:slider_revolution:4.1.4:*:*:*:*:wordpress:*:* (and previous)]</t>
  </si>
  <si>
    <t>CVE-2015-5065</t>
  </si>
  <si>
    <t>https://nvd.nist.gov/vuln/detail/CVE-2015-5065</t>
  </si>
  <si>
    <t>http://www.securityfocus.com/bid/75416 [No Types Assigned]</t>
  </si>
  <si>
    <t>Configuration 1   OR   [*cpe:2.3:a:paypal_currency_converter_basic_for_woocommerce_project:paypal_currency_converter_basic_for_woocommerce:1.3:*:*:*:*:*:*:* (and previous)]</t>
  </si>
  <si>
    <t>https://www.exploit-db.com/exploits/37253/ No Types Assigned</t>
  </si>
  <si>
    <t>https://wordpress.org/plugins/paypal-currency-converter-basic-for-woocommerce/changelog/ No Types Assigned</t>
  </si>
  <si>
    <t>http://packetstormsecurity.com/files/132278/WordPress-Paypal-Currency-Converter-Basic-For-Woocommerce-1.3-File-Read.html No Types Assigned</t>
  </si>
  <si>
    <t>http://packetstormsecurity.com/files/132278/WordPress-Paypal-Currency-Converter-Basic-For-Woocommerce-1.3-File-Read.html Exploit</t>
  </si>
  <si>
    <t>https://wordpress.org/plugins/paypal-currency-converter-basic-for-woocommerce/changelog/ Patch</t>
  </si>
  <si>
    <t>https://www.exploit-db.com/exploits/37253/ Exploit</t>
  </si>
  <si>
    <t>CVE-2015-4413</t>
  </si>
  <si>
    <t>https://nvd.nist.gov/vuln/detail/CVE-2015-4413</t>
  </si>
  <si>
    <t>http://packetstormsecurity.com/files/132425/WordPress-Nextend-Facebook-Connect-1.5.4-Cross-Site-Scripting.html [No Types Assigned]</t>
  </si>
  <si>
    <t>http://www.securityfocus.com/bid/75391 [No Types Assigned]</t>
  </si>
  <si>
    <t>Configuration 1   OR   [*cpe:2.3:a:nextend:facebook_connect:1.5.4:*:*:*:*:wordpress:*:* (and previous)]</t>
  </si>
  <si>
    <t>https://wordpress.org/plugins/nextend-facebook-connect/changelog/ No Types Assigned</t>
  </si>
  <si>
    <t>http://seclists.org/fulldisclosure/2015/Jun/70 No Types Assigned</t>
  </si>
  <si>
    <t>http://seclists.org/fulldisclosure/2015/Jun/70 Exploit</t>
  </si>
  <si>
    <t>https://wordpress.org/plugins/nextend-facebook-connect/changelog/ Patch</t>
  </si>
  <si>
    <t>CVE-2015-4010</t>
  </si>
  <si>
    <t>https://nvd.nist.gov/vuln/detail/CVE-2015-4010</t>
  </si>
  <si>
    <t>http://seclists.org/fulldisclosure/2015/May/63 Exploit, Third Party Advisory, VDB Entry</t>
  </si>
  <si>
    <t>http://www.securityfocus.com/archive/1/archive/1/535699/100/0/threaded Exploit, Third Party Advisory, VDB Entry</t>
  </si>
  <si>
    <t>https://www.exploit-db.com/exploits/37264/ Exploit, Third Party Advisory, VDB Entry</t>
  </si>
  <si>
    <t>https://www.exploit-db.com/exploits/37264/ Third Party Advisory, VDB Entry, Exploit</t>
  </si>
  <si>
    <t>http://www.securityfocus.com/archive/1/archive/1/535699/100/0/threaded Third Party Advisory, VDB Entry, Exploit</t>
  </si>
  <si>
    <t>http://seclists.org/fulldisclosure/2015/May/63 Third Party Advisory, VDB Entry, Exploit</t>
  </si>
  <si>
    <t>http://packetstormsecurity.com/files/132209/WordPress-Encrypted-Contact-Form-1.0.4-CSRF-XSS.html [No Types Assigned]</t>
  </si>
  <si>
    <t>CVE-2015-3904</t>
  </si>
  <si>
    <t>https://nvd.nist.gov/vuln/detail/CVE-2015-3904</t>
  </si>
  <si>
    <t>Configuration 1   OR   [*cpe:2.3:a:parityrate:roomcloud:1.1:*:*:*:*:wordpress:*:* (and previous)]</t>
  </si>
  <si>
    <t>http://packetstormsecurity.com/files/131934/WordPress-Roomcloud-1.1-Cross-Site-Scripting.html No Types Assigned</t>
  </si>
  <si>
    <t>http://seclists.org/fulldisclosure/2015/May/40 No Types Assigned</t>
  </si>
  <si>
    <t>https://wordpress.org/plugins/roomcloud/changelog/ No Types Assigned</t>
  </si>
  <si>
    <t>https://wordpress.org/plugins/roomcloud/changelog/ Advisory, Patch</t>
  </si>
  <si>
    <t>http://packetstormsecurity.com/files/131934/WordPress-Roomcloud-1.1-Cross-Site-Scripting.html Exploit</t>
  </si>
  <si>
    <t>CVE-2015-2824</t>
  </si>
  <si>
    <t>Allows unauthorized disclosure of information; Allows unauthorized modification; Allows disruption of service</t>
  </si>
  <si>
    <t>https://nvd.nist.gov/vuln/detail/CVE-2015-2824</t>
  </si>
  <si>
    <t>https://wordpress.org/plugins/simple-ads-manager/changelog/ Patch, Vendor Advisory</t>
  </si>
  <si>
    <t>https://wordpress.org/plugins/simple-ads-manager/changelog/ Vendor Advisory, Patch</t>
  </si>
  <si>
    <t>http://www.securityfocus.com/bid/73698 [No Types Assigned]</t>
  </si>
  <si>
    <t>https://www.exploit-db.com/exploits/36613/ [No Types Assigned]</t>
  </si>
  <si>
    <t>CVE-2015-1494</t>
  </si>
  <si>
    <t>https://nvd.nist.gov/vuln/detail/CVE-2015-1494</t>
  </si>
  <si>
    <t>El plugin FancyBox for WordPress en versiones anteriores a 3.0.3 para WordPress no restringe adecuadamente el acceso, lo que permite a atacantes remotos llevar a cabo ataques de secuencias de comandos en sitios cruzados (XSS) a través de un parámetro mfbfw[*] en una acción de actualización para wp-admin/admin-post.php, según lo demostrado por el parámetro mfbfw[padding] y explotado activamente en Febrero 2015.</t>
  </si>
  <si>
    <t>El plugin FancyBox for WordPress anterior a 3.0.3 para WordPress no restringe correctamente el acceso, lo que permite a atacantes remotos realizar ataques de XSS a través del parámetro mfbfw en una acción de actualización en wp-admin/admin-post.php, tal y como fue utilizado activamente en febrero del 2015.</t>
  </si>
  <si>
    <t>http://www.exploit-db.com/exploits/36087 No Types Assigned</t>
  </si>
  <si>
    <t>http://www.exploit-db.com/exploits/36087 Exploit</t>
  </si>
  <si>
    <t>CVE-2015-1393</t>
  </si>
  <si>
    <t>https://nvd.nist.gov/vuln/detail/CVE-2015-1393</t>
  </si>
  <si>
    <t>AV:N/AC:L/Au:S/C:P/I:P/A:P</t>
  </si>
  <si>
    <t>http://www.securityfocus.com/archive/1/archive/1/534569/100/0/threaded No Types Assigned</t>
  </si>
  <si>
    <t>https://plugins.trac.wordpress.org/changeset/1074134/photo-gallery No Types Assigned</t>
  </si>
  <si>
    <t>https://plugins.trac.wordpress.org/changeset/1074134/photo-gallery Exploit</t>
  </si>
  <si>
    <t>http://www.securityfocus.com/archive/1/archive/1/534569/100/0/threaded Exploit</t>
  </si>
  <si>
    <t>Configuration 1   OR   [*cpe:2.3:a:web-dorado:photo_gallery:1.2.9:*:*:*:*:wordpress:*:* (and previous)]</t>
  </si>
  <si>
    <t>CVE-2015-1376</t>
  </si>
  <si>
    <t>https://nvd.nist.gov/vuln/detail/CVE-2015-1376</t>
  </si>
  <si>
    <t>AV:N/AC:L/Au:S/C:N/I:P/A:N</t>
  </si>
  <si>
    <t>http://packetstormsecurity.com/files/130017/WordPress-Pixarbay-Images-2.3-XSS-Bypass-Upload-Traversal.html No Types Assigned</t>
  </si>
  <si>
    <t>http://seclists.org/fulldisclosure/2015/Jan/75 No Types Assigned</t>
  </si>
  <si>
    <t>http://www.openwall.com/lists/oss-security/2015/01/25/5 No Types Assigned</t>
  </si>
  <si>
    <t>http://www.securityfocus.com/archive/1/archive/1/534505/100/0/threaded No Types Assigned</t>
  </si>
  <si>
    <t>http://www.securityfocus.com/archive/1/archive/1/534505/100/0/threaded Exploit</t>
  </si>
  <si>
    <t>http://www.openwall.com/lists/oss-security/2015/01/25/5 Exploit</t>
  </si>
  <si>
    <t>http://seclists.org/fulldisclosure/2015/Jan/75 Exploit</t>
  </si>
  <si>
    <t>http://packetstormsecurity.com/files/130017/WordPress-Pixarbay-Images-2.3-XSS-Bypass-Upload-Traversal.html Exploit</t>
  </si>
  <si>
    <t>CWE-284</t>
  </si>
  <si>
    <t>Configuratio 1   OR   [*cpe:2.3:a:pixabay_images_project:pixabay_images:2.3:*:*:*:*:wordpress:*:* (and previous)]</t>
  </si>
  <si>
    <t>CVE-2015-1375</t>
  </si>
  <si>
    <t>https://nvd.nist.gov/vuln/detail/CVE-2015-1375</t>
  </si>
  <si>
    <t>Configuration 1   OR   [*cpe:2.3:a:pixabay_images_project:pixabay_images:2.3:*:*:*:*:wordpress:*:* (and previous)]</t>
  </si>
  <si>
    <t>http://www.exploit-db.com/exploits/35846 Exploit</t>
  </si>
  <si>
    <t>http://www.exploit-db.com/exploits/35846 No Types Assigned</t>
  </si>
  <si>
    <t>CVE-2015-1366</t>
  </si>
  <si>
    <t>https://nvd.nist.gov/vuln/detail/CVE-2015-1366</t>
  </si>
  <si>
    <t>http://www.openwall.com/lists/oss-security/2015/01/25/5</t>
  </si>
  <si>
    <t>http://www.securityfocus.com/bid/73931 [No Types Assigned]</t>
  </si>
  <si>
    <t>CVE-2015-1365</t>
  </si>
  <si>
    <t>https://nvd.nist.gov/vuln/detail/CVE-2015-1365</t>
  </si>
  <si>
    <t>https://www.mogwaisecurity.de/advisories/MSA-2015-01.txt No Types Assigned</t>
  </si>
  <si>
    <t>https://wordpress.org/plugins/pixabay-images/changelog/ No Types Assigned</t>
  </si>
  <si>
    <t>https://wordpress.org/plugins/pixabay-images/changelog/ Patch</t>
  </si>
  <si>
    <t>https://www.mogwaisecurity.de/advisories/MSA-2015-01.txt Exploit</t>
  </si>
  <si>
    <t>CVE-2014-9461</t>
  </si>
  <si>
    <t>https://nvd.nist.gov/vuln/detail/CVE-2014-9461</t>
  </si>
  <si>
    <t>AV:N/AC:M/Au:S/C:P/I:N/A:N</t>
  </si>
  <si>
    <t>https://research.g0blin.co.uk/g0blin-00021/ No Types Assigned</t>
  </si>
  <si>
    <t>https://research.g0blin.co.uk/g0blin-00021/ Exploit</t>
  </si>
  <si>
    <t>Configuration 1   OR   [*cpe:2.3:a:reality66:cart66_lite:1.5.3:*:*:*:*:wordpress:*:* (and previous)]</t>
  </si>
  <si>
    <t>CVE-2014-9442</t>
  </si>
  <si>
    <t>https://nvd.nist.gov/vuln/detail/CVE-2014-9442</t>
  </si>
  <si>
    <t>https://wordpress.org/plugins/cart66-lite/changelog/ Patch, Vendor Advisory</t>
  </si>
  <si>
    <t>https://wordpress.org/plugins/cart66-lite/changelog/ Vendor Advisory, Patch</t>
  </si>
  <si>
    <t>Configuration 1   OR   [*cpe:2.3:a:reality66:cart66_lite:1.5.3:*:*:*:*:wordpress:*:*]</t>
  </si>
  <si>
    <t>https://research.g0blin.co.uk/g0blin-00022/ Exploit</t>
  </si>
  <si>
    <t>https://wordpress.org/plugins/cart66-lite/changelog/ Advisory, Patch</t>
  </si>
  <si>
    <t>https://wordpress.org/plugins/cart66-lite/changelog/ No Types Assigned</t>
  </si>
  <si>
    <t>https://research.g0blin.co.uk/g0blin-00022/ No Types Assigned</t>
  </si>
  <si>
    <t>CVE-2011-5308</t>
  </si>
  <si>
    <t>https://nvd.nist.gov/vuln/detail/CVE-2011-5308</t>
  </si>
  <si>
    <t>Configuration 1   OR   [*cpe:2.3:a:nakahira:cdnvote:0.4.2:*:*:*:*:wordpress:*:*]</t>
  </si>
  <si>
    <t>Configuration 1   OR   [*cpe:2.3:a:cdnvote_project:cdnvote:0.4.1:*:*:*:*:wordpress:*:* (and previous)]</t>
  </si>
  <si>
    <t>https://www.htbridge.com/advisory/HTB22845 Exploit</t>
  </si>
  <si>
    <t>https://www.htbridge.com/advisory/HTB22845 No Types Assigned</t>
  </si>
  <si>
    <t>CVE-2014-9173</t>
  </si>
  <si>
    <t>https://nvd.nist.gov/vuln/detail/CVE-2014-9173</t>
  </si>
  <si>
    <t>https://plugins.trac.wordpress.org/changeset/1023572/google-document-embedder Advisory</t>
  </si>
  <si>
    <t>https://plugins.trac.wordpress.org/changeset/1023572/google-document-embedder Exploit</t>
  </si>
  <si>
    <t>Configuration 1   OR   [*cpe:2.3:a:google_doc_embedder_project:google_doc_embedder:2.5.14:*:*:*:*:wordpress:*:* (and previous)]</t>
  </si>
  <si>
    <t>http://security.szurek.pl/google-doc-embedder-2514-sql-injection.html Exploit</t>
  </si>
  <si>
    <t>http://security.szurek.pl/google-doc-embedder-2514-sql-injection.html No Types Assigned</t>
  </si>
  <si>
    <t>http://www.exploit-db.com/exploits/35371 No Types Assigned</t>
  </si>
  <si>
    <t>http://www.exploit-db.com/exploits/35371 Exploit</t>
  </si>
  <si>
    <t>https://plugins.trac.wordpress.org/changeset/1023572/google-document-embedder No Types Assigned</t>
  </si>
  <si>
    <t>CVE-2014-8799</t>
  </si>
  <si>
    <t>https://nvd.nist.gov/vuln/detail/CVE-2014-8799</t>
  </si>
  <si>
    <t>Configuration 1   OR   [*cpe:2.3:a:dukapress_project:dukapress:2.5.3:*:*:*:*:wordpress:*:* (and previous)]</t>
  </si>
  <si>
    <t>http://security.szurek.pl/dukapress-252-path-traversal.html Exploit</t>
  </si>
  <si>
    <t>http://www.exploit-db.com/exploits/35346 Exploit</t>
  </si>
  <si>
    <t>https://plugins.trac.wordpress.org/changeset/1024640/dukapress Advisory</t>
  </si>
  <si>
    <t>https://wordpress.org/plugins/dukapress/changelog/ Advisory</t>
  </si>
  <si>
    <t>https://wordpress.org/plugins/dukapress/changelog/ No Types Assigned</t>
  </si>
  <si>
    <t>https://plugins.trac.wordpress.org/changeset/1024640/dukapress No Types Assigned</t>
  </si>
  <si>
    <t>http://www.exploit-db.com/exploits/35346 No Types Assigned</t>
  </si>
  <si>
    <t>http://security.szurek.pl/dukapress-252-path-traversal.html No Types Assigned</t>
  </si>
  <si>
    <t>CVE-2014-4514</t>
  </si>
  <si>
    <t>https://nvd.nist.gov/vuln/detail/CVE-2014-4514</t>
  </si>
  <si>
    <t>Configuration 1   OR   [*cpe:2.3:a:waisir:alipay:3.6.0:*:*:*:*:wordpress:*:* (and previous)]</t>
  </si>
  <si>
    <t>Configuratio 1   OR   [*cpe:2.3:a:alipay_project:alipay:3.6.0:*:*:*:*:wordpress:*:* (and previous)]</t>
  </si>
  <si>
    <t>CVE-2014-6315</t>
  </si>
  <si>
    <t>https://nvd.nist.gov/vuln/detail/CVE-2014-6315</t>
  </si>
  <si>
    <t>http://www.securityfocus.com/archive/1/archive/1/533595/100/0/threaded No Types Assigned</t>
  </si>
  <si>
    <t>http://www.securityfocus.com/archive/1/archive/1/533595/100/0/threaded Exploit</t>
  </si>
  <si>
    <t>http://www.securityfocus.com/archive/1/archive/1/533595/100/0/threaded</t>
  </si>
  <si>
    <t>CVE-2011-4624</t>
  </si>
  <si>
    <t>https://nvd.nist.gov/vuln/detail/CVE-2011-4624</t>
  </si>
  <si>
    <t>CVE-2014-5183</t>
  </si>
  <si>
    <t>https://nvd.nist.gov/vuln/detail/CVE-2014-5183</t>
  </si>
  <si>
    <t>CVE-2014-5182</t>
  </si>
  <si>
    <t>https://nvd.nist.gov/vuln/detail/CVE-2014-5182</t>
  </si>
  <si>
    <t>AV:N/AC:M/Au:S/C:P/I:P/A:P</t>
  </si>
  <si>
    <t>CVE-2014-5180</t>
  </si>
  <si>
    <t>https://nvd.nist.gov/vuln/detail/CVE-2014-5180</t>
  </si>
  <si>
    <t>CVE-2012-6651</t>
  </si>
  <si>
    <t>https://nvd.nist.gov/vuln/detail/CVE-2012-6651</t>
  </si>
  <si>
    <t>CVE-2014-4942</t>
  </si>
  <si>
    <t>https://nvd.nist.gov/vuln/detail/CVE-2014-4942</t>
  </si>
  <si>
    <t>CVE-2014-4940</t>
  </si>
  <si>
    <t>https://nvd.nist.gov/vuln/detail/CVE-2014-4940</t>
  </si>
  <si>
    <t>CVE-2014-4597</t>
  </si>
  <si>
    <t>https://nvd.nist.gov/vuln/detail/CVE-2014-4597</t>
  </si>
  <si>
    <t>CVE-2014-4598</t>
  </si>
  <si>
    <t>https://nvd.nist.gov/vuln/detail/CVE-2014-4598</t>
  </si>
  <si>
    <t>http://www.securityfocus.com/bid/68448</t>
  </si>
  <si>
    <t>CVE-2014-4574</t>
  </si>
  <si>
    <t>https://nvd.nist.gov/vuln/detail/CVE-2014-4574</t>
  </si>
  <si>
    <t>CVE-2014-4570</t>
  </si>
  <si>
    <t>https://nvd.nist.gov/vuln/detail/CVE-2014-4570</t>
  </si>
  <si>
    <t>http://www.securityfocus.com/bid/69511 No Types Assigned</t>
  </si>
  <si>
    <t>http://www.securityfocus.com/bid/69511 Exploit</t>
  </si>
  <si>
    <t>http://www.securityfocus.com/bid/69511</t>
  </si>
  <si>
    <t>CVE-2014-4568</t>
  </si>
  <si>
    <t>https://nvd.nist.gov/vuln/detail/CVE-2014-4568</t>
  </si>
  <si>
    <t>CVE-2014-4547</t>
  </si>
  <si>
    <t>https://nvd.nist.gov/vuln/detail/CVE-2014-4547</t>
  </si>
  <si>
    <t>CVE-2014-4527</t>
  </si>
  <si>
    <t>https://nvd.nist.gov/vuln/detail/CVE-2014-4527</t>
  </si>
  <si>
    <t>CVE-2014-4524</t>
  </si>
  <si>
    <t>https://nvd.nist.gov/vuln/detail/CVE-2014-4524</t>
  </si>
  <si>
    <t>CVE-2014-4569</t>
  </si>
  <si>
    <t>https://nvd.nist.gov/vuln/detail/CVE-2014-4569</t>
  </si>
  <si>
    <t>http://www.securityfocus.com/bid/68321</t>
  </si>
  <si>
    <t>CVE-2014-4520</t>
  </si>
  <si>
    <t>https://nvd.nist.gov/vuln/detail/CVE-2014-4520</t>
  </si>
  <si>
    <t>http://www.securityfocus.com/bid/68313 No Types Assigned</t>
  </si>
  <si>
    <t>http://www.securityfocus.com/bid/68313 Exploit</t>
  </si>
  <si>
    <t>http://www.securityfocus.com/bid/68313</t>
  </si>
  <si>
    <t>CVE-2013-2700</t>
  </si>
  <si>
    <t>https://nvd.nist.gov/vuln/detail/CVE-2013-2700</t>
  </si>
  <si>
    <t>CVE-2012-1834</t>
  </si>
  <si>
    <t>https://nvd.nist.gov/vuln/detail/CVE-2012-1834</t>
  </si>
  <si>
    <t>CVE-2012-6628</t>
  </si>
  <si>
    <t>https://nvd.nist.gov/vuln/detail/CVE-2012-6628</t>
  </si>
  <si>
    <t>CVE-2012-6625</t>
  </si>
  <si>
    <t>https://nvd.nist.gov/vuln/detail/CVE-2012-6625</t>
  </si>
  <si>
    <t>http://wordpress.org/extend/plugins/forum-server/changelog/ Patch, Vendor Advisory</t>
  </si>
  <si>
    <t>http://wordpress.org/extend/plugins/forum-server/changelog/ Vendor Advisory, Patch</t>
  </si>
  <si>
    <t>http://www.securityfocus.com/bid/53530 [No Types Assigned]</t>
  </si>
  <si>
    <t>CVE-2012-6623</t>
  </si>
  <si>
    <t>https://nvd.nist.gov/vuln/detail/CVE-2012-6623</t>
  </si>
  <si>
    <t>CVE-2012-6622</t>
  </si>
  <si>
    <t>https://nvd.nist.gov/vuln/detail/CVE-2012-6622</t>
  </si>
  <si>
    <t>CVE-2013-7279</t>
  </si>
  <si>
    <t>https://nvd.nist.gov/vuln/detail/CVE-2013-7279</t>
  </si>
  <si>
    <t>http://www.securityfocus.com/bid/64420 [No Types Assigned]</t>
  </si>
  <si>
    <t>CVE-2013-6243</t>
  </si>
  <si>
    <t>https://nvd.nist.gov/vuln/detail/CVE-2013-6243</t>
  </si>
  <si>
    <t>CVE-2013-5963</t>
  </si>
  <si>
    <t>https://nvd.nist.gov/vuln/detail/CVE-2013-5963</t>
  </si>
  <si>
    <t>Allows unauthorized disclosure of information; 
Allows unauthorized modification; 
Allows disruption of service</t>
  </si>
  <si>
    <t>CVE-2013-5098</t>
  </si>
  <si>
    <t>https://nvd.nist.gov/vuln/detail/CVE-2013-5098</t>
  </si>
  <si>
    <t>CVE-2013-3262</t>
  </si>
  <si>
    <t>https://nvd.nist.gov/vuln/detail/CVE-2013-3262</t>
  </si>
  <si>
    <t>CVE-2013-3253</t>
  </si>
  <si>
    <t>https://nvd.nist.gov/vuln/detail/CVE-2013-3253</t>
  </si>
  <si>
    <t>CVE-2013-4954</t>
  </si>
  <si>
    <t>https://nvd.nist.gov/vuln/detail/CVE-2013-4954</t>
  </si>
  <si>
    <t>AV:N/AC:H/Au:N/C:N/I:P/A:N</t>
  </si>
  <si>
    <t>CVE-2013-3720</t>
  </si>
  <si>
    <t>https://nvd.nist.gov/vuln/detail/CVE-2013-3720</t>
  </si>
  <si>
    <t>AV:N/AC:M/Au:S/C:N/I:P/A:N</t>
  </si>
  <si>
    <t>CVE-2013-3529</t>
  </si>
  <si>
    <t>https://nvd.nist.gov/vuln/detail/CVE-2013-3529</t>
  </si>
  <si>
    <t>CVE-2013-2501</t>
  </si>
  <si>
    <t>https://nvd.nist.gov/vuln/detail/CVE-2013-2501</t>
  </si>
  <si>
    <t>CVE-2013-2640</t>
  </si>
  <si>
    <t>https://nvd.nist.gov/vuln/detail/CVE-2013-2640</t>
  </si>
  <si>
    <t>CVE-2013-0731</t>
  </si>
  <si>
    <t>https://nvd.nist.gov/vuln/detail/CVE-2013-0731</t>
  </si>
  <si>
    <t>CVE-2011-5264</t>
  </si>
  <si>
    <t>https://nvd.nist.gov/vuln/detail/CVE-2011-5264</t>
  </si>
  <si>
    <t>CVE-2012-6527</t>
  </si>
  <si>
    <t>https://nvd.nist.gov/vuln/detail/CVE-2012-6527</t>
  </si>
  <si>
    <t>CVE-2012-6506</t>
  </si>
  <si>
    <t>https://nvd.nist.gov/vuln/detail/CVE-2012-6506</t>
  </si>
  <si>
    <t>CVE-2011-4618</t>
  </si>
  <si>
    <t>https://nvd.nist.gov/vuln/detail/CVE-2011-4618</t>
  </si>
  <si>
    <t>CVE-2011-5226</t>
  </si>
  <si>
    <t>https://nvd.nist.gov/vuln/detail/CVE-2011-5226</t>
  </si>
  <si>
    <t>CVE-2011-5225</t>
  </si>
  <si>
    <t>https://nvd.nist.gov/vuln/detail/CVE-2011-5225</t>
  </si>
  <si>
    <t>CVE-2011-5224</t>
  </si>
  <si>
    <t>https://nvd.nist.gov/vuln/detail/CVE-2011-5224</t>
  </si>
  <si>
    <t>CVE-2011-5216</t>
  </si>
  <si>
    <t>https://nvd.nist.gov/vuln/detail/CVE-2011-5216</t>
  </si>
  <si>
    <t>CVE-2012-5328</t>
  </si>
  <si>
    <t>https://nvd.nist.gov/vuln/detail/CVE-2012-5328</t>
  </si>
  <si>
    <t>CVE-2012-5327</t>
  </si>
  <si>
    <t>https://nvd.nist.gov/vuln/detail/CVE-2012-5327</t>
  </si>
  <si>
    <t>CVE-2012-1125</t>
  </si>
  <si>
    <t>https://nvd.nist.gov/vuln/detail/CVE-2012-1125#VulnChangeHistoryDiv</t>
  </si>
  <si>
    <t>Not required to exploit</t>
  </si>
  <si>
    <t xml:space="preserve">Allows unauthorized disclosure of information; Allows unauthorized modification; Allows disruption of service </t>
  </si>
  <si>
    <t>CVE-2011-5207</t>
  </si>
  <si>
    <t>CVE-2011-5194</t>
  </si>
  <si>
    <t>https://nvd.nist.gov/vuln/detail/CVE-2011-5194</t>
  </si>
  <si>
    <t>CVE-2011-5192</t>
  </si>
  <si>
    <t>https://nvd.nist.gov/vuln/detail/CVE-2011-5192</t>
  </si>
  <si>
    <t>CVE-2011-5191</t>
  </si>
  <si>
    <t>https://nvd.nist.gov/vuln/detail/CVE-2011-5191</t>
  </si>
  <si>
    <t>CVE-2011-5128</t>
  </si>
  <si>
    <t>https://nvd.nist.gov/vuln/detail/CVE-2011-5128</t>
  </si>
  <si>
    <t>CVE-2011-4926</t>
  </si>
  <si>
    <t>https://nvd.nist.gov/vuln/detail/CVE-2011-4926</t>
  </si>
  <si>
    <t>CVE-2011-5106</t>
  </si>
  <si>
    <t>https://nvd.nist.gov/vuln/detail/CVE-2011-5106</t>
  </si>
  <si>
    <t>CVE-2011-5104</t>
  </si>
  <si>
    <t>https://nvd.nist.gov/vuln/detail/CVE-2011-5104</t>
  </si>
  <si>
    <t>CVE-2012-3434</t>
  </si>
  <si>
    <t>https://nvd.nist.gov/vuln/detail/CVE-2012-3434</t>
  </si>
  <si>
    <t>http://secunia.com/advisories/49692 Exploit, Vendor Advisory</t>
  </si>
  <si>
    <t>http://secunia.com/advisories/49692 Vendor Advisory, Exploit</t>
  </si>
  <si>
    <t>CVE-2012-4327</t>
  </si>
  <si>
    <t>https://nvd.nist.gov/vuln/detail/CVE-2012-4327</t>
  </si>
  <si>
    <t xml:space="preserve">High </t>
  </si>
  <si>
    <t>CVE-2012-4272</t>
  </si>
  <si>
    <t xml:space="preserve"> 8/13/2012</t>
  </si>
  <si>
    <t>https://nvd.nist.gov/vuln/detail/CVE-2012-4272</t>
  </si>
  <si>
    <t>CVE-2012-4271</t>
  </si>
  <si>
    <t>https://nvd.nist.gov/vuln/detail/CVE-2012-4271</t>
  </si>
  <si>
    <t>CVE-2012-4268</t>
  </si>
  <si>
    <t>https://nvd.nist.gov/vuln/detail/CVE-2012-4268</t>
  </si>
  <si>
    <t>CVE-2012-4264</t>
  </si>
  <si>
    <t>https://nvd.nist.gov/vuln/detail/CVE-2012-4264</t>
  </si>
  <si>
    <t>CVE-2012-4263</t>
  </si>
  <si>
    <t>https://nvd.nist.gov/vuln/detail/CVE-2012-4263</t>
  </si>
  <si>
    <t>CVE-2012-3576</t>
  </si>
  <si>
    <t>https://nvd.nist.gov/vuln/detail/CVE-2012-3576</t>
  </si>
  <si>
    <t>AV:N/AC:L/Au:N/C:C/I:C/A:C</t>
  </si>
  <si>
    <t>CVE-2012-2633</t>
  </si>
  <si>
    <t>https://nvd.nist.gov/vuln/detail/CVE-2012-2633</t>
  </si>
  <si>
    <t>CVE-2012-2759</t>
  </si>
  <si>
    <t>https://nvd.nist.gov/vuln/detail/CVE-2012-2759</t>
  </si>
  <si>
    <t>CVE-2012-2920</t>
  </si>
  <si>
    <t>https://nvd.nist.gov/vuln/detail/CVE-2012-2920</t>
  </si>
  <si>
    <t>CVE-2012-2916</t>
  </si>
  <si>
    <t>https://nvd.nist.gov/vuln/detail/CVE-2012-2916</t>
  </si>
  <si>
    <t>CVE-2012-1786</t>
  </si>
  <si>
    <t>https://nvd.nist.gov/vuln/detail/CVE-2012-1786</t>
  </si>
  <si>
    <t>CVE-2012-1785</t>
  </si>
  <si>
    <t>https://nvd.nist.gov/vuln/detail/CVE-2012-1785</t>
  </si>
  <si>
    <t>CVE-2012-1205</t>
  </si>
  <si>
    <t>https://nvd.nist.gov/vuln/detail/CVE-2012-1205</t>
  </si>
  <si>
    <t>CVE-2012-1068</t>
  </si>
  <si>
    <t>https://nvd.nist.gov/vuln/detail/CVE-2012-1068</t>
  </si>
  <si>
    <t>CVE-2012-0934</t>
  </si>
  <si>
    <t>https://nvd.nist.gov/vuln/detail/CVE-2012-0934</t>
  </si>
  <si>
    <t>CVE-2012-0896</t>
  </si>
  <si>
    <t>https://nvd.nist.gov/vuln/detail/CVE-2012-0896</t>
  </si>
  <si>
    <t>CVE-2012-0895</t>
  </si>
  <si>
    <t>https://nvd.nist.gov/vuln/detail/CVE-2012-0895</t>
  </si>
  <si>
    <t>CVE-2011-4669</t>
  </si>
  <si>
    <t xml:space="preserve"> 03/08/2012</t>
  </si>
  <si>
    <t>https://nvd.nist.gov/vuln/detail/CVE-2011-4669</t>
  </si>
  <si>
    <t>CVE-2011-4646</t>
  </si>
  <si>
    <t>https://nvd.nist.gov/vuln/detail/CVE-2011-4646</t>
  </si>
  <si>
    <t>CVE-2011-4568</t>
  </si>
  <si>
    <t>https://nvd.nist.gov/vuln/detail/CVE-2011-4568</t>
  </si>
  <si>
    <t>CVE-2011-4562</t>
  </si>
  <si>
    <t>https://nvd.nist.gov/vuln/detail/CVE-2011-4562</t>
  </si>
  <si>
    <t>CVE-2011-3981</t>
  </si>
  <si>
    <t>https://nvd.nist.gov/vuln/detail/CVE-2011-3981</t>
  </si>
  <si>
    <t>https://nvd.nist.gov/vuln/detail/CVE-2011-5207</t>
  </si>
  <si>
    <t>References to Advisories, Solutions, and Tools</t>
  </si>
  <si>
    <t>Hyperlink</t>
  </si>
  <si>
    <t>Resource</t>
  </si>
  <si>
    <t>https://plugins.trac.wordpress.org/changeset/1684377/#file217</t>
  </si>
  <si>
    <t>Third Party Advisory</t>
  </si>
  <si>
    <t>External Source</t>
  </si>
  <si>
    <t>CONFIRM</t>
  </si>
  <si>
    <t>https://plugins.trac.wordpress.org/changeset/1671891/#file313</t>
  </si>
  <si>
    <t>https://plugins.trac.wordpress.org/changeset/1667369/#file12</t>
  </si>
  <si>
    <t>https://plugins.trac.wordpress.org/changeset/1650075/</t>
  </si>
  <si>
    <t>https://plugins.trac.wordpress.org/changeset/1658232/</t>
  </si>
  <si>
    <t>https://plugins.trac.wordpress.org/browser/whizz/trunk/change_log.txt</t>
  </si>
  <si>
    <t>MISC</t>
  </si>
  <si>
    <t>https://plugins.trac.wordpress.org/changeset/1104099/cp-reservation-calendar</t>
  </si>
  <si>
    <t>https://plugins.trac.wordpress.org/changeset/1239492/wp-limit-login-attempts</t>
  </si>
  <si>
    <t>https://plugins.trac.wordpress.org/changeset/1175403/portfolio-by-lisa-westlund</t>
  </si>
  <si>
    <t>https://plugins.trac.wordpress.org/changeset/1199120</t>
  </si>
  <si>
    <t>https://plugins.trac.wordpress.org/changeset/1165310/</t>
  </si>
  <si>
    <t>Open Red.</t>
  </si>
  <si>
    <t>https://plugins.trac.wordpress.org/changeset/1191455/easy2map</t>
  </si>
  <si>
    <t>https://plugins.trac.wordpress.org/browser/nokia-mapsplaces/trunk/nokia-mapsplaces.php?rev=841883</t>
  </si>
  <si>
    <t>https://plugins.trac.wordpress.org/browser/nokia-mapsplaces/trunk/nokia-mapsplaces.php?rev=842384</t>
  </si>
  <si>
    <t>https://plugins.trac.wordpress.org/browser/patch-for-revolution-slider/trunk/revsliderpatch.php</t>
  </si>
  <si>
    <t>Bypass</t>
  </si>
  <si>
    <t>https://plugins.trac.wordpress.org/changeset/1179092/paypal-currency-converter-basic-for-woocommerce</t>
  </si>
  <si>
    <t>https://plugins.trac.wordpress.org/changeset?sfp_email=&amp;sfph_mail=&amp;reponame=&amp;new=1178751%40nextend-facebook-connect&amp;old=1060317%40nextend-facebook-connect&amp;sfp_email=&amp;sfph_mail=</t>
  </si>
  <si>
    <t>https://plugins.trac.wordpress.org/changeset/1125443/</t>
  </si>
  <si>
    <t>Release Notes</t>
  </si>
  <si>
    <t>https://plugins.trac.wordpress.org/changeset/1117499</t>
  </si>
  <si>
    <t>https://plugins.trac.wordpress.org/changeset/1136202/simple-ads-manager</t>
  </si>
  <si>
    <t>https://plugins.trac.wordpress.org/changeset/1082625/</t>
  </si>
  <si>
    <t>https://plugins.trac.wordpress.org/changeset/1074134/photo-gallery</t>
  </si>
  <si>
    <t>Exploit</t>
  </si>
  <si>
    <t>https://plugins.trac.wordpress.org/changeset?sfp_email=&amp;sfph_mail=&amp;reponame=&amp;new=1067992%40pixabay-images%2Ftrunk%2Fpixabay-images.php&amp;old=926633%40pixabay-images%2Ftrunk%2Fpixabay-images.php</t>
  </si>
  <si>
    <t>https://plugins.trac.wordpress.org/changeset/1052064/cart66-lite</t>
  </si>
  <si>
    <t>https://plugins.trac.wordpress.org/changeset/350873/cdnvote/trunk/cdnvote-post.php</t>
  </si>
  <si>
    <t>https://plugins.trac.wordpress.org/changeset/1023572/google-document-embedder</t>
  </si>
  <si>
    <t>https://plugins.trac.wordpress.org/changeset/1024640/dukapress</t>
  </si>
  <si>
    <t>Vendor Advisory</t>
  </si>
  <si>
    <t>https://plugins.trac.wordpress.org/changeset/847094</t>
  </si>
  <si>
    <t>Patch</t>
  </si>
  <si>
    <t>https://plugins.trac.wordpress.org/changeset?new=986500</t>
  </si>
  <si>
    <t>https://plugins.trac.wordpress.org/changeset/469785</t>
  </si>
  <si>
    <t>https://plugins.trac.wordpress.org/changeset?sfp_email=&amp;sfph_mail=&amp;reponame=&amp;new=861170%40simple-retail-menus&amp;old=728969%40simple-retail-menus&amp;sfp_email=&amp;sfph_mail=#file1</t>
  </si>
  <si>
    <t>Exploit, 
Patch</t>
  </si>
  <si>
    <t>https://plugins.trac.wordpress.org/changeset?sfp_email=&amp;sfph_mail=&amp;reponame=&amp;new=834445%40yawpp&amp;old=824042%40yawpp&amp;sfp_email=&amp;sfph_mail=#file36</t>
  </si>
  <si>
    <t>https://plugins.trac.wordpress.org/changeset?sfp_email=&amp;sfph_mail=&amp;reponame=&amp;new=900030%40hdw-player-video-player-video-gallery&amp;old=798976%40hdw-player-video-player-video-gallery&amp;sfp_email=&amp;sfph_mail=</t>
  </si>
  <si>
    <t>https://plugins.trac.wordpress.org/changeset/582232</t>
  </si>
  <si>
    <t>https://plugins.trac.wordpress.org/changeset?sfp_email=&amp;sfph_mail=&amp;reponame=&amp;new=829290%40wp-easycart&amp;old=827627%40wp-easycart&amp;sfp_email=&amp;sfph_mail=</t>
  </si>
  <si>
    <t>https://plugins.trac.wordpress.org/changeset?sfp_email=&amp;sfph_mail=&amp;reponame=&amp;new=851874%40tera-charts&amp;old=799253%40tera-charts&amp;sfp_email=&amp;sfph_mail=</t>
  </si>
  <si>
    <t>Exploit;
 Patch</t>
  </si>
  <si>
    <t>https://plugins.trac.wordpress.org/changeset?sfp_email=&amp;sfph_mail=&amp;reponame=&amp;new=848497%40wp-social-invitations&amp;old=829444%40wp-social-invitations&amp;sfp_email=&amp;sfph_mail=#file239</t>
  </si>
  <si>
    <t>https://plugins.trac.wordpress.org/changeset/846043</t>
  </si>
  <si>
    <t>https://plugins.trac.wordpress.org/changeset?sfp_email=&amp;sfph_mail=&amp;reponame=&amp;new=844373%40webengage&amp;old=788585%40webengage&amp;sfp_email=&amp;sfph_mail=</t>
  </si>
  <si>
    <t>https://plugins.trac.wordpress.org/changeset?sfp_email=&amp;sfph_mail=&amp;reponame=&amp;new=839980%40videowhisper-video-presentation&amp;old=600781%40videowhisper-video-presentation&amp;sfp_email=&amp;sfph_mail=#file4</t>
  </si>
  <si>
    <t>https://plugins.trac.wordpress.org/changeset?sfp_email=&amp;sfph_mail=&amp;reponame=&amp;new=839990%40video-posts-webcam-recorder&amp;old=686450%40video-posts-webcam-recorder&amp;sfp_email=&amp;sfph_mail=</t>
  </si>
  <si>
    <t>https://plugins.trac.wordpress.org/changeset?sfp_email=&amp;sfph_mail=&amp;reponame=&amp;new=848542%40rezgo-online-booking&amp;old=748531%40rezgo-online-booking&amp;sfp_email=&amp;sfph_mail=#file500</t>
  </si>
  <si>
    <t>https://plugins.trac.wordpress.org/changeset?sfp_email=&amp;sfph_mail=&amp;reponame=&amp;new=843064%40envialosimple-email-marketing-y-newsletters-gratis&amp;old=839677%40envialosimple-email-marketing-y-newsletters-gratis&amp;sfp_email=&amp;sfph_mail=</t>
  </si>
  <si>
    <t>https://plugins.trac.wordpress.org/changeset?sfp_email=&amp;sfph_mail=&amp;reponame=&amp;new=842687%40easy-post-types&amp;old=806912%40easy-post-types&amp;sfp_email=&amp;sfph_mail=</t>
  </si>
  <si>
    <t>https://plugins.trac.wordpress.org/changeset?sfp_email=&amp;sfph_mail=&amp;reponame=&amp;new=833654%40videowhisper-live-streaming-integration&amp;old=833649%40videowhisper-live-streaming-integration&amp;sfp_email=&amp;sfph_mail=</t>
  </si>
  <si>
    <t>https://plugins.trac.wordpress.org/changeset?sfp_email=&amp;sfph_mail=&amp;reponame=&amp;new=904684%40dmca-watermarker&amp;old=549072%40dmca-watermarker</t>
  </si>
  <si>
    <t>https://plugins.trac.wordpress.org/changeset/692721</t>
  </si>
  <si>
    <t>https://plugins.trac.wordpress.org/changeset/523576/cms-tree-page-view</t>
  </si>
  <si>
    <t>https://plugins.trac.wordpress.org/changeset/533904</t>
  </si>
  <si>
    <t>https://plugins.trac.wordpress.org/changeset/532918</t>
  </si>
  <si>
    <t>https://plugins.trac.wordpress.org/changeset/572188</t>
  </si>
  <si>
    <t>https://plugins.trac.wordpress.org/changeset?old_path=%2Fs3-video&amp;old=823847&amp;new_path=%2Fs3-video&amp;new=823847</t>
  </si>
  <si>
    <t>https://plugins.trac.wordpress.org/changeset?reponame=&amp;old=785535%40landing-pages&amp;new=785535%40landing-pages</t>
  </si>
  <si>
    <t>https://plugins.trac.wordpress.org/changeset?reponame=&amp;old=774214@simple-dropbox-upload-form%2Ftrunk&amp;new=774214@simple-dropbox-upload-form%2Ftrunk</t>
  </si>
  <si>
    <t>https://plugins.trac.wordpress.org/changeset/723187/download-monitor</t>
  </si>
  <si>
    <t>Exploit; 
Patch</t>
  </si>
  <si>
    <t>https://plugins.trac.wordpress.org/changeset/750054/xhanch-my-twitter</t>
  </si>
  <si>
    <t>https://plugins.trac.wordpress.org/changeset?reponame=&amp;old=740249%40pie-register&amp;new=740249%40pie-register</t>
  </si>
  <si>
    <t>https://plugins.trac.wordpress.org/changeset?old_path=%2Ffeedweb&amp;old=689612&amp;new_path=%2Ffeedweb&amp;new=689612</t>
  </si>
  <si>
    <t>https://plugins.trac.wordpress.org/changeset?old_path=%2Fwp-funeral-press&amp;old=690038&amp;new_path=%2Fwp-funeral-press&amp;new=690038</t>
  </si>
  <si>
    <t>https://plugins.trac.wordpress.org/changeset/683838/terillion-reviews</t>
  </si>
  <si>
    <t>https://plugins.trac.wordpress.org/changeset?new=682420</t>
  </si>
  <si>
    <t>https://plugins.trac.wordpress.org/changeset?reponame=&amp;new=470737%40lazyest-backup&amp;old=468541%40lazyest-backup</t>
  </si>
  <si>
    <t>https://plugins.trac.wordpress.org/changeset/490070/my-calendar</t>
  </si>
  <si>
    <t>https://plugins.trac.wordpress.org/changeset?reponame=&amp;old=537613%40zingiri-web-shop&amp;new=537613%40zingiri-web-shop</t>
  </si>
  <si>
    <t>https://plugins.trac.wordpress.org/changeset?reponame=&amp;new=466102@advanced-text-widget&amp;old=465828@advanced-text-widget</t>
  </si>
  <si>
    <t>https://plugins.trac.wordpress.org/changeset?reponame=&amp;new=475315@wordpress-sentinel&amp;old=474998@wordpress-sentinel</t>
  </si>
  <si>
    <t>https://plugins.trac.wordpress.org/changeset/435356/scormcloud</t>
  </si>
  <si>
    <t>https://plugins.trac.wordpress.org/changeset?reponame=&amp;new=492859@mingle-forum&amp;old=487353@mingle-forum</t>
  </si>
  <si>
    <t>https://plugins.trac.wordpress.org/changeset/403694/kish-guest-posting/trunk/uploadify/scripts/uploadify.php</t>
  </si>
  <si>
    <t>https://plugins.trac.wordpress.org/changeset/482746/thecartpress</t>
  </si>
  <si>
    <t>https://plugins.trac.wordpress.org/changeset/482954/wordpress-whois-search</t>
  </si>
  <si>
    <t>Exploit;
Patch</t>
  </si>
  <si>
    <t>https://plugins.trac.wordpress.org/changeset/485819/pretty-link</t>
  </si>
  <si>
    <t>https://plugins.trac.wordpress.org/changeset/473693/pretty-link</t>
  </si>
  <si>
    <t>https://plugins.trac.wordpress.org/changeset?reponame=&amp;new=467338@adminimize&amp;old=466900@adminimize#file5</t>
  </si>
  <si>
    <t>https://plugins.trac.wordpress.org/changeset?reponame=&amp;new=466252%40flexible-custom-post-type&amp;old=465583%40flexible-custom-post-type</t>
  </si>
  <si>
    <t>https://plugins.trac.wordpress.org/changeset?reponame=&amp;new=463447%40wp-e-commerce&amp;old=463446%40wp-e-commerce</t>
  </si>
  <si>
    <t>https://plugins.trac.wordpress.org/changeset/571926/count-per-day</t>
  </si>
  <si>
    <t>https://plugins.trac.wordpress.org/changeset?old_path=%2Fwp-image-news-slider&amp;old=529740&amp;new_path=%2Fwp-image-news-slider&amp;new=529740</t>
  </si>
  <si>
    <t>https://plugins.trac.wordpress.org/changeset?old_path=%2F2-click-socialmedia-buttons&amp;old=532798&amp;new_path=%2F2-click-socialmedia-buttons&amp;new=532798</t>
  </si>
  <si>
    <t>https://plugins.trac.wordpress.org/changeset?old_path=%2Fbad-behavior&amp;old=543807&amp;new_path=%2Fbad-behavior&amp;new=543807</t>
  </si>
  <si>
    <t>https://plugins.trac.wordpress.org/changeset?old_path=%2Fbulletproof-security&amp;old=543044&amp;new_path=%2Fbulletproof-security&amp;new=543044</t>
  </si>
  <si>
    <t>https://plugins.trac.wordpress.org/changeset?old_path=%2Fbetter-wp-security&amp;old=542852&amp;new_path=%2Fbetter-wp-security&amp;new=542852</t>
  </si>
  <si>
    <t>https://plugins.trac.wordpress.org/changeset?old_path=%2Fwpstorecart&amp;old=555124&amp;new_path=%2Fwpstorecart&amp;new=555124</t>
  </si>
  <si>
    <t>https://plugins.trac.wordpress.org/changeset?old_path=%2Fwassup&amp;old=545369&amp;new_path=%2Fwassup&amp;new=545369</t>
  </si>
  <si>
    <t>https://plugins.trac.wordpress.org/changeset/541069</t>
  </si>
  <si>
    <t>https://plugins.trac.wordpress.org/changeset?old_path=%2Fuser-photo&amp;old=541880&amp;new_path=%2Fuser-photo&amp;new=541880</t>
  </si>
  <si>
    <t>https://plugins.trac.wordpress.org/changeset?old_path=%2Fsabre&amp;old=534490&amp;new_path=%2Fsabre&amp;new=534490</t>
  </si>
  <si>
    <t>https://plugins.trac.wordpress.org/changeset?old_path=%2Fvideo-embed-thumbnail-generator&amp;old=507924&amp;new_path=%2Fvideo-embed-thumbnail-generator&amp;new=507924</t>
  </si>
  <si>
    <t>VETG</t>
  </si>
  <si>
    <t>https://plugins.trac.wordpress.org/changeset/504380/relocate-upload</t>
  </si>
  <si>
    <t>https://plugins.trac.wordpress.org/changeset/416723/wp-recentcomments/trunk/core.php?old=316325&amp;old_path=wp-recentcomments%2Ftrunk%2Fcore.php</t>
  </si>
  <si>
    <t>https://plugins.trac.wordpress.org/changeset/492167/theme-tuner#file2</t>
  </si>
  <si>
    <t>https://plugins.trac.wordpress.org/changeset/488883/count-per-day</t>
  </si>
  <si>
    <t>https://plugins.trac.wordpress.org/changeset/448261/wordpress-users</t>
  </si>
  <si>
    <t>https://plugins.trac.wordpress.org/changeset/430970/wp-postratings/trunk/wp-postratings.php?old=355076&amp;old_path=wp-postratings%2Ftrunk%2Fwp-postratings.php</t>
  </si>
  <si>
    <t>https://plugins.trac.wordpress.org/changeset?reponame=&amp;new=413607%40fv-wordpress-flowplayer&amp;old=409594%40fv-wordpress-flowplayer</t>
  </si>
  <si>
    <t>https://plugins.trac.wordpress.org/changeset?reponame=&amp;new=447262%40redirection&amp;old=421721%40redirection</t>
  </si>
  <si>
    <t>PRF</t>
  </si>
  <si>
    <t>https://plugins.trac.wordpress.org/changeset/438959/allwebmenus-wordpress-menu-plugin/trunk/actions.php?old=408304&amp;old_path=allwebmenus-wordpress-menu-plugin%2Ftrunk%2Factions.php</t>
  </si>
  <si>
    <t>MUV</t>
  </si>
  <si>
    <t>AFU</t>
  </si>
  <si>
    <t>Inf. Disc.</t>
  </si>
  <si>
    <t>Issue Tracking; 
Patch; 
Vendor Advisory</t>
  </si>
  <si>
    <t>Release Notes; 
Third Party Advisory</t>
  </si>
  <si>
    <t>Release Notes; 
Vendor Advisory</t>
  </si>
  <si>
    <t>Q1</t>
  </si>
  <si>
    <t>Q2</t>
  </si>
  <si>
    <t>Total</t>
  </si>
  <si>
    <t>Score Quant</t>
  </si>
  <si>
    <t>Score Qual</t>
  </si>
  <si>
    <t>V3</t>
  </si>
  <si>
    <t>V2</t>
  </si>
  <si>
    <t>Quant</t>
  </si>
  <si>
    <t>Qual</t>
  </si>
  <si>
    <t>Source</t>
  </si>
  <si>
    <t>CVE-2017-2285</t>
  </si>
  <si>
    <t>https://nvd.nist.gov/vuln/detail/CVE-2017-2285</t>
  </si>
  <si>
    <t>CPE configuration</t>
  </si>
  <si>
    <t>CVSS V2</t>
  </si>
  <si>
    <t>CVSS V3</t>
  </si>
  <si>
    <t>https://jvn.jp/en/jp/JVN31459091/index.html No Types Assigned</t>
  </si>
  <si>
    <t>https://plugins.trac.wordpress.org/changeset/1695440/#file6 No Types Assigned</t>
  </si>
  <si>
    <t>https://wordpress.org/plugins/custom-css-js/#developers No Types Assigned</t>
  </si>
  <si>
    <t>https://wpvulndb.com/vulnerabilities/8879 No Types Assigned</t>
  </si>
  <si>
    <t>https://jvn.jp/en/jp/JVN31459091/index.html Third Party Advisory, VDB Entry</t>
  </si>
  <si>
    <t>https://plugins.trac.wordpress.org/changeset/1695440/#file6 Patch, Third Party Advisory</t>
  </si>
  <si>
    <t>https://wordpress.org/plugins/custom-css-js/#developers Product, Third Party Advisory</t>
  </si>
  <si>
    <t>https://wpvulndb.com/vulnerabilities/8879 Third Party Advisory, VDB Entry</t>
  </si>
  <si>
    <t>https://wpvulndb.com/vulnerabilities/8879 [No Types Assigned]</t>
  </si>
  <si>
    <t>https://plugins.trac.wordpress.org/changeset/1695440/#file6</t>
  </si>
  <si>
    <t>Patch; Third Party Advisor</t>
  </si>
  <si>
    <t>CVE-2017-2284</t>
  </si>
  <si>
    <t>https://nvd.nist.gov/vuln/detail/CVE-2017-2284</t>
  </si>
  <si>
    <t>OR [*cpe:2.3:a:wppopupmaker:popup_maker:1.0.0:*:*:*:*:wordpress:*:*] [*cpe:2.3:a:wppopupmaker:popup_maker:1.0.1:*:*:*:*:wordpress:*:*] [*cpe:2.3:a:wppopupmaker:popup_maker:1.0.2:*:*:*:*:wordpress:*:*] [*cpe:2.3:a:wppopupmaker:popup_maker:1.0.3:*:*:*:*:wordpress:*:*] [*cpe:2.3:a:wppopupmaker:popup_maker:1.0.4:*:*:*:*:wordpress:*:*] [*cpe:2.3:a:wppopupmaker:popup_maker:1.0.5:*:*:*:*:wordpress:*:*] [*cpe:2.3:a:wppopupmaker:popup_maker:1.1.0:*:*:*:*:wordpress:*:*] [*cpe:2.3:]</t>
  </si>
  <si>
    <t>https://jvn.jp/en/jp/JVN92921024/index.html No Types Assigned</t>
  </si>
  <si>
    <t>https://plugins.trac.wordpress.org/changeset/1697216/#file3 No Types Assigned</t>
  </si>
  <si>
    <t>https://wordpress.org/plugins/popup-maker/#developers No Types Assigned</t>
  </si>
  <si>
    <t>https://jvn.jp/en/jp/JVN92921024/index.html Third Party Advisory, VDB Entry</t>
  </si>
  <si>
    <t>https://plugins.trac.wordpress.org/changeset/1697216/#file3 Patch, Third Party Advisory</t>
  </si>
  <si>
    <t>https://wordpress.org/plugins/popup-maker/#developers Product, Third Party Advisory</t>
  </si>
  <si>
    <t>https://plugins.trac.wordpress.org/changeset/1697216/#file3</t>
  </si>
  <si>
    <t>M2.1</t>
  </si>
  <si>
    <t>M2.2</t>
  </si>
  <si>
    <t>M2.3</t>
  </si>
  <si>
    <t>L</t>
  </si>
  <si>
    <t>N</t>
  </si>
  <si>
    <t>H</t>
  </si>
  <si>
    <t>P</t>
  </si>
  <si>
    <t>M</t>
  </si>
  <si>
    <t>None:</t>
  </si>
  <si>
    <t>Low:</t>
  </si>
  <si>
    <t>Partial:</t>
  </si>
  <si>
    <t>High:</t>
  </si>
  <si>
    <t>Complet:</t>
  </si>
  <si>
    <t>Medium:</t>
  </si>
  <si>
    <t>Integridade (I)</t>
  </si>
  <si>
    <t>Disponibilidade (A)</t>
  </si>
  <si>
    <t>Complejidade (AC)</t>
  </si>
  <si>
    <t>B</t>
  </si>
  <si>
    <t>Q4</t>
  </si>
  <si>
    <t>Add</t>
  </si>
  <si>
    <t>Delet</t>
  </si>
  <si>
    <t>Edit</t>
  </si>
  <si>
    <t>CVE-2012-4283</t>
  </si>
  <si>
    <t>https://nvd.nist.gov/vuln/detail/CVE-2012-4283</t>
  </si>
  <si>
    <t>http://plugins.trac.wordpress.org/changeset/541069</t>
  </si>
  <si>
    <t>CVE-2012-4273</t>
  </si>
  <si>
    <t>https://nvd.nist.gov/vuln/detail/CVE-2012-4273</t>
  </si>
  <si>
    <t>https://exchange.xforce.ibmcloud.com/vulnerabilities/75518</t>
  </si>
  <si>
    <t>http://xforce.iss.net/xforce/xfdb/75518</t>
  </si>
  <si>
    <t>*****</t>
  </si>
  <si>
    <t>CVE-2015-3299</t>
  </si>
  <si>
    <t>https://nvd.nist.gov/vuln/detail/CVE-2015-3299</t>
  </si>
  <si>
    <t>https://plugins.trac.wordpress.org/changeset/1129648/floating-social-bar/trunk</t>
  </si>
  <si>
    <t>http://www.openwall.com/lists/oss-security/2015/04/13/10 Mailing List, Third Party Advisory</t>
  </si>
  <si>
    <t>http://www.securityfocus.com/bid/74053 Third Party Advisory, VDB Entry</t>
  </si>
  <si>
    <t>https://plugins.trac.wordpress.org/changeset/1129648/floating-social-bar/trunk Patch, Third Party Advisory</t>
  </si>
  <si>
    <t>https://plugins.trac.wordpress.org/changeset/1129648/floating-social-bar/trunk No Types Assigned</t>
  </si>
  <si>
    <t>http://www.securityfocus.com/bid/74053 No Types Assigned</t>
  </si>
  <si>
    <t>http://www.openwall.com/lists/oss-security/2015/04/13/10 No Types Assigned</t>
  </si>
  <si>
    <t>CVE-2015-4697</t>
  </si>
  <si>
    <t>https://nvd.nist.gov/vuln/detail/CVE-2015-4697</t>
  </si>
  <si>
    <t>CVSS:3.0/AV:N/AC:L/PR:N/UI:R/S:U/C:H/I:H/A:H</t>
  </si>
  <si>
    <t>http://seclists.org/fulldisclosure/2015/Jun/57 No Types Assigned</t>
  </si>
  <si>
    <t>http://www.openwall.com/lists/oss-security/2015/06/21/5 No Types Assigned</t>
  </si>
  <si>
    <t>http://www.securityfocus.com/bid/75325 No Types Assigned</t>
  </si>
  <si>
    <t>https://plugins.trac.wordpress.org/changeset/1183563 No Types Assigned</t>
  </si>
  <si>
    <t>https://wordpress.org/support/topic/discovered-security-vulnerabilities-1/ No Types Assigned</t>
  </si>
  <si>
    <t>OR   [*cpe:2.3:a:sumo:google_analyticator:6.4.9.3:*:*:*:*:wordpress:*:* (and previous)]</t>
  </si>
  <si>
    <t>OR   [*cpe:2.3:a:floating_social_bar_project:floating_social_bar:1.1.6:*:*:*:*:wordpress:*:* (and previous)]</t>
  </si>
  <si>
    <t>OR   [*cpe:2.3:a:silkypress:simple_custom_css_and_js:1.0:*:*:*:*:wordpress:*:*] [*cpe:2.3:a:silkypress:simple_custom_css_and_js:1.1:*:*:*:*:wordpress:*:*] [*cpe:2.3:a:silkypress:simple_custom_css_and_js:1.2:*:*:*:*:wordpress:*:*] [*cpe:2.3:a:silkypress:simple_custom_css_and_js:1.3:*:*:*:*:wordpress:*:*] [*cpe:2.3:a:silkypress:simple_custom_css_and_js:1.4:*:*:*:*:wordpress:*:*] [*cpe:2.3:a:silkypress:simple_custom_css_and_js:1.5:*:*:*:*:wordpress:*:*] [*cpe:2.3:a:silkypress:si]</t>
  </si>
  <si>
    <t>AV:N/AC:L/PR:N/UI:R/S:U/C:H/I:H/A:H</t>
  </si>
  <si>
    <t>http://seclists.org/fulldisclosure/2015/Jun/57 Mailing List, Third Party Advisory</t>
  </si>
  <si>
    <t>http://www.openwall.com/lists/oss-security/2015/06/21/5 Mailing List, Third Party Advisory</t>
  </si>
  <si>
    <t>http://www.securityfocus.com/bid/75325 Third Party Advisory, VDB Entry</t>
  </si>
  <si>
    <t>https://plugins.trac.wordpress.org/changeset/1183563 Third Party Advisory</t>
  </si>
  <si>
    <t>https://wordpress.org/support/topic/discovered-security-vulnerabilities-1/ Issue Tracking, Third Party Advisory</t>
  </si>
  <si>
    <t>https://plugins.trac.wordpress.org/changeset/1183563</t>
  </si>
  <si>
    <t>Floating Social Bar</t>
  </si>
  <si>
    <t>class-floating-social-bar.php</t>
  </si>
  <si>
    <t>Google Analyticator</t>
  </si>
  <si>
    <t>tags/6.4.9.3/google-analyticator.php</t>
  </si>
  <si>
    <t>trunk/google-analyticator.php</t>
  </si>
  <si>
    <t>Simple Custom CSS and JS</t>
  </si>
  <si>
    <t>Popup Maker</t>
  </si>
  <si>
    <t>includes/admin/metabox-support.php</t>
  </si>
  <si>
    <t>trunk/includes/admin-screens.php</t>
  </si>
  <si>
    <t>Shortcodes Ultimate</t>
  </si>
  <si>
    <t>trunk/inc/core/tools.php</t>
  </si>
  <si>
    <t>Event Calendar WD</t>
  </si>
  <si>
    <t>event-calendar-wd/trunk/includes/ecwd-cpt-filter.php</t>
  </si>
  <si>
    <t>WP-Members</t>
  </si>
  <si>
    <t>wp-members/trunk/admin/users.php</t>
  </si>
  <si>
    <t>WordPress Download Manager</t>
  </si>
  <si>
    <t>download-manager/trunk/tpls/wpdm-login-form.php</t>
  </si>
  <si>
    <t>download-manager/trunk/tpls/wpdm-reg-form.php</t>
  </si>
  <si>
    <t>Live Chat Support</t>
  </si>
  <si>
    <t>wp-live-chat-support/trunk/includes/settings_page.php</t>
  </si>
  <si>
    <t>wp-live-chat-support/trunk/js/wplc_u_admin.js</t>
  </si>
  <si>
    <t>wp-live-chat-support/trunk/js/wplc_u_admin_chat.js</t>
  </si>
  <si>
    <t>wp-live-chat-support/trunk/wp-live-chat-support.php</t>
  </si>
  <si>
    <t>wp-live-chat-support/trunk/functions.php</t>
  </si>
  <si>
    <t>wp-live-chat-support/trunk/js/themes/classic.js</t>
  </si>
  <si>
    <t>wp-live-chat-support/trunk/js/themes/modern.js</t>
  </si>
  <si>
    <t>wp-live-chat-support/trunk/js/wplc_u.js</t>
  </si>
  <si>
    <t>WHIZZ</t>
  </si>
  <si>
    <t>whizz/trunk/change_log.txt</t>
  </si>
  <si>
    <t>CP Reservation Calendar</t>
  </si>
  <si>
    <t>cp-reservation-calendar/trunk/dex_reservations.php</t>
  </si>
  <si>
    <t>WP Limit Login Attempts</t>
  </si>
  <si>
    <t>wp-limit-login-attempts/trunk/wp-limit-login-attempts.php</t>
  </si>
  <si>
    <t>Portfolio</t>
  </si>
  <si>
    <t>portfolio-by-lisa-westlund/trunk/inc/options-page-wrapper.php</t>
  </si>
  <si>
    <t>portfolio-by-lisa-westlund/trunk/lisawestlund-instagram-portfolio.php</t>
  </si>
  <si>
    <t>classes/usceshop.class.php</t>
  </si>
  <si>
    <t>includes/edit-form-advanced.php</t>
  </si>
  <si>
    <t>includes/edit-form-advanced30.php</t>
  </si>
  <si>
    <t>includes/edit-form-advanced34.php</t>
  </si>
  <si>
    <t>includes/member_edit_form.php</t>
  </si>
  <si>
    <t>includes/order_edit_form.php</t>
  </si>
  <si>
    <t>includes/order_list.php</t>
  </si>
  <si>
    <t>includes/usces_item_master_list.php</t>
  </si>
  <si>
    <t>StageShow</t>
  </si>
  <si>
    <t>stageshow/trunk/include/stageshow_dbase_api.php</t>
  </si>
  <si>
    <t>stageshow/trunk/include/stageshowlib_sales_dbase_api.php</t>
  </si>
  <si>
    <t>includes/MapPinImageSave.php</t>
  </si>
  <si>
    <t>Easy2Map</t>
  </si>
  <si>
    <t>includes/Function.php</t>
  </si>
  <si>
    <t>Nokia Maps &amp; Places</t>
  </si>
  <si>
    <t>nokia-mapsplaces/trunk/nokia-mapsplaces.php</t>
  </si>
  <si>
    <t>patch-for-revolution-slider/trunk/revsliderpatch.php</t>
  </si>
  <si>
    <t>Patch for Revolution Slider</t>
  </si>
  <si>
    <t>Paypal Currency Converter Basic For WooCommerce</t>
  </si>
  <si>
    <t>paypal-currency-converter-basic-for-woocommerce/trunk/assets/js/ppcc_script.js</t>
  </si>
  <si>
    <t>paypal-currency-converter-basic-for-woocommerce/trunk/paypalcc-basic.php</t>
  </si>
  <si>
    <t>Nextend Facebook Connect</t>
  </si>
  <si>
    <t>nextend-facebook-connect/trunk/nextend-facebook-connect.php</t>
  </si>
  <si>
    <t>Encrypted Contact Form</t>
  </si>
  <si>
    <t>tags/1.1/tpl/admin_settings.html</t>
  </si>
  <si>
    <t>trunk/tpl/admin_settings.html</t>
  </si>
  <si>
    <t>Roomcloud</t>
  </si>
  <si>
    <t>roomcloud/trunk/roomcloud.php</t>
  </si>
  <si>
    <t>simple-ads-manager/trunk/sam-ajax-admin.php</t>
  </si>
  <si>
    <t>simple-ads-manager/trunk/sam-ajax.php</t>
  </si>
  <si>
    <t>Simple Ads Manager</t>
  </si>
  <si>
    <t>*</t>
  </si>
  <si>
    <t>FancyBox for WordPress</t>
  </si>
  <si>
    <t>fancybox-for-wordpress/trunk/admin.php</t>
  </si>
  <si>
    <t>fancybox-for-wordpress/trunk/fancybox.php</t>
  </si>
  <si>
    <t>Photo Gallery</t>
  </si>
  <si>
    <t>photo-gallery/trunk/admin/models/BWGModelAddAlbumsGalleries.php</t>
  </si>
  <si>
    <t>photo-gallery/trunk/admin/models/BWGModelAddTags.php</t>
  </si>
  <si>
    <t>photo-gallery/trunk/admin/models/BWGModelAlbums_bwg.php</t>
  </si>
  <si>
    <t>photo-gallery/trunk/admin/models/BWGModelGalleries_bwg.php</t>
  </si>
  <si>
    <t>photo-gallery/trunk/admin/models/BWGModelTags_bwg.php</t>
  </si>
  <si>
    <t>photo-gallery/trunk/admin/models/BWGModelThemes_bwg.php</t>
  </si>
  <si>
    <t>photo-gallery/trunk/photo-gallery.php</t>
  </si>
  <si>
    <t>Pixabay Images</t>
  </si>
  <si>
    <t>pixabay-images/trunk/pixabay-images.php</t>
  </si>
  <si>
    <t>Cart66 Lite Advance Sales Report Lite</t>
  </si>
  <si>
    <t>cart66-lite/trunk/models/Cart66.php</t>
  </si>
  <si>
    <t>cart66-lite/trunk/models/Cart66Ajax.php</t>
  </si>
  <si>
    <t>cdnvote</t>
  </si>
  <si>
    <t>cdnvote/trunk/cdnvote-post.php</t>
  </si>
  <si>
    <t>Google Doc Embedder</t>
  </si>
  <si>
    <t>google-document-embedder/trunk/gviewer.php</t>
  </si>
  <si>
    <t>DukaPress</t>
  </si>
  <si>
    <t>dukapress/tags/2.5.4/php/dp-functions.php</t>
  </si>
  <si>
    <t>alipay/trunk/includes/api_tenpay/inc.tenpay_notify.php</t>
  </si>
  <si>
    <t>AlipayDonate</t>
  </si>
  <si>
    <t>Web-Dorado Photo Gallery (Gallery eCommere)</t>
  </si>
  <si>
    <t>photo-gallery/trunk/filemanager/controller.php</t>
  </si>
  <si>
    <t>photo-gallery/trunk/filemanager/model.php</t>
  </si>
  <si>
    <t>photo-gallery/trunk/filemanager/view.php</t>
  </si>
  <si>
    <t>flash-album-gallery/trunk/facebook.php</t>
  </si>
  <si>
    <t>Gallery – Flagallery Photo Portfolio (GRAND FlAGallery)</t>
  </si>
  <si>
    <t>simple-retail-menus/trunk/includes/actions.php</t>
  </si>
  <si>
    <t>Simple Retail Menus</t>
  </si>
  <si>
    <t>yawpp/trunk/admin_functions.php</t>
  </si>
  <si>
    <t>YAWPP (Yet Another Wordpress Petition Plugin)</t>
  </si>
  <si>
    <t>HDW Player Plugin (Video Player &amp; Video Gallery)</t>
  </si>
  <si>
    <t>vitamin/tags/1.1/add_headers.php</t>
  </si>
  <si>
    <t>vitamin/tags/1.1/minify.php</t>
  </si>
  <si>
    <t>vitamin/trunk/add_headers.php</t>
  </si>
  <si>
    <t>vitamin/trunk/minify.php</t>
  </si>
  <si>
    <t>Nutrition Facts Vitamins</t>
  </si>
  <si>
    <t>eCommerce Shopping Cart by WP EasyCart (EasyCart)</t>
  </si>
  <si>
    <t>wp-easycart/trunk/inc/admin/ec_checklist.php</t>
  </si>
  <si>
    <t>wp-easycart/trunk/wpeasycart.php</t>
  </si>
  <si>
    <t>Tera Charts</t>
  </si>
  <si>
    <t>tera-charts/trunk/charts/treemap.php</t>
  </si>
  <si>
    <t>tera-charts/trunk/charts/zoomabletreemap.php</t>
  </si>
  <si>
    <t>WordPress Social Invitations – Lite</t>
  </si>
  <si>
    <t>wp-social-invitations/trunk/test.php</t>
  </si>
  <si>
    <t>wp-social-invitations/trunk/wp-social-invitations.php</t>
  </si>
  <si>
    <t>wp-tmkm-amazon/trunk/wp-tmkm-amazon-search.php</t>
  </si>
  <si>
    <t>WP Hamazon</t>
  </si>
  <si>
    <t>WebEngage Feedback, Survey and Notification</t>
  </si>
  <si>
    <t>webengage/trunk/resize.php</t>
  </si>
  <si>
    <t>VideoWhisper Video Presentation</t>
  </si>
  <si>
    <t>videowhisper-video-presentation/trunk/vp/index.php</t>
  </si>
  <si>
    <t>Video Posts Webcam Recorder</t>
  </si>
  <si>
    <t>video-posts-webcam-recorder/trunk/posts/videowhisper/r_logout.php</t>
  </si>
  <si>
    <t>rezgo-online-booking/trunk/include/class.rezgo.php</t>
  </si>
  <si>
    <t>Rezgo Online Booking</t>
  </si>
  <si>
    <t>envialosimple-email-marketing-y-newsletters-gratis/trunk/envialosimple-email-marketing-y-newsletters-gratis.php</t>
  </si>
  <si>
    <t>envialosimple-email-marketing-y-newsletters-gratis/trunk/paginas/vista-previa-form.php</t>
  </si>
  <si>
    <t>EnvialoSimple: Email Marketing y Newsletters</t>
  </si>
  <si>
    <t>easy-post-types/trunk/classes/custom-image/media.php</t>
  </si>
  <si>
    <t>WP Easy Post Types</t>
  </si>
  <si>
    <t>VideoWhisper Live Streaming Integration</t>
  </si>
  <si>
    <t>videowhisper-live-streaming-integration/trunk/ls/vv_login.php</t>
  </si>
  <si>
    <t>DMCA WaterMarker</t>
  </si>
  <si>
    <t>dmca-watermarker/trunk/dmca-wm.php</t>
  </si>
  <si>
    <t>WP125</t>
  </si>
  <si>
    <t>wp125/trunk/adminmenus.php</t>
  </si>
  <si>
    <t>CMS Tree Page View</t>
  </si>
  <si>
    <t>cms-tree-page-view/tags/0.8.9/functions.php</t>
  </si>
  <si>
    <t>Newsletter Manager</t>
  </si>
  <si>
    <t>newsletter-manager/trunk/admin/create_campaign.php</t>
  </si>
  <si>
    <t>newsletter-manager/trunk/admin/edit_campaign.php</t>
  </si>
  <si>
    <t>newsletter-manager/trunk/admin/edit_email.php</t>
  </si>
  <si>
    <t>newsletter-manager/trunk/admin/import_export.php</t>
  </si>
  <si>
    <t>WP Forum Server</t>
  </si>
  <si>
    <t>forum-server/trunk/fs-admin/fs-admin.php</t>
  </si>
  <si>
    <t>forum-server/trunk/fs-admin/wpf-add-forum.php</t>
  </si>
  <si>
    <t>forum-server/trunk/fs-admin/wpf-edit-forum-group.php</t>
  </si>
  <si>
    <t>s3-video/trunk/views/video-management/preview_video.php</t>
  </si>
  <si>
    <t>WP Offload S3 Lite (S3 Video)</t>
  </si>
  <si>
    <t>landing-pages/trunk/modules/module.utils.php</t>
  </si>
  <si>
    <t>Landing Pages</t>
  </si>
  <si>
    <t>simple-dropbox-upload-form/trunk/wp-dropbox.php</t>
  </si>
  <si>
    <t>Simple Dropbox Upload</t>
  </si>
  <si>
    <t>download-monitor/trunk/admin/admin.php</t>
  </si>
  <si>
    <t>Download Monitor</t>
  </si>
  <si>
    <t>Xhanch - My Twitter</t>
  </si>
  <si>
    <t>xhanch-my-twitter/trunk/admin/setting.php</t>
  </si>
  <si>
    <t>Genetech Solutions Pie-Register</t>
  </si>
  <si>
    <t>pie-register/trunk/menus/pieregisterSettings.php</t>
  </si>
  <si>
    <t>pie-register/trunk/pie-register.php</t>
  </si>
  <si>
    <t>pie-register/trunk/piewpnun.php</t>
  </si>
  <si>
    <t>pie-register/trunk/recaptchalib.php</t>
  </si>
  <si>
    <t>feedweb/trunk/feedweb.php</t>
  </si>
  <si>
    <t>Feedweb</t>
  </si>
  <si>
    <t>wp-funeral-press/trunk/user/obits.php</t>
  </si>
  <si>
    <t>WP FuneralPress</t>
  </si>
  <si>
    <t>Terillion Reviews</t>
  </si>
  <si>
    <t>terillion-reviews/trunk/terillion-reviews.php</t>
  </si>
  <si>
    <t>wp-mailup/trunk/ajax.functions.php</t>
  </si>
  <si>
    <t>Lazyest Backup</t>
  </si>
  <si>
    <t>lazyest-backup/trunk/lazyest-backup.php</t>
  </si>
  <si>
    <t>My Calendar</t>
  </si>
  <si>
    <t>my-calendar/trunk/my-calendar-event-manager.php</t>
  </si>
  <si>
    <t>my-calendar/trunk/my-calendar-group-manager.php</t>
  </si>
  <si>
    <t>my-calendar/trunk/my-calendar-output.php</t>
  </si>
  <si>
    <t>my-calendar/trunk/my-calendar-settings.php</t>
  </si>
  <si>
    <t>my-calendar/trunk/my-calendar.php</t>
  </si>
  <si>
    <t>zingiri-web-shop/trunk/zing.inc.php</t>
  </si>
  <si>
    <t>zingiri-web-shop/trunk/fws/pages-front/onecheckout.php</t>
  </si>
  <si>
    <t>Zingiri Web Shop</t>
  </si>
  <si>
    <t>advanced-text-widget/trunk/advancedtext.php</t>
  </si>
  <si>
    <t>Advanced Text Widget</t>
  </si>
  <si>
    <t>wordpress-sentinel/trunk/wordpress_sentinel.php</t>
  </si>
  <si>
    <t>WordPress Sentinel</t>
  </si>
  <si>
    <t>SCORM Cloud For WordPress</t>
  </si>
  <si>
    <t>scormcloud/trunk/ajax.php</t>
  </si>
  <si>
    <t>mingle-forum/trunk/fs-admin/fs-admin.php</t>
  </si>
  <si>
    <t>mingle-forum/trunk/fs-admin/wpf-edit-forum-group.php</t>
  </si>
  <si>
    <t>Mingle Forum</t>
  </si>
  <si>
    <t>kish-guest-posting/trunk/uploadify/scripts/uploadify.php</t>
  </si>
  <si>
    <t>Kish Guest Posting</t>
  </si>
  <si>
    <t>TheCartPress eCommerce Shopping Cart</t>
  </si>
  <si>
    <t>thecartpress/tags/1.1.6/admin/OptionsPostsList.php (delete)</t>
  </si>
  <si>
    <t>Whois Search</t>
  </si>
  <si>
    <t>wordpress-whois-search/trunk/wp-whois-plugin.php</t>
  </si>
  <si>
    <t>wordpress-whois-search/trunk/wp-whois.php</t>
  </si>
  <si>
    <t>wordpress-whois-search/trunk/wp-whois-ajax.php</t>
  </si>
  <si>
    <t>pretty-link/tags/1.5.6/pretty-bar.php</t>
  </si>
  <si>
    <t>pretty-link/trunk/pretty-bar.php</t>
  </si>
  <si>
    <t>Pretty Links (Lite)</t>
  </si>
  <si>
    <t>Adminimize</t>
  </si>
  <si>
    <t>adminimize/trunk/inc-options/deinstall_options.php</t>
  </si>
  <si>
    <t>adminimize/trunk/inc-options/theme_options.php</t>
  </si>
  <si>
    <t>adminimize/trunk/inc-options/im_export_options.php</t>
  </si>
  <si>
    <t>adminimize/trunk/adminimize_page.php</t>
  </si>
  <si>
    <t>adminimize/trunk/adminimize.php</t>
  </si>
  <si>
    <t>flexible-custom-post-type/trunk/edit-post.php</t>
  </si>
  <si>
    <t>Flexible Custom Post Type</t>
  </si>
  <si>
    <t>wp-e-commerce/trunk/wpsc-admin/display-sales-logs.php</t>
  </si>
  <si>
    <t>WP eCommerce</t>
  </si>
  <si>
    <t>Count Per Day</t>
  </si>
  <si>
    <t>count-per-day/trunk/userperspan.php</t>
  </si>
  <si>
    <t>wp-image-news-slider/trunk/functions.php</t>
  </si>
  <si>
    <t>WordPress Image News slider</t>
  </si>
  <si>
    <t>Login With Ajax</t>
  </si>
  <si>
    <t>login-with-ajax/trunk/login-with-ajax-admin.php</t>
  </si>
  <si>
    <t>login-with-ajax/trunk/login-with-ajax.php</t>
  </si>
  <si>
    <t>2-click-socialmedia-buttons/tags/0.34/libs/xing.php</t>
  </si>
  <si>
    <t>2-click-socialmedia-buttons/trunk/libs/xing.php</t>
  </si>
  <si>
    <t>2 Click Social Media Buttons</t>
  </si>
  <si>
    <t>Bad Behavior</t>
  </si>
  <si>
    <t>bad-behavior/branches/2.0/bad-behavior-wordpress-admin.php</t>
  </si>
  <si>
    <t>bad-behavior/branches/2.2/bad-behavior-wordpress-admin.php</t>
  </si>
  <si>
    <t>bad-behavior/trunk/bad-behavior-wordpress-admin.php</t>
  </si>
  <si>
    <t>BulletProof Security</t>
  </si>
  <si>
    <t>bulletproof-security/trunk/admin/options.php</t>
  </si>
  <si>
    <t>iThemes Security (formerly Better WP Security)</t>
  </si>
  <si>
    <t>better-wp-security/trunk/inc/admin/common.php</t>
  </si>
  <si>
    <t>better-wp-security/trunk/inc/admin/content.php</t>
  </si>
  <si>
    <t>better-wp-security/trunk/inc/admin/process.php</t>
  </si>
  <si>
    <t>better-wp-security/trunk/inc/setup.php</t>
  </si>
  <si>
    <t>wpstorecart/trunk/wpstorecart.php</t>
  </si>
  <si>
    <t>Sticky Ecommerce Targeted Offer / Discount Widget</t>
  </si>
  <si>
    <t>ShareYourCart</t>
  </si>
  <si>
    <t>wassup/trunk/wassup.php</t>
  </si>
  <si>
    <t>WassUp Real Time Analytics</t>
  </si>
  <si>
    <t>User Photo</t>
  </si>
  <si>
    <t>user-photo/trunk/user-photo.php</t>
  </si>
  <si>
    <t>Sabres Security Website Protection</t>
  </si>
  <si>
    <t>sabre/tags/1.2.0/classes/sabre_class_admin.php</t>
  </si>
  <si>
    <t>Video Embed &amp; Thumbnail Generator</t>
  </si>
  <si>
    <t>video-embed-thumbnail-generator/trunk/kg_callffmpeg.php</t>
  </si>
  <si>
    <t>video-embed-thumbnail-generator/trunk/kg_video_plugin.js</t>
  </si>
  <si>
    <t>video-embed-thumbnail-generator/trunk/video-embed-thumbnail-generator.php</t>
  </si>
  <si>
    <t>Relocate Upload</t>
  </si>
  <si>
    <t>relocate-upload/tags/0.20/relocate-upload.php</t>
  </si>
  <si>
    <t>WP-RecentComments</t>
  </si>
  <si>
    <t>wp-recentcomments/trunk/core.php</t>
  </si>
  <si>
    <t>theme-tuner/trunk/ajax/savetag.php</t>
  </si>
  <si>
    <t>Theme Tuner</t>
  </si>
  <si>
    <t>count-per-day/trunk/download.php</t>
  </si>
  <si>
    <t>count-per-day/trunk/map/map.php</t>
  </si>
  <si>
    <t>wordpress-users/trunk/wp-users.php</t>
  </si>
  <si>
    <t>WordPress Users</t>
  </si>
  <si>
    <t>WP-PostRatings</t>
  </si>
  <si>
    <t>wp-postratings/trunk/wp-postratings.php</t>
  </si>
  <si>
    <t>fv-wordpress-flowplayer/trunk/view/frontend-head.php</t>
  </si>
  <si>
    <t>Wordpress-Flowplayer</t>
  </si>
  <si>
    <t>Redirection</t>
  </si>
  <si>
    <t>redirection/trunk/view/admin/log_item.php</t>
  </si>
  <si>
    <t>redirection/trunk/view/admin/log_item_details.php</t>
  </si>
  <si>
    <t>allwebmenus-wordpress-menu-plugin/trunk/actions.php</t>
  </si>
  <si>
    <t>AllWebMenus</t>
  </si>
  <si>
    <t>Plugin</t>
  </si>
  <si>
    <t>Evaluation (stars)</t>
  </si>
  <si>
    <t>Classifier for (…) people</t>
  </si>
  <si>
    <t>File</t>
  </si>
  <si>
    <t>Quantity (times)</t>
  </si>
  <si>
    <t>Vulnerability</t>
  </si>
  <si>
    <t>Average</t>
  </si>
  <si>
    <t>Number of Changes</t>
  </si>
  <si>
    <t># Changes</t>
  </si>
  <si>
    <t># of lines</t>
  </si>
  <si>
    <t>Total of lines</t>
  </si>
  <si>
    <t>% of Changes</t>
  </si>
  <si>
    <t>Number of Files</t>
  </si>
  <si>
    <t>Files PHP / JS / HTML</t>
  </si>
  <si>
    <t>% of File PHP / JS / HTML</t>
  </si>
  <si>
    <t>CVE-2017-2217 CVE-2017-2216</t>
  </si>
  <si>
    <t>CVE-2012-1786 CVE-2012-1785</t>
  </si>
  <si>
    <t>CVE-2012-4273 CVE-2012-4272</t>
  </si>
  <si>
    <t>CVE-2011-5192 CVE-2011-5191</t>
  </si>
  <si>
    <t>5 -/- 4</t>
  </si>
  <si>
    <t>Image Uploader for Welcart -/- Welcart e-Commerce</t>
  </si>
  <si>
    <t>1 -/- 2</t>
  </si>
  <si>
    <t>1 -/- 1</t>
  </si>
  <si>
    <t>MailUp Auto Subscription -/- MailUp newsletter sign-up form</t>
  </si>
  <si>
    <t>5 -/- 3,5</t>
  </si>
  <si>
    <t>1 -/- 3</t>
  </si>
  <si>
    <t>2 -/- 2</t>
  </si>
  <si>
    <t>Plugins and files most used</t>
  </si>
  <si>
    <t>Once</t>
  </si>
  <si>
    <t>More than Once</t>
  </si>
  <si>
    <t>%</t>
  </si>
  <si>
    <t>Total of Files</t>
  </si>
  <si>
    <t>Total of Plugins</t>
  </si>
  <si>
    <t>More than once</t>
  </si>
  <si>
    <t>Total of</t>
  </si>
  <si>
    <t>% of gravity</t>
  </si>
  <si>
    <t>% Low</t>
  </si>
  <si>
    <t>% Medium</t>
  </si>
  <si>
    <t>% High</t>
  </si>
  <si>
    <t>Open Red. :</t>
  </si>
  <si>
    <t>Dir. Trav. :</t>
  </si>
  <si>
    <t>XSS :</t>
  </si>
  <si>
    <t>CSRF :</t>
  </si>
  <si>
    <t>SQL Inj. :</t>
  </si>
  <si>
    <t>Inf. Disc. :</t>
  </si>
  <si>
    <t>MUV :</t>
  </si>
  <si>
    <t>VETG :</t>
  </si>
  <si>
    <t>PRF :</t>
  </si>
  <si>
    <t>Evaluation (Stars)</t>
  </si>
  <si>
    <t>Two (2)</t>
  </si>
  <si>
    <t>One (1)</t>
  </si>
  <si>
    <t>Three (3)</t>
  </si>
  <si>
    <t>Four (4)</t>
  </si>
  <si>
    <t>Five (5)</t>
  </si>
  <si>
    <t>Zero (0)</t>
  </si>
  <si>
    <t>Total evaluation of Plugins</t>
  </si>
  <si>
    <t>% Evaluators</t>
  </si>
  <si>
    <t>Evaluators (Cant / Stars)</t>
  </si>
  <si>
    <t>Total of Evaluators</t>
  </si>
  <si>
    <t>Open Redirect</t>
  </si>
  <si>
    <t>Directory traversal</t>
  </si>
  <si>
    <t>Cross-site scripting</t>
  </si>
  <si>
    <t>Cross-site request forgery</t>
  </si>
  <si>
    <t>SQL injection</t>
  </si>
  <si>
    <t>Information Disclosure</t>
  </si>
  <si>
    <t>Multiple Unspecified Vulnerabilities</t>
  </si>
  <si>
    <t>Parameter Remote File</t>
  </si>
  <si>
    <t>% Files PHP / JS / HTML</t>
  </si>
  <si>
    <t>CVE-2017-6816</t>
  </si>
  <si>
    <t>https://nvd.nist.gov/vuln/detail/CVE-2017-6816</t>
  </si>
  <si>
    <t>Meium</t>
  </si>
  <si>
    <t>CVSS:3.0/AV:N/AC:L/PR:H/UI:N/S:U/C:N/I:H/A:N</t>
  </si>
  <si>
    <t>http://www.securitytracker.com/id/1037959</t>
  </si>
  <si>
    <t>https://wpvulndb.com/vulnerabilities/8767</t>
  </si>
  <si>
    <t>http://www.securityfocus.com/bid/96598</t>
  </si>
  <si>
    <t>OR   [*cpe:2.3:a:wordpress:wordpress:4.7.2:*:*:*:*:*:*:*]</t>
  </si>
  <si>
    <t>AV:N/AC:L/PR:H/UI:N/S:U/C:N/I:H/A:N</t>
  </si>
  <si>
    <t>https://github.com/WordPress/WordPress/commit/4d80f8b3e1b00a3edcee0774dc9c2f4c78f9e663</t>
  </si>
  <si>
    <t>https://wordpress.org/news/2017/03/wordpress-4-7-3-security-and-maintenance-release/</t>
  </si>
  <si>
    <t>https://codex.wordpress.org/Version_4.7.3</t>
  </si>
  <si>
    <t xml:space="preserve">https://wordpress.org/news/2017/03/wordpress-4-7-3-security-and-maintenance-release/ </t>
  </si>
  <si>
    <t>Patch; Vendor Advisor</t>
  </si>
  <si>
    <t>wp-admin/js/common.js</t>
  </si>
  <si>
    <t>https://github.com/WordPress/WordPress/blob/master/wp-admin/js/common.js?source=c</t>
  </si>
  <si>
    <t>/wp-includes/class-wp-customize-setting.php</t>
  </si>
  <si>
    <t>https://github.com/WordPress/WordPress/blob/master/wp-includes/class-wp-customize-setting.php</t>
  </si>
  <si>
    <t>tests/phpunit/tests/customize/setting.php</t>
  </si>
  <si>
    <t>https://core.trac.wordpress.org/browser/trunk/tests/phpunit/tests/customize/setting.php?rev=40036</t>
  </si>
  <si>
    <t>src/wp-includes/js/customize-views.js</t>
  </si>
  <si>
    <t>https://core.trac.wordpress.org/browser/branches/4.7/src/wp-includes/js/customize-views.js?rev=40100</t>
  </si>
  <si>
    <t>src/wp-admin/js/customize-controls.js</t>
  </si>
  <si>
    <t>http://phpcrossref.com/xref/wordpress/wp-admin/js/customize-controls.js.html</t>
  </si>
  <si>
    <t>src/wp-includes/js/customize-selective-refresh.js</t>
  </si>
  <si>
    <t>https://core.trac.wordpress.org/browser/branches/4.7/src/wp-includes/js/customize-selective-refresh.js?rev=40097</t>
  </si>
  <si>
    <t>src/wp-includes/class-wp-customize-manager.php</t>
  </si>
  <si>
    <t>https://github.com/WordPress/WordPress/blob/master/wp-includes/class-wp-customize-manager.php</t>
  </si>
  <si>
    <t>CVE-2017-5611</t>
  </si>
  <si>
    <t>https://nvd.nist.gov/vuln/detail/CVE-2017-5611</t>
  </si>
  <si>
    <t>Critical</t>
  </si>
  <si>
    <t>CVSS:3.0/AV:N/AC:L/PR:N/UI:N/S:U/C:H/I:H/A:H</t>
  </si>
  <si>
    <t>https://wordpress.org/news/2017/01/wordpress-4-7-2-security-release/</t>
  </si>
  <si>
    <t>http://www.openwall.com/lists/oss-security/2017/01/28/5</t>
  </si>
  <si>
    <t>https://wpvulndb.com/vulnerabilities/8730</t>
  </si>
  <si>
    <t>http://www.securitytracker.com/id/1037731</t>
  </si>
  <si>
    <t>https://github.com/WordPress/WordPress/commit/85384297a60900004e27e417eac56d24267054cb</t>
  </si>
  <si>
    <t>wp-includes/class-wp-query.php</t>
  </si>
  <si>
    <t>https://github.com/WordPress/WordPress/blob/master/wp-includes/class-wp-query.php</t>
  </si>
  <si>
    <t>Easy Query – WP Query Builder</t>
  </si>
  <si>
    <t>CVE-2017-5488</t>
  </si>
  <si>
    <t>https://nvd.nist.gov/vuln/detail/CVE-2017-5488</t>
  </si>
  <si>
    <t>http://www.openwall.com/lists/oss-security/2017/01/14/6</t>
  </si>
  <si>
    <t>http://www.securityfocus.com/bid/95397</t>
  </si>
  <si>
    <t>https://wpvulndb.com/vulnerabilities/8716</t>
  </si>
  <si>
    <t>http://www.securitytracker.com/id/1037591</t>
  </si>
  <si>
    <t>https://github.com/WordPress/WordPress/commit/c9ea1de1441bb3bda133bf72d513ca9de66566c2</t>
  </si>
  <si>
    <t>wp-admin/update-core.php</t>
  </si>
  <si>
    <t>https://github.com/WordPress/WordPress/blob/master/wp-admin/update-core.php</t>
  </si>
  <si>
    <t>***</t>
  </si>
  <si>
    <t>CVE-2016-6896</t>
  </si>
  <si>
    <t>https://nvd.nist.gov/vuln/detail/CVE-2016-6896</t>
  </si>
  <si>
    <t>CVSS:3.0/AV:N/AC:L/PR:L/UI:N/S:U/C:L/I:N/A:H</t>
  </si>
  <si>
    <t>AV:N/AC:L/Au:S/C:P/I:N/A:P</t>
  </si>
  <si>
    <t xml:space="preserve">Allows unauthorized disclosure of information; Allows disruption of service </t>
  </si>
  <si>
    <t>https://sumofpwn.nl/advisory/2016/path_traversal_vulnerability_in_wordpress_core_ajax_handlers.html</t>
  </si>
  <si>
    <t>http://www.openwall.com/lists/oss-security/2016/08/20/1</t>
  </si>
  <si>
    <t>https://www.exploit-db.com/exploits/40288/</t>
  </si>
  <si>
    <t>http://www.securitytracker.com/id/1036683</t>
  </si>
  <si>
    <t>https://wpvulndb.com/vulnerabilities/8606</t>
  </si>
  <si>
    <t>CVE-2013-2204</t>
  </si>
  <si>
    <t>https://nvd.nist.gov/vuln/detail/CVE-2013-2204</t>
  </si>
  <si>
    <t>Allows unautihorized modification</t>
  </si>
  <si>
    <t>CVE-2013-2201</t>
  </si>
  <si>
    <t>https://nvd.nist.gov/vuln/detail/CVE-2013-2201</t>
  </si>
  <si>
    <t>CVE-2012-4422</t>
  </si>
  <si>
    <t>https://nvd.nist.gov/vuln/detail/CVE-2012-4422</t>
  </si>
  <si>
    <t>https://core.trac.wordpress.org/changeset?old_path=%2Ftags%2F3.4.1&amp;old=21780&amp;new_path=%2Ftags%2F3.4.2&amp;new=21780#file42</t>
  </si>
  <si>
    <t>Exploit; Patch</t>
  </si>
  <si>
    <t>CVE-2012-2402</t>
  </si>
  <si>
    <t>https://nvd.nist.gov/vuln/detail/CVE-2012-2402</t>
  </si>
  <si>
    <t>AV:N/AC:L/Au:S/C:N/I:P/A:P</t>
  </si>
  <si>
    <t>Allows unautihorized modification; Allows disruption of service</t>
  </si>
  <si>
    <t>http://wordpress.org/news/2012/04/wordpress-3-3-2/</t>
  </si>
  <si>
    <t>https://core.trac.wordpress.org/changeset/20526/branches/3.3/wp-admin/plugins.php</t>
  </si>
  <si>
    <t>CVE-2010-5295</t>
  </si>
  <si>
    <t>https://nvd.nist.gov/vuln/detail/CVE-2010-5295</t>
  </si>
  <si>
    <t>https://core.trac.wordpress.org/changeset/16373</t>
  </si>
  <si>
    <t>CVE-2009-2334</t>
  </si>
  <si>
    <t>https://nvd.nist.gov/vuln/detail/CVE-2009-2334</t>
  </si>
  <si>
    <t>AV:N/AC:M/Au:S/C:P/I:P/A:N</t>
  </si>
  <si>
    <t>Allows unauthorized disclosure of information; Allows unauthorized modification</t>
  </si>
  <si>
    <t>http://www.milw0rm.com/exploits/9110</t>
  </si>
  <si>
    <t>http://www.vupen.com/english/advisories/2009/1833</t>
  </si>
  <si>
    <t>null</t>
  </si>
  <si>
    <t>http://www.exploit-db.com/exploits/9110</t>
  </si>
  <si>
    <t>CVE-2006-5705</t>
  </si>
  <si>
    <t>https://nvd.nist.gov/vuln/detail/CVE-2006-5705</t>
  </si>
  <si>
    <t>http://secunia.com/advisories/22683</t>
  </si>
  <si>
    <t>https://core.trac.wordpress.org/changeset/4226</t>
  </si>
  <si>
    <t>http://xforce.iss.net/xforce/xfdb/71788</t>
  </si>
  <si>
    <t>https://exchange.xforce.ibmcloud.com/vulnerabilities/71788</t>
  </si>
  <si>
    <t>CVE-2016-10148</t>
  </si>
  <si>
    <t>https://nvd.nist.gov/vuln/detail/CVE-2016-10148</t>
  </si>
  <si>
    <t>CVSS:3.0/AV:N/AC:L/PR:L/UI:N/S:U/C:L/I:N/A:N</t>
  </si>
  <si>
    <t>http://www.securityfocus.com/bid/96847</t>
  </si>
  <si>
    <t>https://core.trac.wordpress.org/changeset/38168</t>
  </si>
  <si>
    <t>Issue Tracking; Patch</t>
  </si>
  <si>
    <t>CVE-2013-7240</t>
  </si>
  <si>
    <t>https://nvd.nist.gov/vuln/detail/CVE-2013-7240</t>
  </si>
  <si>
    <t>http://xforce.iss.net/xforce/xfdb/75521</t>
  </si>
  <si>
    <t>https://exchange.xforce.ibmcloud.com/vulnerabilities/75521</t>
  </si>
  <si>
    <t>CVE-2008-4625</t>
  </si>
  <si>
    <t>https://nvd.nist.gov/vuln/detail/CVE-2008-4625</t>
  </si>
  <si>
    <t>Provides unauthorized access, Allows partial confidentiality, integrity, and availability violation; Allows unauthorized disclosure of information; Allows disruption of service</t>
  </si>
  <si>
    <t>https://www.exploit-db.com/exploits/6777</t>
  </si>
  <si>
    <t>https://exchange.xforce.ibmcloud.com/vulnerabilities/45981</t>
  </si>
  <si>
    <t>http://xforce.iss.net/xforce/xfdb/45981</t>
  </si>
  <si>
    <t>http://www.milw0rm.com/exploits/6777</t>
  </si>
  <si>
    <t>CVE-2008-0618</t>
  </si>
  <si>
    <t>https://nvd.nist.gov/vuln/detail/CVE-2008-0618</t>
  </si>
  <si>
    <t>CVE-2008-0617</t>
  </si>
  <si>
    <t>https://nvd.nist.gov/vuln/detail/CVE-2008-0617</t>
  </si>
  <si>
    <t>http://www.milw0rm.com/exploits/5035</t>
  </si>
  <si>
    <t>https://www.exploit-db.com/exploits/5035</t>
  </si>
  <si>
    <t>CVE-2008-0616</t>
  </si>
  <si>
    <t>https://nvd.nist.gov/vuln/detail/CVE-2008-0616</t>
  </si>
  <si>
    <t>http://xforce.iss.net/xforce/xfdb/40196</t>
  </si>
  <si>
    <t>https://exchange.xforce.ibmcloud.com/vulnerabilities/40196</t>
  </si>
  <si>
    <t>CVE-2008-0615</t>
  </si>
  <si>
    <t>https://nvd.nist.gov/vuln/detail/CVE-2008-0615</t>
  </si>
  <si>
    <t>CVE-2008-0491</t>
  </si>
  <si>
    <t>https://nvd.nist.gov/vuln/detail/CVE-2008-0491</t>
  </si>
  <si>
    <t>Provides user account access, Allows partial confidentiality, integrity, and availability violation; Allows unauthorized disclosure of information; Allows disruption of service</t>
  </si>
  <si>
    <t>http://xforce.iss.net/xforce/xfdb/39964</t>
  </si>
  <si>
    <t>https://exchange.xforce.ibmcloud.com/vulnerabilities/39964</t>
  </si>
  <si>
    <t>https://www.exploit-db.com/exploits/4993</t>
  </si>
  <si>
    <t>http://www.milw0rm.com/exploits/4993</t>
  </si>
  <si>
    <t>CVE-2008-0198</t>
  </si>
  <si>
    <t>https://nvd.nist.gov/vuln/detail/CVE-2008-0198</t>
  </si>
  <si>
    <t>https://github.com/moxiecode/moxieplayer/commit/b61ac518ffa2657e2dc9019b2dcf2f3f37dbfab0</t>
  </si>
  <si>
    <t>src/moxieplayer.as</t>
  </si>
  <si>
    <t xml:space="preserve">wp-includes/theme.php </t>
  </si>
  <si>
    <t>branches/3.3/wp-admin/plugins.php</t>
  </si>
  <si>
    <t>branches/3.0/wp-admin/plugins.php</t>
  </si>
  <si>
    <t>branches/2.0/wp-content/plugins/wp-db-backup.php</t>
  </si>
  <si>
    <t>trunk/src/wp-admin/includes/ajax-actions.php</t>
  </si>
  <si>
    <t>Advanced Dewplayer</t>
  </si>
  <si>
    <t>SQL Inl.</t>
  </si>
  <si>
    <t>wp-admin/admin-ajax.php</t>
  </si>
  <si>
    <t>TinyMCE Media</t>
  </si>
  <si>
    <t>https://github.com/moxiecode/moxieplayer/blob/b61ac518ffa2657e2dc9019b2dcf2f3f37dbfab0/src/moxieplayer.as</t>
  </si>
  <si>
    <t>https://core.trac.wordpress.org/changeset?sfp_email=&amp;sfph_mail=&amp;reponame=&amp;new=24498%40branches%2F3.5&amp;old=23347%40branches%2F3.5&amp;sfp_email=&amp;sfph_mail=</t>
  </si>
  <si>
    <t>removed</t>
  </si>
  <si>
    <t>Collapsing Archives</t>
  </si>
  <si>
    <t>Akismet</t>
  </si>
  <si>
    <t>Related Ways to Take Action</t>
  </si>
  <si>
    <t>Acunetix Secure WordPress</t>
  </si>
  <si>
    <t>Acunetix WP Security</t>
  </si>
  <si>
    <t>Afecta mas de un plugin</t>
  </si>
  <si>
    <t>Simple AJAX Form</t>
  </si>
  <si>
    <t>Newsletter</t>
  </si>
  <si>
    <t>Gwolle Guestbook</t>
  </si>
  <si>
    <t>Rizzi Guestbook</t>
  </si>
  <si>
    <t>FooGallery</t>
  </si>
  <si>
    <t>*-</t>
  </si>
  <si>
    <t>What are the main types of vulnerabilities caused by WordPress plug-ins?</t>
  </si>
  <si>
    <t>How serious are the vulnerabilities caused by WordPress plug-ins?</t>
  </si>
  <si>
    <t>Unidentified</t>
  </si>
  <si>
    <t>% Number of Files</t>
  </si>
  <si>
    <t>Use</t>
  </si>
  <si>
    <t>Add/PJH</t>
  </si>
  <si>
    <t>Delet/PJH</t>
  </si>
  <si>
    <t>Edit/PJH</t>
  </si>
  <si>
    <t>Use/PJH</t>
  </si>
  <si>
    <t>% of Changes/PJH</t>
  </si>
  <si>
    <t>collapsing-archives/options.txt</t>
  </si>
  <si>
    <t>akismet/readme.txt</t>
  </si>
  <si>
    <t>related-ways-to-take-action/options.php</t>
  </si>
  <si>
    <t>wp-security-scan/securityscan.php</t>
  </si>
  <si>
    <t>wp-ids/ids-admin.php</t>
  </si>
  <si>
    <t>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</si>
</sst>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font>
      <sz val="11"/>
      <color theme="1"/>
      <name val="Calibri"/>
      <family val="2"/>
      <scheme val="minor"/>
    </font>
    <font>
      <b/>
      <sz val="11"/>
      <color theme="1"/>
      <name val="Calibri"/>
      <family val="2"/>
      <scheme val="minor"/>
    </font>
    <font>
      <u/>
      <sz val="11"/>
      <color theme="10"/>
      <name val="Calibri"/>
      <family val="2"/>
      <scheme val="minor"/>
    </font>
    <font>
      <sz val="10"/>
      <color theme="1"/>
      <name val="Arial Unicode MS"/>
    </font>
    <font>
      <sz val="11"/>
      <name val="Calibri"/>
      <family val="2"/>
      <scheme val="minor"/>
    </font>
    <font>
      <sz val="10"/>
      <name val="Arial Unicode MS"/>
      <family val="2"/>
    </font>
    <font>
      <sz val="10"/>
      <name val="Arial Unicode MS"/>
    </font>
    <font>
      <sz val="11"/>
      <color rgb="FFFF0000"/>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0000"/>
        <bgColor indexed="64"/>
      </patternFill>
    </fill>
    <fill>
      <patternFill patternType="solid">
        <fgColor theme="5" tint="0.39997558519241921"/>
        <bgColor indexed="64"/>
      </patternFill>
    </fill>
    <fill>
      <patternFill patternType="solid">
        <fgColor theme="6"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19">
    <xf numFmtId="0" fontId="0" fillId="0" borderId="0" xfId="0"/>
    <xf numFmtId="0" fontId="1" fillId="0" borderId="1" xfId="0" applyFont="1" applyBorder="1" applyAlignment="1">
      <alignment horizontal="center" vertical="center"/>
    </xf>
    <xf numFmtId="0" fontId="1" fillId="0" borderId="0" xfId="0" applyFont="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0" fillId="0" borderId="14" xfId="0" applyBorder="1"/>
    <xf numFmtId="0" fontId="0" fillId="0" borderId="15" xfId="0" applyBorder="1"/>
    <xf numFmtId="0" fontId="0" fillId="0" borderId="0" xfId="0" applyBorder="1" applyAlignment="1">
      <alignment horizontal="center" vertical="center"/>
    </xf>
    <xf numFmtId="164" fontId="0" fillId="0" borderId="0" xfId="0" applyNumberFormat="1"/>
    <xf numFmtId="0" fontId="0" fillId="0" borderId="0" xfId="0" applyFill="1" applyBorder="1" applyAlignment="1">
      <alignment horizontal="center" vertical="center"/>
    </xf>
    <xf numFmtId="164" fontId="0" fillId="0" borderId="0" xfId="0" applyNumberFormat="1" applyBorder="1" applyAlignment="1">
      <alignment horizontal="center" vertical="center"/>
    </xf>
    <xf numFmtId="0" fontId="0" fillId="0" borderId="17" xfId="0" applyFill="1" applyBorder="1" applyAlignment="1">
      <alignment horizontal="center" vertical="center"/>
    </xf>
    <xf numFmtId="0" fontId="0" fillId="0" borderId="13" xfId="0" applyBorder="1"/>
    <xf numFmtId="0" fontId="0" fillId="0" borderId="11" xfId="0" applyBorder="1" applyAlignment="1">
      <alignment horizontal="center" vertical="center"/>
    </xf>
    <xf numFmtId="164" fontId="0" fillId="0" borderId="11" xfId="0" applyNumberFormat="1" applyBorder="1" applyAlignment="1">
      <alignment horizontal="center" vertical="center"/>
    </xf>
    <xf numFmtId="0" fontId="0" fillId="0" borderId="16" xfId="0" applyBorder="1" applyAlignment="1">
      <alignment horizontal="center" vertical="center"/>
    </xf>
    <xf numFmtId="0" fontId="0" fillId="0" borderId="0" xfId="0" applyBorder="1"/>
    <xf numFmtId="0" fontId="0" fillId="0" borderId="19" xfId="0" applyBorder="1"/>
    <xf numFmtId="0" fontId="0" fillId="0" borderId="20" xfId="0" applyBorder="1"/>
    <xf numFmtId="0" fontId="0" fillId="0" borderId="0" xfId="0" applyFill="1" applyBorder="1"/>
    <xf numFmtId="0" fontId="0" fillId="0" borderId="16" xfId="0"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1" fontId="0" fillId="0" borderId="0" xfId="0" applyNumberFormat="1"/>
    <xf numFmtId="1" fontId="0" fillId="0" borderId="0" xfId="0" applyNumberFormat="1" applyAlignment="1">
      <alignment vertical="center"/>
    </xf>
    <xf numFmtId="0" fontId="0" fillId="0" borderId="14" xfId="0" applyBorder="1" applyAlignment="1">
      <alignment vertical="center"/>
    </xf>
    <xf numFmtId="0" fontId="0" fillId="0" borderId="13" xfId="0" applyBorder="1" applyAlignment="1">
      <alignment vertical="center"/>
    </xf>
    <xf numFmtId="1" fontId="0" fillId="0" borderId="20" xfId="0" applyNumberFormat="1" applyFill="1" applyBorder="1" applyAlignment="1">
      <alignment horizontal="center" vertical="center"/>
    </xf>
    <xf numFmtId="0" fontId="0" fillId="0" borderId="14" xfId="0" applyFill="1" applyBorder="1"/>
    <xf numFmtId="0" fontId="0" fillId="0" borderId="19" xfId="0" applyFill="1" applyBorder="1" applyAlignment="1">
      <alignment horizontal="center" vertical="center"/>
    </xf>
    <xf numFmtId="0" fontId="0" fillId="0" borderId="24" xfId="0" applyFill="1" applyBorder="1" applyAlignment="1"/>
    <xf numFmtId="0" fontId="0" fillId="0" borderId="25" xfId="0" applyFill="1" applyBorder="1" applyAlignment="1"/>
    <xf numFmtId="0" fontId="0" fillId="0" borderId="25" xfId="0" applyFill="1" applyBorder="1"/>
    <xf numFmtId="1" fontId="0" fillId="0" borderId="25" xfId="0" applyNumberFormat="1" applyFill="1" applyBorder="1" applyAlignment="1">
      <alignment vertical="center"/>
    </xf>
    <xf numFmtId="1" fontId="0" fillId="0" borderId="26" xfId="0" applyNumberFormat="1" applyFill="1" applyBorder="1" applyAlignment="1">
      <alignment vertical="center"/>
    </xf>
    <xf numFmtId="0" fontId="0" fillId="0" borderId="19" xfId="0" applyFill="1" applyBorder="1" applyAlignment="1">
      <alignment horizontal="center" vertical="center"/>
    </xf>
    <xf numFmtId="1" fontId="0" fillId="0" borderId="0" xfId="0" applyNumberFormat="1" applyFill="1" applyBorder="1" applyAlignment="1">
      <alignment vertical="center"/>
    </xf>
    <xf numFmtId="0" fontId="0" fillId="0" borderId="18" xfId="0" applyFill="1" applyBorder="1" applyAlignment="1">
      <alignment horizontal="center" vertical="center"/>
    </xf>
    <xf numFmtId="1" fontId="0" fillId="5" borderId="28" xfId="0" applyNumberFormat="1" applyFill="1" applyBorder="1" applyAlignment="1">
      <alignment vertical="center"/>
    </xf>
    <xf numFmtId="1" fontId="0" fillId="5" borderId="29" xfId="0" applyNumberFormat="1" applyFill="1" applyBorder="1" applyAlignment="1">
      <alignment vertical="center"/>
    </xf>
    <xf numFmtId="1" fontId="0" fillId="5" borderId="30" xfId="0" applyNumberFormat="1" applyFill="1" applyBorder="1" applyAlignment="1">
      <alignment vertical="center"/>
    </xf>
    <xf numFmtId="0" fontId="0" fillId="0" borderId="28" xfId="0" applyFill="1" applyBorder="1" applyAlignment="1">
      <alignment horizontal="center" vertical="center"/>
    </xf>
    <xf numFmtId="1" fontId="0" fillId="0" borderId="30" xfId="0" applyNumberFormat="1" applyFill="1" applyBorder="1" applyAlignment="1">
      <alignment horizontal="center" vertical="center"/>
    </xf>
    <xf numFmtId="0" fontId="0" fillId="0" borderId="24" xfId="0" applyFill="1" applyBorder="1"/>
    <xf numFmtId="0" fontId="0" fillId="0" borderId="14" xfId="0" applyFill="1" applyBorder="1" applyAlignment="1">
      <alignment vertical="center"/>
    </xf>
    <xf numFmtId="1" fontId="0" fillId="0" borderId="14" xfId="0" applyNumberFormat="1" applyFill="1" applyBorder="1" applyAlignment="1">
      <alignment vertical="center"/>
    </xf>
    <xf numFmtId="0" fontId="0" fillId="0" borderId="13" xfId="0" applyFill="1" applyBorder="1" applyAlignment="1">
      <alignment vertical="center"/>
    </xf>
    <xf numFmtId="1" fontId="0" fillId="0" borderId="15" xfId="0" applyNumberFormat="1" applyFill="1" applyBorder="1" applyAlignment="1">
      <alignment vertical="center"/>
    </xf>
    <xf numFmtId="1" fontId="0" fillId="0" borderId="13" xfId="0" applyNumberFormat="1" applyFill="1" applyBorder="1" applyAlignment="1">
      <alignment vertical="center"/>
    </xf>
    <xf numFmtId="0" fontId="0" fillId="0" borderId="0" xfId="0" applyFill="1" applyBorder="1" applyAlignment="1">
      <alignment vertical="center"/>
    </xf>
    <xf numFmtId="0" fontId="0" fillId="0" borderId="16" xfId="0" applyFill="1" applyBorder="1" applyAlignment="1">
      <alignment vertical="center"/>
    </xf>
    <xf numFmtId="1" fontId="0" fillId="0" borderId="17" xfId="0" applyNumberFormat="1" applyFill="1" applyBorder="1" applyAlignment="1">
      <alignment vertical="center"/>
    </xf>
    <xf numFmtId="1" fontId="0" fillId="0" borderId="16" xfId="0" applyNumberFormat="1" applyFill="1" applyBorder="1" applyAlignment="1">
      <alignment vertical="center"/>
    </xf>
    <xf numFmtId="0" fontId="0" fillId="0" borderId="19" xfId="0" applyFill="1" applyBorder="1" applyAlignment="1">
      <alignment vertical="center"/>
    </xf>
    <xf numFmtId="1" fontId="0" fillId="0" borderId="19" xfId="0" applyNumberFormat="1" applyFill="1" applyBorder="1" applyAlignment="1">
      <alignment vertical="center"/>
    </xf>
    <xf numFmtId="0" fontId="0" fillId="0" borderId="18" xfId="0" applyFill="1" applyBorder="1" applyAlignment="1">
      <alignment vertical="center"/>
    </xf>
    <xf numFmtId="1" fontId="0" fillId="0" borderId="20" xfId="0" applyNumberFormat="1" applyFill="1" applyBorder="1" applyAlignment="1">
      <alignment vertical="center"/>
    </xf>
    <xf numFmtId="1" fontId="0" fillId="0" borderId="18" xfId="0" applyNumberFormat="1" applyFill="1" applyBorder="1" applyAlignment="1">
      <alignment vertical="center"/>
    </xf>
    <xf numFmtId="1" fontId="0" fillId="0" borderId="28" xfId="0" applyNumberFormat="1" applyFill="1" applyBorder="1" applyAlignment="1">
      <alignment vertical="center"/>
    </xf>
    <xf numFmtId="1" fontId="0" fillId="0" borderId="29" xfId="0" applyNumberFormat="1" applyFill="1" applyBorder="1" applyAlignment="1">
      <alignment vertical="center"/>
    </xf>
    <xf numFmtId="0" fontId="0" fillId="0" borderId="0" xfId="0" applyFill="1"/>
    <xf numFmtId="0" fontId="0" fillId="0" borderId="0" xfId="0" quotePrefix="1" applyFill="1"/>
    <xf numFmtId="1" fontId="0" fillId="0" borderId="30" xfId="0" applyNumberFormat="1" applyFill="1" applyBorder="1" applyAlignment="1">
      <alignment vertical="center"/>
    </xf>
    <xf numFmtId="1" fontId="0" fillId="0" borderId="27" xfId="0" applyNumberFormat="1" applyFill="1" applyBorder="1" applyAlignment="1">
      <alignment vertical="center"/>
    </xf>
    <xf numFmtId="0" fontId="1" fillId="0" borderId="31" xfId="0" applyFont="1" applyBorder="1" applyAlignment="1">
      <alignment horizontal="center" vertical="center"/>
    </xf>
    <xf numFmtId="0" fontId="1" fillId="0" borderId="31" xfId="0" applyFont="1" applyFill="1" applyBorder="1" applyAlignment="1">
      <alignment horizontal="center" vertical="center"/>
    </xf>
    <xf numFmtId="0" fontId="0" fillId="0" borderId="0" xfId="0" applyBorder="1" applyAlignment="1">
      <alignment horizontal="left" vertical="center"/>
    </xf>
    <xf numFmtId="0" fontId="0" fillId="0" borderId="14"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6" xfId="0" applyFill="1" applyBorder="1" applyAlignment="1"/>
    <xf numFmtId="0" fontId="0" fillId="0" borderId="24" xfId="0" applyBorder="1"/>
    <xf numFmtId="0" fontId="0" fillId="0" borderId="25" xfId="0" applyBorder="1"/>
    <xf numFmtId="0" fontId="0" fillId="0" borderId="14" xfId="0" applyBorder="1" applyAlignment="1">
      <alignment horizontal="center"/>
    </xf>
    <xf numFmtId="0" fontId="0" fillId="0" borderId="24" xfId="0" applyBorder="1" applyAlignment="1">
      <alignment vertical="center"/>
    </xf>
    <xf numFmtId="0" fontId="0" fillId="0" borderId="25" xfId="0" applyBorder="1" applyAlignment="1">
      <alignment vertical="center"/>
    </xf>
    <xf numFmtId="0" fontId="0" fillId="0" borderId="0" xfId="0" applyBorder="1" applyAlignment="1">
      <alignment vertical="center"/>
    </xf>
    <xf numFmtId="0" fontId="0" fillId="0" borderId="19" xfId="0" applyBorder="1" applyAlignment="1">
      <alignment vertical="center"/>
    </xf>
    <xf numFmtId="0" fontId="0" fillId="0" borderId="15" xfId="0" applyBorder="1" applyAlignment="1">
      <alignmen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0" borderId="14" xfId="0" applyBorder="1" applyAlignment="1">
      <alignment horizontal="left" vertical="center"/>
    </xf>
    <xf numFmtId="0" fontId="0" fillId="0" borderId="19" xfId="0" applyBorder="1" applyAlignment="1">
      <alignment horizontal="left" vertical="center"/>
    </xf>
    <xf numFmtId="0" fontId="0" fillId="0" borderId="15"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0" fillId="0" borderId="20" xfId="0" applyBorder="1" applyAlignment="1">
      <alignment horizontal="left" vertical="center"/>
    </xf>
    <xf numFmtId="0" fontId="0" fillId="0" borderId="19" xfId="0" applyFill="1" applyBorder="1"/>
    <xf numFmtId="0" fontId="0" fillId="0" borderId="25" xfId="0" applyBorder="1" applyAlignment="1">
      <alignment horizontal="center" vertical="center"/>
    </xf>
    <xf numFmtId="0" fontId="0" fillId="0" borderId="26" xfId="0" applyBorder="1"/>
    <xf numFmtId="0" fontId="0" fillId="0" borderId="24" xfId="0" applyBorder="1" applyAlignment="1">
      <alignment wrapText="1"/>
    </xf>
    <xf numFmtId="0" fontId="0" fillId="0" borderId="26" xfId="0" applyFill="1" applyBorder="1"/>
    <xf numFmtId="0" fontId="0" fillId="0" borderId="24" xfId="0" applyBorder="1" applyAlignment="1">
      <alignment vertical="center" wrapText="1"/>
    </xf>
    <xf numFmtId="0" fontId="0" fillId="0" borderId="24" xfId="0" applyBorder="1" applyAlignment="1">
      <alignment horizontal="center" vertical="center" wrapText="1"/>
    </xf>
    <xf numFmtId="0" fontId="0" fillId="0" borderId="24" xfId="0" applyBorder="1" applyAlignment="1">
      <alignment horizontal="left" vertical="center" wrapText="1"/>
    </xf>
    <xf numFmtId="0" fontId="0" fillId="0" borderId="26" xfId="0" applyFill="1" applyBorder="1" applyAlignment="1">
      <alignment horizontal="left" vertical="center"/>
    </xf>
    <xf numFmtId="0" fontId="0" fillId="0" borderId="26" xfId="0" applyBorder="1" applyAlignment="1">
      <alignment vertical="center"/>
    </xf>
    <xf numFmtId="0" fontId="0" fillId="0" borderId="14" xfId="0" applyBorder="1" applyAlignment="1">
      <alignment vertical="center" wrapText="1"/>
    </xf>
    <xf numFmtId="0" fontId="0" fillId="0" borderId="19" xfId="0" applyBorder="1" applyAlignment="1">
      <alignment wrapText="1"/>
    </xf>
    <xf numFmtId="0" fontId="0" fillId="0" borderId="20" xfId="0" applyFill="1" applyBorder="1" applyAlignment="1">
      <alignment horizontal="left" vertical="center"/>
    </xf>
    <xf numFmtId="0" fontId="0" fillId="0" borderId="26" xfId="0" applyBorder="1" applyAlignment="1">
      <alignment horizontal="left" vertical="center"/>
    </xf>
    <xf numFmtId="0" fontId="0" fillId="0" borderId="13" xfId="0" applyBorder="1" applyAlignment="1">
      <alignment horizontal="left" vertical="center" wrapText="1"/>
    </xf>
    <xf numFmtId="0" fontId="0" fillId="0" borderId="27" xfId="0" applyBorder="1" applyAlignment="1">
      <alignment horizontal="center" vertical="center"/>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0" xfId="0" applyBorder="1" applyAlignment="1">
      <alignment horizontal="left" vertical="center"/>
    </xf>
    <xf numFmtId="0" fontId="0" fillId="0" borderId="14"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left" vertical="center"/>
    </xf>
    <xf numFmtId="0" fontId="0" fillId="0" borderId="8" xfId="0" applyBorder="1" applyAlignment="1">
      <alignment horizontal="center" vertical="center"/>
    </xf>
    <xf numFmtId="0" fontId="0" fillId="0" borderId="0" xfId="0"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4" xfId="0" applyBorder="1" applyAlignment="1">
      <alignment horizontal="center" vertical="center" wrapText="1"/>
    </xf>
    <xf numFmtId="0" fontId="0" fillId="0" borderId="0" xfId="0" applyBorder="1" applyAlignment="1">
      <alignment horizont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20" xfId="0" applyBorder="1" applyAlignment="1">
      <alignment horizontal="center" vertical="center"/>
    </xf>
    <xf numFmtId="0" fontId="0" fillId="0" borderId="13" xfId="0" applyBorder="1" applyAlignment="1">
      <alignment horizontal="center" vertical="center" wrapText="1"/>
    </xf>
    <xf numFmtId="0" fontId="0" fillId="0" borderId="8" xfId="0" applyBorder="1"/>
    <xf numFmtId="0" fontId="0" fillId="0" borderId="21" xfId="0" applyBorder="1"/>
    <xf numFmtId="0" fontId="1" fillId="0" borderId="13" xfId="0" applyFont="1" applyBorder="1" applyAlignment="1">
      <alignment horizontal="left" vertical="center"/>
    </xf>
    <xf numFmtId="0" fontId="1" fillId="0" borderId="16" xfId="0" applyFont="1" applyBorder="1" applyAlignment="1">
      <alignment horizontal="left" vertical="center"/>
    </xf>
    <xf numFmtId="0" fontId="1" fillId="0" borderId="18" xfId="0" applyFont="1" applyBorder="1" applyAlignment="1">
      <alignment horizontal="left" vertical="center"/>
    </xf>
    <xf numFmtId="0" fontId="0" fillId="0" borderId="0"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3" xfId="0" applyBorder="1" applyAlignment="1">
      <alignment horizontal="left" vertic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20" xfId="0" applyBorder="1" applyAlignment="1">
      <alignment vertical="center"/>
    </xf>
    <xf numFmtId="0" fontId="0" fillId="0" borderId="19" xfId="0" applyFill="1" applyBorder="1" applyAlignment="1">
      <alignment horizontal="center" vertical="center" wrapText="1"/>
    </xf>
    <xf numFmtId="0" fontId="0" fillId="0" borderId="20" xfId="0" applyFill="1" applyBorder="1" applyAlignment="1">
      <alignment horizontal="center" vertical="center" wrapText="1"/>
    </xf>
    <xf numFmtId="0" fontId="0" fillId="0" borderId="30" xfId="0" applyFill="1" applyBorder="1" applyAlignment="1">
      <alignment horizontal="center" vertical="center" wrapText="1"/>
    </xf>
    <xf numFmtId="0" fontId="0" fillId="0" borderId="0" xfId="0" applyFill="1" applyBorder="1" applyAlignment="1">
      <alignment horizontal="left" vertical="center"/>
    </xf>
    <xf numFmtId="0" fontId="0" fillId="0" borderId="24" xfId="0" applyBorder="1" applyAlignment="1">
      <alignment horizontal="center" vertical="center"/>
    </xf>
    <xf numFmtId="0" fontId="0" fillId="0" borderId="28" xfId="0" applyBorder="1" applyAlignment="1">
      <alignment horizontal="center" vertical="center"/>
    </xf>
    <xf numFmtId="0" fontId="0" fillId="0" borderId="26" xfId="0" applyBorder="1" applyAlignment="1">
      <alignment horizontal="center" vertical="center"/>
    </xf>
    <xf numFmtId="0" fontId="0" fillId="0" borderId="17" xfId="0" applyBorder="1" applyAlignment="1">
      <alignment horizontal="center" vertical="center"/>
    </xf>
    <xf numFmtId="164" fontId="0" fillId="0" borderId="0" xfId="0" applyNumberFormat="1" applyBorder="1"/>
    <xf numFmtId="0" fontId="1" fillId="3" borderId="25" xfId="0" applyFont="1" applyFill="1" applyBorder="1" applyAlignment="1">
      <alignment horizontal="center" vertical="center"/>
    </xf>
    <xf numFmtId="0" fontId="1" fillId="4" borderId="25" xfId="0" applyFont="1" applyFill="1" applyBorder="1" applyAlignment="1">
      <alignment horizontal="center" vertical="center"/>
    </xf>
    <xf numFmtId="0" fontId="0" fillId="0" borderId="19" xfId="0" applyFill="1" applyBorder="1" applyAlignment="1">
      <alignment horizontal="center" vertical="center"/>
    </xf>
    <xf numFmtId="0" fontId="0" fillId="0" borderId="23" xfId="0" applyBorder="1" applyAlignment="1">
      <alignment horizontal="center" vertical="center"/>
    </xf>
    <xf numFmtId="0" fontId="0" fillId="0" borderId="23" xfId="0" applyFill="1" applyBorder="1" applyAlignment="1">
      <alignment horizontal="center" vertical="center"/>
    </xf>
    <xf numFmtId="1" fontId="0" fillId="0" borderId="0" xfId="0" applyNumberFormat="1" applyFill="1"/>
    <xf numFmtId="0" fontId="0" fillId="0" borderId="13" xfId="0" applyBorder="1" applyAlignment="1">
      <alignment horizontal="left" vertic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0" xfId="0" applyBorder="1" applyAlignment="1">
      <alignment horizontal="center" vertical="center"/>
    </xf>
    <xf numFmtId="0" fontId="0" fillId="0" borderId="17" xfId="0" applyBorder="1" applyAlignment="1">
      <alignment horizontal="center" vertical="center"/>
    </xf>
    <xf numFmtId="0" fontId="1" fillId="0" borderId="0" xfId="0" applyFont="1" applyFill="1" applyBorder="1" applyAlignment="1">
      <alignment horizontal="left" vertical="center"/>
    </xf>
    <xf numFmtId="0" fontId="0" fillId="0" borderId="8" xfId="0" applyFill="1" applyBorder="1" applyAlignment="1">
      <alignment horizontal="center" vertical="center"/>
    </xf>
    <xf numFmtId="0" fontId="0" fillId="0" borderId="11" xfId="0" applyFill="1" applyBorder="1" applyAlignment="1">
      <alignment horizontal="center" vertical="center"/>
    </xf>
    <xf numFmtId="0" fontId="0" fillId="0" borderId="0" xfId="0" applyFont="1"/>
    <xf numFmtId="0" fontId="2" fillId="0" borderId="0" xfId="1"/>
    <xf numFmtId="164" fontId="1" fillId="0" borderId="31" xfId="0" applyNumberFormat="1" applyFont="1" applyBorder="1" applyAlignment="1">
      <alignment horizontal="center" vertical="center"/>
    </xf>
    <xf numFmtId="1" fontId="0" fillId="0" borderId="0" xfId="0" applyNumberFormat="1" applyFill="1" applyBorder="1"/>
    <xf numFmtId="0" fontId="0" fillId="0" borderId="0" xfId="0" applyFill="1" applyBorder="1" applyAlignment="1">
      <alignment horizontal="left"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9"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0" xfId="0" applyFill="1"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0" xfId="0" applyAlignment="1">
      <alignment horizontal="center" vertical="center"/>
    </xf>
    <xf numFmtId="0" fontId="0" fillId="0" borderId="15" xfId="0" applyBorder="1" applyAlignment="1">
      <alignment horizontal="center" vertical="center"/>
    </xf>
    <xf numFmtId="164" fontId="0" fillId="0" borderId="3" xfId="0" applyNumberFormat="1" applyBorder="1" applyAlignment="1">
      <alignment horizontal="center" vertical="center"/>
    </xf>
    <xf numFmtId="164" fontId="0" fillId="0" borderId="0" xfId="0" applyNumberFormat="1" applyBorder="1" applyAlignment="1">
      <alignment horizontal="center" vertical="center"/>
    </xf>
    <xf numFmtId="164" fontId="0" fillId="0" borderId="8" xfId="0" applyNumberFormat="1" applyBorder="1" applyAlignment="1">
      <alignment horizontal="center" vertical="center"/>
    </xf>
    <xf numFmtId="0" fontId="0" fillId="0" borderId="17" xfId="0" applyBorder="1" applyAlignment="1">
      <alignment horizontal="center" vertical="center"/>
    </xf>
    <xf numFmtId="164" fontId="0" fillId="0" borderId="19" xfId="0" applyNumberFormat="1" applyBorder="1" applyAlignment="1">
      <alignment horizontal="center" vertical="center"/>
    </xf>
    <xf numFmtId="0" fontId="0" fillId="0" borderId="0" xfId="0" applyBorder="1" applyAlignment="1">
      <alignment horizontal="center" vertical="center"/>
    </xf>
    <xf numFmtId="164" fontId="0" fillId="0" borderId="14" xfId="0" applyNumberFormat="1" applyBorder="1" applyAlignment="1">
      <alignment horizontal="center" vertical="center"/>
    </xf>
    <xf numFmtId="0" fontId="0" fillId="0" borderId="14" xfId="0" applyFill="1" applyBorder="1" applyAlignment="1">
      <alignment horizontal="center" vertical="center"/>
    </xf>
    <xf numFmtId="0" fontId="0" fillId="0" borderId="19" xfId="0" applyFill="1" applyBorder="1" applyAlignment="1">
      <alignment horizontal="center" vertical="center"/>
    </xf>
    <xf numFmtId="0" fontId="0" fillId="0" borderId="15" xfId="0" applyFill="1" applyBorder="1" applyAlignment="1">
      <alignment horizontal="center" vertical="center"/>
    </xf>
    <xf numFmtId="0" fontId="4" fillId="0" borderId="0" xfId="1" applyFont="1" applyBorder="1" applyAlignment="1">
      <alignment horizontal="left" vertical="center"/>
    </xf>
    <xf numFmtId="0" fontId="0" fillId="0" borderId="3" xfId="0" applyFill="1" applyBorder="1" applyAlignment="1">
      <alignment horizontal="center" vertical="center"/>
    </xf>
    <xf numFmtId="0" fontId="4" fillId="0" borderId="3"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4" fillId="0" borderId="8" xfId="0" applyFont="1" applyBorder="1" applyAlignment="1">
      <alignment horizontal="left" vertical="center"/>
    </xf>
    <xf numFmtId="0" fontId="5" fillId="0" borderId="8" xfId="0" applyFont="1" applyBorder="1" applyAlignment="1">
      <alignment horizontal="left" vertical="center"/>
    </xf>
    <xf numFmtId="0" fontId="4" fillId="0" borderId="0" xfId="0" applyFont="1" applyBorder="1" applyAlignment="1">
      <alignment horizontal="left" vertical="center" wrapText="1"/>
    </xf>
    <xf numFmtId="0" fontId="4" fillId="0" borderId="0" xfId="0" applyFont="1" applyFill="1" applyBorder="1" applyAlignment="1">
      <alignment horizontal="left" vertical="center"/>
    </xf>
    <xf numFmtId="0" fontId="4" fillId="0" borderId="8" xfId="0" applyFont="1" applyFill="1" applyBorder="1" applyAlignment="1">
      <alignment horizontal="left" vertical="center"/>
    </xf>
    <xf numFmtId="0" fontId="4" fillId="0" borderId="3" xfId="0" applyFont="1" applyFill="1" applyBorder="1" applyAlignment="1">
      <alignment horizontal="left" vertical="center"/>
    </xf>
    <xf numFmtId="0" fontId="5" fillId="0" borderId="3" xfId="0" applyFont="1" applyBorder="1" applyAlignment="1">
      <alignment horizontal="left" vertical="center" wrapText="1"/>
    </xf>
    <xf numFmtId="0" fontId="4" fillId="2" borderId="0" xfId="0" applyFont="1" applyFill="1" applyBorder="1" applyAlignment="1">
      <alignment horizontal="left" vertical="center"/>
    </xf>
    <xf numFmtId="0" fontId="4" fillId="2" borderId="3" xfId="0" applyFont="1" applyFill="1" applyBorder="1" applyAlignment="1">
      <alignment horizontal="left" vertical="center"/>
    </xf>
    <xf numFmtId="0" fontId="5" fillId="0" borderId="3" xfId="0" applyFont="1" applyBorder="1" applyAlignment="1">
      <alignment horizontal="left" vertical="center"/>
    </xf>
    <xf numFmtId="0" fontId="5" fillId="2" borderId="3" xfId="0" applyFont="1" applyFill="1" applyBorder="1" applyAlignment="1">
      <alignment horizontal="left" vertical="center"/>
    </xf>
    <xf numFmtId="0" fontId="5" fillId="0" borderId="0" xfId="0" applyFont="1" applyBorder="1" applyAlignment="1">
      <alignment horizontal="left" vertical="center" wrapText="1"/>
    </xf>
    <xf numFmtId="0" fontId="4" fillId="2" borderId="8" xfId="0" applyFont="1" applyFill="1" applyBorder="1" applyAlignment="1">
      <alignment horizontal="left" vertical="center"/>
    </xf>
    <xf numFmtId="0" fontId="4" fillId="0" borderId="10" xfId="1" applyFont="1" applyFill="1" applyBorder="1" applyAlignment="1">
      <alignment horizontal="left" vertical="center"/>
    </xf>
    <xf numFmtId="14" fontId="4" fillId="0" borderId="11" xfId="0" applyNumberFormat="1" applyFont="1" applyBorder="1" applyAlignment="1">
      <alignment horizontal="left" vertical="center"/>
    </xf>
    <xf numFmtId="0" fontId="4" fillId="0" borderId="11" xfId="0" applyFont="1" applyBorder="1" applyAlignment="1">
      <alignment horizontal="left" vertical="center"/>
    </xf>
    <xf numFmtId="0" fontId="4" fillId="0" borderId="11" xfId="1" applyFont="1" applyBorder="1" applyAlignment="1">
      <alignment horizontal="left" vertical="center"/>
    </xf>
    <xf numFmtId="164" fontId="4" fillId="2" borderId="11" xfId="0" applyNumberFormat="1" applyFont="1" applyFill="1" applyBorder="1" applyAlignment="1">
      <alignment horizontal="left" vertical="center"/>
    </xf>
    <xf numFmtId="0" fontId="4" fillId="2" borderId="11" xfId="0" applyFont="1" applyFill="1" applyBorder="1" applyAlignment="1">
      <alignment horizontal="left" vertical="center"/>
    </xf>
    <xf numFmtId="164" fontId="4" fillId="0" borderId="11" xfId="0" applyNumberFormat="1" applyFont="1" applyBorder="1" applyAlignment="1">
      <alignment horizontal="left" vertical="center"/>
    </xf>
    <xf numFmtId="0" fontId="5" fillId="0" borderId="11" xfId="0" applyFont="1" applyBorder="1" applyAlignment="1">
      <alignment horizontal="left" vertical="center"/>
    </xf>
    <xf numFmtId="0" fontId="4" fillId="0" borderId="12" xfId="0" applyFont="1" applyBorder="1" applyAlignment="1">
      <alignment horizontal="left" vertical="center"/>
    </xf>
    <xf numFmtId="0" fontId="4" fillId="0" borderId="11" xfId="0" applyFont="1" applyBorder="1" applyAlignment="1">
      <alignment horizontal="left" vertical="center" wrapText="1"/>
    </xf>
    <xf numFmtId="0" fontId="4" fillId="0" borderId="11" xfId="0" applyFont="1" applyFill="1" applyBorder="1" applyAlignment="1">
      <alignment horizontal="left" vertical="center"/>
    </xf>
    <xf numFmtId="0" fontId="4" fillId="0" borderId="12" xfId="0" applyFont="1" applyFill="1" applyBorder="1" applyAlignment="1">
      <alignment horizontal="left" vertical="center"/>
    </xf>
    <xf numFmtId="0" fontId="4" fillId="0" borderId="10" xfId="0" applyFont="1" applyFill="1" applyBorder="1" applyAlignment="1">
      <alignment horizontal="left" vertical="center"/>
    </xf>
    <xf numFmtId="0" fontId="5" fillId="0" borderId="3" xfId="0" applyFont="1" applyFill="1" applyBorder="1" applyAlignment="1">
      <alignment horizontal="left" vertical="center"/>
    </xf>
    <xf numFmtId="0" fontId="5" fillId="0" borderId="8" xfId="0" applyFont="1" applyFill="1" applyBorder="1" applyAlignment="1">
      <alignment horizontal="left" vertical="center"/>
    </xf>
    <xf numFmtId="0" fontId="4" fillId="0" borderId="7" xfId="0" applyFont="1" applyFill="1" applyBorder="1" applyAlignment="1">
      <alignment horizontal="left" vertical="center"/>
    </xf>
    <xf numFmtId="0" fontId="4" fillId="0" borderId="8" xfId="0" applyFont="1" applyBorder="1" applyAlignment="1">
      <alignment horizontal="left" vertical="center" wrapText="1"/>
    </xf>
    <xf numFmtId="14" fontId="4" fillId="0" borderId="8" xfId="0" applyNumberFormat="1" applyFont="1" applyBorder="1" applyAlignment="1">
      <alignment horizontal="left" vertical="center"/>
    </xf>
    <xf numFmtId="0" fontId="4" fillId="0" borderId="8" xfId="1" applyFont="1" applyBorder="1" applyAlignment="1">
      <alignment horizontal="left" vertical="center"/>
    </xf>
    <xf numFmtId="164" fontId="4" fillId="2" borderId="8" xfId="0" applyNumberFormat="1" applyFont="1" applyFill="1" applyBorder="1" applyAlignment="1">
      <alignment horizontal="left" vertical="center"/>
    </xf>
    <xf numFmtId="164" fontId="4" fillId="0" borderId="8" xfId="0" applyNumberFormat="1" applyFont="1" applyBorder="1" applyAlignment="1">
      <alignment horizontal="left" vertical="center"/>
    </xf>
    <xf numFmtId="0" fontId="4" fillId="0" borderId="9" xfId="0" applyFont="1" applyBorder="1" applyAlignment="1">
      <alignment horizontal="left" vertical="center"/>
    </xf>
    <xf numFmtId="14" fontId="4" fillId="0" borderId="11" xfId="0" applyNumberFormat="1" applyFont="1" applyBorder="1" applyAlignment="1">
      <alignment horizontal="left" vertical="center" wrapText="1"/>
    </xf>
    <xf numFmtId="0" fontId="5" fillId="0" borderId="10" xfId="0" applyFont="1" applyBorder="1" applyAlignment="1">
      <alignment horizontal="left" vertical="center"/>
    </xf>
    <xf numFmtId="0" fontId="5" fillId="2" borderId="11" xfId="0" applyFont="1" applyFill="1" applyBorder="1" applyAlignment="1">
      <alignment horizontal="left" vertical="center"/>
    </xf>
    <xf numFmtId="0" fontId="4" fillId="2" borderId="12" xfId="0" applyFont="1" applyFill="1" applyBorder="1" applyAlignment="1">
      <alignment horizontal="left" vertical="center"/>
    </xf>
    <xf numFmtId="0" fontId="0" fillId="0" borderId="18" xfId="0" applyBorder="1"/>
    <xf numFmtId="0" fontId="0" fillId="0" borderId="20" xfId="0" applyBorder="1" applyAlignment="1">
      <alignment horizontal="center" vertical="center"/>
    </xf>
    <xf numFmtId="0" fontId="3" fillId="0" borderId="19" xfId="0" applyFont="1" applyBorder="1" applyAlignment="1">
      <alignment vertical="center"/>
    </xf>
    <xf numFmtId="0" fontId="4" fillId="0" borderId="0" xfId="0" applyFont="1" applyFill="1" applyBorder="1" applyAlignment="1">
      <alignment horizontal="left" vertical="center"/>
    </xf>
    <xf numFmtId="164" fontId="0" fillId="0" borderId="0" xfId="0" applyNumberFormat="1" applyAlignment="1">
      <alignment horizontal="center" vertical="center"/>
    </xf>
    <xf numFmtId="0" fontId="3" fillId="0" borderId="0" xfId="0" applyFont="1" applyAlignment="1">
      <alignment horizontal="center" vertical="center"/>
    </xf>
    <xf numFmtId="0" fontId="3" fillId="0" borderId="0" xfId="0" applyFont="1" applyBorder="1" applyAlignment="1">
      <alignment horizontal="center" vertical="center"/>
    </xf>
    <xf numFmtId="164" fontId="0" fillId="0" borderId="0" xfId="0" applyNumberFormat="1" applyFill="1" applyBorder="1" applyAlignment="1">
      <alignment horizontal="center" vertical="center"/>
    </xf>
    <xf numFmtId="0" fontId="3" fillId="0" borderId="19" xfId="0" applyFont="1" applyBorder="1" applyAlignment="1">
      <alignment horizontal="center" vertical="center"/>
    </xf>
    <xf numFmtId="0" fontId="4" fillId="0" borderId="24" xfId="0" applyFont="1" applyBorder="1" applyAlignment="1">
      <alignment horizontal="left" vertical="center"/>
    </xf>
    <xf numFmtId="0" fontId="4" fillId="0" borderId="25" xfId="0" applyFont="1" applyBorder="1" applyAlignment="1">
      <alignment horizontal="center" vertical="center"/>
    </xf>
    <xf numFmtId="0" fontId="4" fillId="0" borderId="25" xfId="0" applyFont="1" applyFill="1" applyBorder="1" applyAlignment="1">
      <alignment horizontal="center" vertical="center"/>
    </xf>
    <xf numFmtId="0" fontId="4" fillId="0" borderId="25" xfId="1" applyFont="1" applyBorder="1" applyAlignment="1">
      <alignment horizontal="left" vertical="center"/>
    </xf>
    <xf numFmtId="0" fontId="4" fillId="0" borderId="16" xfId="0" applyFont="1" applyBorder="1" applyAlignment="1">
      <alignment horizontal="left" vertical="center"/>
    </xf>
    <xf numFmtId="0" fontId="4" fillId="0" borderId="0" xfId="0" applyFont="1" applyBorder="1" applyAlignment="1">
      <alignment horizontal="center" vertical="center"/>
    </xf>
    <xf numFmtId="0" fontId="4" fillId="0" borderId="0" xfId="0" applyFont="1" applyFill="1" applyBorder="1" applyAlignment="1">
      <alignment horizontal="center" vertical="center"/>
    </xf>
    <xf numFmtId="0" fontId="4" fillId="0" borderId="19" xfId="0" applyFont="1" applyBorder="1" applyAlignment="1">
      <alignment horizontal="center" vertical="center"/>
    </xf>
    <xf numFmtId="0" fontId="4" fillId="0" borderId="19" xfId="1" applyFont="1" applyBorder="1" applyAlignment="1">
      <alignment horizontal="left" vertical="center"/>
    </xf>
    <xf numFmtId="0" fontId="4" fillId="0" borderId="13" xfId="0" applyFont="1" applyBorder="1" applyAlignment="1">
      <alignment horizontal="left" vertical="center"/>
    </xf>
    <xf numFmtId="0" fontId="4" fillId="0" borderId="14" xfId="0" applyFont="1" applyBorder="1" applyAlignment="1">
      <alignment horizontal="center" vertical="center"/>
    </xf>
    <xf numFmtId="0" fontId="4" fillId="0" borderId="14" xfId="0" applyFont="1" applyFill="1" applyBorder="1" applyAlignment="1">
      <alignment horizontal="center" vertical="center"/>
    </xf>
    <xf numFmtId="0" fontId="4" fillId="0" borderId="18" xfId="0" applyFont="1" applyBorder="1" applyAlignment="1">
      <alignment horizontal="left" vertical="center"/>
    </xf>
    <xf numFmtId="0" fontId="4" fillId="0" borderId="19" xfId="0" applyFont="1" applyFill="1" applyBorder="1" applyAlignment="1">
      <alignment horizontal="center" vertical="center"/>
    </xf>
    <xf numFmtId="0" fontId="4" fillId="0" borderId="19" xfId="0" applyFont="1" applyBorder="1" applyAlignment="1">
      <alignment horizontal="left" vertical="center"/>
    </xf>
    <xf numFmtId="0" fontId="4" fillId="0" borderId="25" xfId="0" applyFont="1" applyBorder="1" applyAlignment="1">
      <alignment horizontal="left" vertical="center"/>
    </xf>
    <xf numFmtId="0" fontId="4" fillId="2" borderId="14"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9" xfId="0" applyFont="1" applyFill="1" applyBorder="1" applyAlignment="1">
      <alignment horizontal="left" vertical="center"/>
    </xf>
    <xf numFmtId="0" fontId="4" fillId="2" borderId="19" xfId="0" applyFont="1" applyFill="1" applyBorder="1" applyAlignment="1">
      <alignment horizontal="center" vertical="center"/>
    </xf>
    <xf numFmtId="0" fontId="4" fillId="0" borderId="33" xfId="0" applyFont="1" applyBorder="1" applyAlignment="1">
      <alignment horizontal="left" vertical="center"/>
    </xf>
    <xf numFmtId="0" fontId="4" fillId="0" borderId="21" xfId="0" applyFont="1" applyBorder="1" applyAlignment="1">
      <alignment horizontal="center" vertical="center"/>
    </xf>
    <xf numFmtId="0" fontId="4" fillId="0" borderId="21" xfId="0" applyFont="1" applyFill="1" applyBorder="1" applyAlignment="1">
      <alignment horizontal="center" vertical="center"/>
    </xf>
    <xf numFmtId="0" fontId="4" fillId="2" borderId="25" xfId="0" applyFont="1" applyFill="1" applyBorder="1" applyAlignment="1">
      <alignment horizontal="left" vertical="center"/>
    </xf>
    <xf numFmtId="0" fontId="4" fillId="2" borderId="25" xfId="0" applyFont="1" applyFill="1" applyBorder="1" applyAlignment="1">
      <alignment horizontal="center" vertical="center"/>
    </xf>
    <xf numFmtId="0" fontId="4" fillId="2" borderId="24" xfId="0" applyFont="1" applyFill="1" applyBorder="1" applyAlignment="1">
      <alignment horizontal="left" vertical="center"/>
    </xf>
    <xf numFmtId="0" fontId="4" fillId="2" borderId="18" xfId="0" applyFont="1" applyFill="1" applyBorder="1" applyAlignment="1">
      <alignment horizontal="center" vertical="center"/>
    </xf>
    <xf numFmtId="0" fontId="4" fillId="0" borderId="14" xfId="0" applyFont="1" applyFill="1" applyBorder="1" applyAlignment="1">
      <alignment horizontal="left" vertical="center"/>
    </xf>
    <xf numFmtId="0" fontId="4" fillId="0" borderId="19" xfId="0" applyFont="1" applyFill="1" applyBorder="1" applyAlignment="1">
      <alignment horizontal="left" vertical="center"/>
    </xf>
    <xf numFmtId="0" fontId="7" fillId="2" borderId="14" xfId="0" applyFont="1" applyFill="1" applyBorder="1" applyAlignment="1">
      <alignment horizontal="center" vertical="center"/>
    </xf>
    <xf numFmtId="0" fontId="7" fillId="2" borderId="0" xfId="0" applyFont="1" applyFill="1" applyBorder="1" applyAlignment="1">
      <alignment horizontal="center" vertical="center"/>
    </xf>
    <xf numFmtId="164" fontId="0" fillId="0" borderId="0" xfId="0" applyNumberFormat="1" applyFill="1"/>
    <xf numFmtId="0" fontId="4" fillId="0" borderId="26" xfId="0" applyFont="1" applyBorder="1" applyAlignment="1">
      <alignment horizontal="left" vertical="center"/>
    </xf>
    <xf numFmtId="0" fontId="4" fillId="0" borderId="34" xfId="0" applyFont="1" applyBorder="1" applyAlignment="1">
      <alignment horizontal="left" vertical="center"/>
    </xf>
    <xf numFmtId="0" fontId="4" fillId="2" borderId="26" xfId="0" applyFont="1" applyFill="1" applyBorder="1" applyAlignment="1">
      <alignment horizontal="left" vertical="center"/>
    </xf>
    <xf numFmtId="0" fontId="4" fillId="0" borderId="20" xfId="0" applyFont="1" applyBorder="1" applyAlignment="1">
      <alignment horizontal="left" vertical="center"/>
    </xf>
    <xf numFmtId="0" fontId="0" fillId="2" borderId="25" xfId="0" applyFill="1" applyBorder="1"/>
    <xf numFmtId="2" fontId="0" fillId="0" borderId="25" xfId="0" applyNumberFormat="1" applyBorder="1"/>
    <xf numFmtId="2" fontId="0" fillId="0" borderId="26" xfId="0" applyNumberFormat="1" applyBorder="1"/>
    <xf numFmtId="2" fontId="0" fillId="0" borderId="19" xfId="0" applyNumberFormat="1" applyBorder="1" applyAlignment="1">
      <alignment horizontal="center" vertical="center"/>
    </xf>
    <xf numFmtId="2" fontId="0" fillId="0" borderId="20" xfId="0" applyNumberFormat="1" applyBorder="1" applyAlignment="1">
      <alignment horizontal="center" vertical="center"/>
    </xf>
    <xf numFmtId="164" fontId="4" fillId="0" borderId="3" xfId="0" applyNumberFormat="1" applyFont="1" applyFill="1" applyBorder="1" applyAlignment="1">
      <alignment horizontal="left" vertical="center"/>
    </xf>
    <xf numFmtId="164" fontId="4" fillId="0" borderId="0" xfId="0" applyNumberFormat="1" applyFont="1" applyFill="1" applyBorder="1" applyAlignment="1">
      <alignment horizontal="left" vertical="center"/>
    </xf>
    <xf numFmtId="164" fontId="4" fillId="0" borderId="8" xfId="0" applyNumberFormat="1" applyFont="1" applyFill="1" applyBorder="1" applyAlignment="1">
      <alignment horizontal="left" vertical="center"/>
    </xf>
    <xf numFmtId="0" fontId="4" fillId="0" borderId="3" xfId="0" applyFont="1" applyFill="1" applyBorder="1" applyAlignment="1">
      <alignment horizontal="left" vertical="center"/>
    </xf>
    <xf numFmtId="0" fontId="4" fillId="0" borderId="0" xfId="0" applyFont="1" applyFill="1" applyBorder="1" applyAlignment="1">
      <alignment horizontal="left" vertical="center"/>
    </xf>
    <xf numFmtId="0" fontId="4" fillId="0" borderId="8" xfId="0" applyFont="1" applyFill="1" applyBorder="1" applyAlignment="1">
      <alignment horizontal="left" vertical="center"/>
    </xf>
    <xf numFmtId="14" fontId="4" fillId="0" borderId="3" xfId="0" applyNumberFormat="1" applyFont="1" applyFill="1" applyBorder="1" applyAlignment="1">
      <alignment horizontal="left" vertical="center"/>
    </xf>
    <xf numFmtId="14" fontId="4" fillId="0" borderId="0" xfId="0" applyNumberFormat="1" applyFont="1" applyFill="1" applyBorder="1" applyAlignment="1">
      <alignment horizontal="left" vertical="center"/>
    </xf>
    <xf numFmtId="14" fontId="4" fillId="0" borderId="8" xfId="0" applyNumberFormat="1" applyFont="1" applyFill="1" applyBorder="1" applyAlignment="1">
      <alignment horizontal="left" vertical="center"/>
    </xf>
    <xf numFmtId="0" fontId="5" fillId="0" borderId="4" xfId="0" applyFont="1" applyFill="1" applyBorder="1" applyAlignment="1">
      <alignment horizontal="left" vertical="center"/>
    </xf>
    <xf numFmtId="0" fontId="5" fillId="0" borderId="2" xfId="0" applyFont="1" applyFill="1" applyBorder="1" applyAlignment="1">
      <alignment horizontal="left" vertical="center"/>
    </xf>
    <xf numFmtId="0" fontId="5" fillId="0" borderId="7" xfId="0" applyFont="1" applyFill="1" applyBorder="1" applyAlignment="1">
      <alignment horizontal="left" vertical="center"/>
    </xf>
    <xf numFmtId="0" fontId="4" fillId="0" borderId="5" xfId="0" applyFont="1" applyFill="1" applyBorder="1" applyAlignment="1">
      <alignment horizontal="left" vertical="center"/>
    </xf>
    <xf numFmtId="0" fontId="4" fillId="0" borderId="6" xfId="0" applyFont="1" applyFill="1" applyBorder="1" applyAlignment="1">
      <alignment horizontal="left" vertical="center"/>
    </xf>
    <xf numFmtId="0" fontId="4" fillId="0" borderId="9" xfId="0" applyFont="1" applyFill="1" applyBorder="1" applyAlignment="1">
      <alignment horizontal="left" vertical="center"/>
    </xf>
    <xf numFmtId="0" fontId="4" fillId="0" borderId="3" xfId="0" applyFont="1" applyBorder="1" applyAlignment="1">
      <alignment horizontal="left" vertical="center"/>
    </xf>
    <xf numFmtId="0" fontId="4" fillId="0" borderId="0" xfId="0" applyFont="1" applyBorder="1" applyAlignment="1">
      <alignment horizontal="left" vertical="center"/>
    </xf>
    <xf numFmtId="0" fontId="4" fillId="0" borderId="8" xfId="0" applyFont="1" applyBorder="1" applyAlignment="1">
      <alignment horizontal="left" vertical="center"/>
    </xf>
    <xf numFmtId="164" fontId="4" fillId="0" borderId="0" xfId="0" applyNumberFormat="1" applyFont="1" applyBorder="1" applyAlignment="1">
      <alignment horizontal="left" vertical="center"/>
    </xf>
    <xf numFmtId="164" fontId="4" fillId="0" borderId="8" xfId="0" applyNumberFormat="1" applyFont="1" applyBorder="1" applyAlignment="1">
      <alignment horizontal="left" vertical="center"/>
    </xf>
    <xf numFmtId="164" fontId="4" fillId="0" borderId="3" xfId="0" applyNumberFormat="1" applyFont="1" applyBorder="1" applyAlignment="1">
      <alignment horizontal="left" vertical="center"/>
    </xf>
    <xf numFmtId="14" fontId="4" fillId="0" borderId="0" xfId="0" applyNumberFormat="1" applyFont="1" applyBorder="1" applyAlignment="1">
      <alignment horizontal="left" vertical="center"/>
    </xf>
    <xf numFmtId="14" fontId="4" fillId="0" borderId="8" xfId="0" applyNumberFormat="1" applyFont="1" applyBorder="1" applyAlignment="1">
      <alignment horizontal="left" vertical="center"/>
    </xf>
    <xf numFmtId="14" fontId="4" fillId="0" borderId="3" xfId="0" applyNumberFormat="1" applyFont="1" applyBorder="1" applyAlignment="1">
      <alignment horizontal="left" vertical="center"/>
    </xf>
    <xf numFmtId="0" fontId="4" fillId="0" borderId="4" xfId="1" applyFont="1" applyFill="1" applyBorder="1" applyAlignment="1">
      <alignment horizontal="left" vertical="center"/>
    </xf>
    <xf numFmtId="0" fontId="4" fillId="0" borderId="2" xfId="1" applyFont="1" applyFill="1" applyBorder="1" applyAlignment="1">
      <alignment horizontal="left" vertical="center"/>
    </xf>
    <xf numFmtId="0" fontId="4" fillId="0" borderId="7" xfId="1" applyFont="1" applyFill="1" applyBorder="1" applyAlignment="1">
      <alignment horizontal="left" vertical="center"/>
    </xf>
    <xf numFmtId="164" fontId="4" fillId="2" borderId="3" xfId="0" applyNumberFormat="1" applyFont="1" applyFill="1" applyBorder="1" applyAlignment="1">
      <alignment horizontal="left" vertical="center"/>
    </xf>
    <xf numFmtId="164" fontId="4" fillId="2" borderId="0" xfId="0" applyNumberFormat="1" applyFont="1" applyFill="1" applyBorder="1" applyAlignment="1">
      <alignment horizontal="left" vertical="center"/>
    </xf>
    <xf numFmtId="164" fontId="4" fillId="2" borderId="8" xfId="0" applyNumberFormat="1" applyFont="1" applyFill="1" applyBorder="1" applyAlignment="1">
      <alignment horizontal="left" vertical="center"/>
    </xf>
    <xf numFmtId="0" fontId="4" fillId="2" borderId="3" xfId="0" applyFont="1" applyFill="1" applyBorder="1" applyAlignment="1">
      <alignment horizontal="left" vertical="center"/>
    </xf>
    <xf numFmtId="0" fontId="4" fillId="2" borderId="0" xfId="0" applyFont="1" applyFill="1" applyBorder="1" applyAlignment="1">
      <alignment horizontal="left" vertical="center"/>
    </xf>
    <xf numFmtId="0" fontId="4" fillId="2" borderId="8" xfId="0" applyFont="1" applyFill="1" applyBorder="1" applyAlignment="1">
      <alignment horizontal="left" vertical="center"/>
    </xf>
    <xf numFmtId="0" fontId="4" fillId="0" borderId="0" xfId="0" applyFont="1" applyBorder="1" applyAlignment="1">
      <alignment horizontal="left" vertical="center" wrapText="1"/>
    </xf>
    <xf numFmtId="0" fontId="4" fillId="0" borderId="8" xfId="0" applyFont="1" applyBorder="1" applyAlignment="1">
      <alignment horizontal="left" vertical="center" wrapText="1"/>
    </xf>
    <xf numFmtId="0" fontId="4" fillId="0" borderId="3" xfId="1" applyFont="1" applyBorder="1" applyAlignment="1">
      <alignment horizontal="left" vertical="center"/>
    </xf>
    <xf numFmtId="0" fontId="4" fillId="0" borderId="0" xfId="1" applyFont="1" applyBorder="1" applyAlignment="1">
      <alignment horizontal="left" vertical="center"/>
    </xf>
    <xf numFmtId="0" fontId="4" fillId="0" borderId="8" xfId="1" applyFont="1" applyBorder="1" applyAlignment="1">
      <alignment horizontal="left" vertical="center"/>
    </xf>
    <xf numFmtId="0" fontId="4" fillId="0" borderId="3" xfId="0" applyFont="1" applyBorder="1" applyAlignment="1">
      <alignment horizontal="left" vertical="center" wrapText="1"/>
    </xf>
    <xf numFmtId="0" fontId="1" fillId="0" borderId="1" xfId="0" applyFont="1" applyBorder="1" applyAlignment="1">
      <alignment horizontal="center" vertical="center"/>
    </xf>
    <xf numFmtId="0" fontId="1" fillId="0" borderId="31" xfId="0" applyFont="1" applyBorder="1" applyAlignment="1">
      <alignment horizontal="center" vertical="center"/>
    </xf>
    <xf numFmtId="0" fontId="4" fillId="0" borderId="6" xfId="0" applyFont="1" applyBorder="1" applyAlignment="1">
      <alignment horizontal="left" vertical="center"/>
    </xf>
    <xf numFmtId="0" fontId="4" fillId="0" borderId="9" xfId="0" applyFont="1" applyBorder="1" applyAlignment="1">
      <alignment horizontal="left" vertical="center"/>
    </xf>
    <xf numFmtId="0" fontId="4" fillId="0" borderId="5" xfId="0" applyFont="1" applyBorder="1" applyAlignment="1">
      <alignment horizontal="left" vertical="center"/>
    </xf>
    <xf numFmtId="0" fontId="4" fillId="0" borderId="0"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3" xfId="0" applyFont="1" applyFill="1" applyBorder="1" applyAlignment="1">
      <alignment horizontal="left" vertical="center" wrapText="1"/>
    </xf>
    <xf numFmtId="0" fontId="5" fillId="0" borderId="0" xfId="0" applyFont="1" applyBorder="1" applyAlignment="1">
      <alignment horizontal="left" vertical="center"/>
    </xf>
    <xf numFmtId="0" fontId="0" fillId="0" borderId="0" xfId="0" applyBorder="1" applyAlignment="1">
      <alignment horizontal="left" vertical="center"/>
    </xf>
    <xf numFmtId="0" fontId="0" fillId="0" borderId="17"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5" fillId="0" borderId="4" xfId="0" applyFont="1" applyBorder="1" applyAlignment="1">
      <alignment horizontal="left" vertical="center"/>
    </xf>
    <xf numFmtId="0" fontId="5" fillId="0" borderId="2" xfId="0" applyFont="1" applyBorder="1" applyAlignment="1">
      <alignment horizontal="left" vertical="center"/>
    </xf>
    <xf numFmtId="0" fontId="5" fillId="0" borderId="7" xfId="0" applyFont="1" applyBorder="1" applyAlignment="1">
      <alignment horizontal="left" vertical="center"/>
    </xf>
    <xf numFmtId="0" fontId="4" fillId="2" borderId="5" xfId="0" applyFont="1" applyFill="1" applyBorder="1" applyAlignment="1">
      <alignment horizontal="left" vertical="center"/>
    </xf>
    <xf numFmtId="0" fontId="4" fillId="2" borderId="6" xfId="0" applyFont="1" applyFill="1" applyBorder="1" applyAlignment="1">
      <alignment horizontal="left" vertical="center"/>
    </xf>
    <xf numFmtId="0" fontId="4" fillId="2" borderId="9" xfId="0" applyFont="1" applyFill="1" applyBorder="1" applyAlignment="1">
      <alignment horizontal="left" vertical="center"/>
    </xf>
    <xf numFmtId="0" fontId="0" fillId="0" borderId="0" xfId="0"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0"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164" fontId="0" fillId="0" borderId="14" xfId="0" applyNumberFormat="1" applyBorder="1" applyAlignment="1">
      <alignment horizontal="center" vertical="center"/>
    </xf>
    <xf numFmtId="164" fontId="0" fillId="0" borderId="0" xfId="0" applyNumberFormat="1" applyBorder="1" applyAlignment="1">
      <alignment horizontal="center" vertical="center"/>
    </xf>
    <xf numFmtId="164" fontId="0" fillId="0" borderId="19" xfId="0" applyNumberFormat="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22" xfId="0" applyBorder="1" applyAlignment="1">
      <alignment horizontal="center" vertical="center"/>
    </xf>
    <xf numFmtId="164" fontId="0" fillId="0" borderId="3" xfId="0" applyNumberFormat="1" applyBorder="1" applyAlignment="1">
      <alignment horizontal="center" vertical="center"/>
    </xf>
    <xf numFmtId="164" fontId="0" fillId="0" borderId="8" xfId="0" applyNumberFormat="1" applyBorder="1" applyAlignment="1">
      <alignment horizontal="center" vertical="center"/>
    </xf>
    <xf numFmtId="0" fontId="0" fillId="0" borderId="32"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32" xfId="0" applyFill="1" applyBorder="1" applyAlignment="1">
      <alignment horizontal="center" vertical="center"/>
    </xf>
    <xf numFmtId="0" fontId="0" fillId="0" borderId="22" xfId="0" applyFill="1" applyBorder="1" applyAlignment="1">
      <alignment horizontal="center" vertical="center"/>
    </xf>
    <xf numFmtId="0" fontId="0" fillId="0" borderId="13" xfId="0" applyFill="1" applyBorder="1" applyAlignment="1">
      <alignment horizontal="center" vertical="center"/>
    </xf>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0" fillId="0" borderId="17" xfId="0" applyFill="1" applyBorder="1" applyAlignment="1">
      <alignment horizontal="center" vertical="center"/>
    </xf>
    <xf numFmtId="0" fontId="0" fillId="0" borderId="20" xfId="0" applyFill="1" applyBorder="1" applyAlignment="1">
      <alignment horizontal="center" vertical="center"/>
    </xf>
    <xf numFmtId="0" fontId="0" fillId="0" borderId="13" xfId="0" applyBorder="1" applyAlignment="1">
      <alignment horizontal="left" vertic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5" xfId="0" applyFill="1" applyBorder="1" applyAlignment="1">
      <alignment horizontal="left" vertical="center"/>
    </xf>
    <xf numFmtId="0" fontId="0" fillId="0" borderId="17" xfId="0" applyFill="1" applyBorder="1" applyAlignment="1">
      <alignment horizontal="left" vertical="center"/>
    </xf>
    <xf numFmtId="0" fontId="0" fillId="0" borderId="20" xfId="0" applyFill="1" applyBorder="1" applyAlignment="1">
      <alignment horizontal="left" vertical="center"/>
    </xf>
    <xf numFmtId="0" fontId="0" fillId="0" borderId="13" xfId="0" applyFill="1" applyBorder="1" applyAlignment="1">
      <alignment horizontal="left" vertical="center"/>
    </xf>
    <xf numFmtId="0" fontId="0" fillId="0" borderId="16" xfId="0" applyFill="1" applyBorder="1" applyAlignment="1">
      <alignment horizontal="left" vertical="center"/>
    </xf>
    <xf numFmtId="0" fontId="0" fillId="0" borderId="18" xfId="0" applyFill="1" applyBorder="1" applyAlignment="1">
      <alignment horizontal="left" vertical="center"/>
    </xf>
    <xf numFmtId="0" fontId="0" fillId="0" borderId="13" xfId="0" applyBorder="1" applyAlignment="1">
      <alignment horizontal="left" vertical="center" wrapText="1"/>
    </xf>
    <xf numFmtId="0" fontId="0" fillId="0" borderId="16" xfId="0" applyBorder="1" applyAlignment="1">
      <alignment horizontal="left" vertical="center" wrapText="1"/>
    </xf>
    <xf numFmtId="0" fontId="0" fillId="0" borderId="18" xfId="0" applyBorder="1" applyAlignment="1">
      <alignment horizontal="left" vertical="center" wrapText="1"/>
    </xf>
    <xf numFmtId="0" fontId="0" fillId="0" borderId="13" xfId="0" applyFill="1" applyBorder="1" applyAlignment="1">
      <alignment horizontal="left" vertical="center" wrapText="1"/>
    </xf>
    <xf numFmtId="0" fontId="0" fillId="0" borderId="18" xfId="0" applyFill="1" applyBorder="1" applyAlignment="1">
      <alignment horizontal="left" vertical="center" wrapText="1"/>
    </xf>
    <xf numFmtId="16" fontId="0" fillId="0" borderId="14" xfId="0" applyNumberFormat="1" applyBorder="1" applyAlignment="1">
      <alignment horizontal="center" vertical="center"/>
    </xf>
    <xf numFmtId="16" fontId="0" fillId="0" borderId="0" xfId="0" applyNumberFormat="1" applyBorder="1" applyAlignment="1">
      <alignment horizontal="center" vertical="center"/>
    </xf>
    <xf numFmtId="16" fontId="0" fillId="0" borderId="19" xfId="0" applyNumberFormat="1" applyBorder="1" applyAlignment="1">
      <alignment horizontal="center" vertical="center"/>
    </xf>
    <xf numFmtId="0" fontId="0" fillId="0" borderId="0" xfId="0" applyFill="1" applyBorder="1" applyAlignment="1">
      <alignment horizontal="center" vertical="center"/>
    </xf>
    <xf numFmtId="0" fontId="0" fillId="0" borderId="19" xfId="0" applyFill="1" applyBorder="1" applyAlignment="1">
      <alignment horizontal="center" vertical="center"/>
    </xf>
    <xf numFmtId="0" fontId="0" fillId="0" borderId="14" xfId="0" applyBorder="1" applyAlignment="1">
      <alignment horizontal="center" wrapText="1"/>
    </xf>
    <xf numFmtId="0" fontId="0" fillId="0" borderId="19" xfId="0" applyBorder="1" applyAlignment="1">
      <alignment horizontal="center" wrapText="1"/>
    </xf>
    <xf numFmtId="0" fontId="0" fillId="0" borderId="14" xfId="0" applyBorder="1" applyAlignment="1">
      <alignment horizontal="left" vertical="center" wrapText="1"/>
    </xf>
    <xf numFmtId="0" fontId="0" fillId="0" borderId="0" xfId="0" applyBorder="1" applyAlignment="1">
      <alignment horizontal="left" vertical="center" wrapText="1"/>
    </xf>
    <xf numFmtId="0" fontId="0" fillId="0" borderId="19" xfId="0" applyBorder="1" applyAlignment="1">
      <alignment horizontal="left" vertical="center" wrapText="1"/>
    </xf>
    <xf numFmtId="0" fontId="0" fillId="0" borderId="14" xfId="0" applyBorder="1" applyAlignment="1">
      <alignment horizontal="center" vertical="center" wrapText="1"/>
    </xf>
    <xf numFmtId="0" fontId="0" fillId="0" borderId="19" xfId="0" applyBorder="1" applyAlignment="1">
      <alignment horizontal="center" vertical="center" wrapText="1"/>
    </xf>
    <xf numFmtId="0" fontId="0" fillId="0" borderId="8" xfId="0" applyBorder="1" applyAlignment="1">
      <alignment horizontal="left" vertical="center"/>
    </xf>
    <xf numFmtId="0" fontId="4" fillId="0" borderId="14" xfId="0" applyFont="1" applyBorder="1" applyAlignment="1">
      <alignment horizontal="center" vertical="center"/>
    </xf>
    <xf numFmtId="0" fontId="4" fillId="0" borderId="8" xfId="0" applyFont="1" applyBorder="1" applyAlignment="1">
      <alignment horizontal="center" vertical="center"/>
    </xf>
    <xf numFmtId="0" fontId="4" fillId="0" borderId="14" xfId="1" applyFont="1" applyBorder="1" applyAlignment="1">
      <alignment horizontal="left" vertical="center"/>
    </xf>
    <xf numFmtId="0" fontId="4" fillId="2" borderId="16" xfId="0" applyFont="1" applyFill="1" applyBorder="1" applyAlignment="1">
      <alignment horizontal="left" vertical="center"/>
    </xf>
    <xf numFmtId="0" fontId="4" fillId="2" borderId="18" xfId="0" applyFont="1" applyFill="1" applyBorder="1" applyAlignment="1">
      <alignment horizontal="left" vertical="center"/>
    </xf>
    <xf numFmtId="0" fontId="4" fillId="2" borderId="0" xfId="0" applyFont="1" applyFill="1" applyBorder="1" applyAlignment="1">
      <alignment horizontal="center" vertical="center"/>
    </xf>
    <xf numFmtId="0" fontId="4" fillId="2" borderId="19" xfId="0" applyFont="1" applyFill="1" applyBorder="1" applyAlignment="1">
      <alignment horizontal="center" vertical="center"/>
    </xf>
    <xf numFmtId="0" fontId="6" fillId="0" borderId="14" xfId="0" applyFont="1" applyBorder="1" applyAlignment="1">
      <alignment horizontal="center" vertical="center"/>
    </xf>
    <xf numFmtId="0" fontId="6" fillId="0" borderId="0" xfId="0" applyFont="1" applyBorder="1" applyAlignment="1">
      <alignment horizontal="center" vertical="center"/>
    </xf>
    <xf numFmtId="0" fontId="6" fillId="0" borderId="19" xfId="0" applyFont="1" applyBorder="1" applyAlignment="1">
      <alignment horizontal="center" vertical="center"/>
    </xf>
    <xf numFmtId="0" fontId="4" fillId="0" borderId="15" xfId="0" applyFont="1" applyBorder="1" applyAlignment="1">
      <alignment horizontal="left" vertical="center"/>
    </xf>
    <xf numFmtId="0" fontId="4" fillId="0" borderId="17" xfId="0" applyFont="1" applyBorder="1" applyAlignment="1">
      <alignment horizontal="left" vertical="center"/>
    </xf>
    <xf numFmtId="0" fontId="4" fillId="0" borderId="20" xfId="0" applyFont="1" applyBorder="1" applyAlignment="1">
      <alignment horizontal="left" vertical="center"/>
    </xf>
    <xf numFmtId="0" fontId="4" fillId="0" borderId="19" xfId="0" applyFont="1" applyBorder="1" applyAlignment="1">
      <alignment horizontal="center" vertical="center"/>
    </xf>
    <xf numFmtId="0" fontId="4" fillId="0" borderId="0" xfId="0" applyFont="1" applyBorder="1" applyAlignment="1">
      <alignment horizontal="center" vertical="center"/>
    </xf>
  </cellXfs>
  <cellStyles count="2">
    <cellStyle name="Hiperlink" xfId="1" builtinId="8"/>
    <cellStyle name="Normal" xfId="0" builtinId="0"/>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mruColors>
      <color rgb="FFF66E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pt-BR" baseline="0"/>
              <a:t>TOTAL VULNERABILITIES</a:t>
            </a:r>
            <a:endParaRPr lang="pt-B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pt-BR"/>
        </a:p>
      </c:txPr>
    </c:title>
    <c:autoTitleDeleted val="0"/>
    <c:plotArea>
      <c:layout/>
      <c:barChart>
        <c:barDir val="bar"/>
        <c:grouping val="percentStacked"/>
        <c:varyColors val="0"/>
        <c:ser>
          <c:idx val="0"/>
          <c:order val="0"/>
          <c:tx>
            <c:strRef>
              <c:f>'Q1'!$D$5</c:f>
              <c:strCache>
                <c:ptCount val="1"/>
                <c:pt idx="0">
                  <c:v>Dir. Trav.</c:v>
                </c:pt>
              </c:strCache>
            </c:strRef>
          </c:tx>
          <c:spPr>
            <a:solidFill>
              <a:schemeClr val="accent1">
                <a:alpha val="70000"/>
              </a:schemeClr>
            </a:solidFill>
            <a:ln>
              <a:noFill/>
            </a:ln>
            <a:effectLst/>
          </c:spPr>
          <c:invertIfNegative val="0"/>
          <c:dPt>
            <c:idx val="1"/>
            <c:invertIfNegative val="0"/>
            <c:bubble3D val="0"/>
            <c:spPr>
              <a:solidFill>
                <a:srgbClr val="FF0000">
                  <a:alpha val="90000"/>
                </a:srgbClr>
              </a:solidFill>
              <a:ln>
                <a:noFill/>
              </a:ln>
              <a:effectLst/>
            </c:spPr>
            <c:extLst>
              <c:ext xmlns:c16="http://schemas.microsoft.com/office/drawing/2014/chart" uri="{C3380CC4-5D6E-409C-BE32-E72D297353CC}">
                <c16:uniqueId val="{00000003-7E77-4272-8372-7A6C998FB1E9}"/>
              </c:ext>
            </c:extLst>
          </c:dPt>
          <c:dPt>
            <c:idx val="2"/>
            <c:invertIfNegative val="0"/>
            <c:bubble3D val="0"/>
            <c:spPr>
              <a:solidFill>
                <a:schemeClr val="accent1">
                  <a:alpha val="70000"/>
                </a:schemeClr>
              </a:solidFill>
              <a:ln>
                <a:noFill/>
              </a:ln>
              <a:effectLst/>
            </c:spPr>
            <c:extLst>
              <c:ext xmlns:c16="http://schemas.microsoft.com/office/drawing/2014/chart" uri="{C3380CC4-5D6E-409C-BE32-E72D297353CC}">
                <c16:uniqueId val="{00000005-7E77-4272-8372-7A6C998FB1E9}"/>
              </c:ext>
            </c:extLst>
          </c:dPt>
          <c:dPt>
            <c:idx val="3"/>
            <c:invertIfNegative val="0"/>
            <c:bubble3D val="0"/>
            <c:spPr>
              <a:solidFill>
                <a:schemeClr val="accent2">
                  <a:lumMod val="75000"/>
                  <a:alpha val="90000"/>
                </a:schemeClr>
              </a:solidFill>
              <a:ln>
                <a:noFill/>
              </a:ln>
              <a:effectLst/>
            </c:spPr>
            <c:extLst>
              <c:ext xmlns:c16="http://schemas.microsoft.com/office/drawing/2014/chart" uri="{C3380CC4-5D6E-409C-BE32-E72D297353CC}">
                <c16:uniqueId val="{00000007-7E77-4272-8372-7A6C998FB1E9}"/>
              </c:ext>
            </c:extLst>
          </c:dPt>
          <c:dPt>
            <c:idx val="4"/>
            <c:invertIfNegative val="0"/>
            <c:bubble3D val="0"/>
            <c:spPr>
              <a:solidFill>
                <a:schemeClr val="accent1">
                  <a:alpha val="70000"/>
                </a:schemeClr>
              </a:solidFill>
              <a:ln>
                <a:noFill/>
              </a:ln>
              <a:effectLst/>
            </c:spPr>
            <c:extLst>
              <c:ext xmlns:c16="http://schemas.microsoft.com/office/drawing/2014/chart" uri="{C3380CC4-5D6E-409C-BE32-E72D297353CC}">
                <c16:uniqueId val="{00000009-7E77-4272-8372-7A6C998FB1E9}"/>
              </c:ext>
            </c:extLst>
          </c:dPt>
          <c:dPt>
            <c:idx val="5"/>
            <c:invertIfNegative val="0"/>
            <c:bubble3D val="0"/>
            <c:spPr>
              <a:solidFill>
                <a:schemeClr val="accent1">
                  <a:alpha val="70000"/>
                </a:schemeClr>
              </a:solidFill>
              <a:ln>
                <a:noFill/>
              </a:ln>
              <a:effectLst/>
            </c:spPr>
            <c:extLst>
              <c:ext xmlns:c16="http://schemas.microsoft.com/office/drawing/2014/chart" uri="{C3380CC4-5D6E-409C-BE32-E72D297353CC}">
                <c16:uniqueId val="{0000000B-7E77-4272-8372-7A6C998FB1E9}"/>
              </c:ext>
            </c:extLst>
          </c:dPt>
          <c:dPt>
            <c:idx val="6"/>
            <c:invertIfNegative val="0"/>
            <c:bubble3D val="0"/>
            <c:spPr>
              <a:solidFill>
                <a:schemeClr val="accent1">
                  <a:alpha val="70000"/>
                </a:schemeClr>
              </a:solidFill>
              <a:ln>
                <a:noFill/>
              </a:ln>
              <a:effectLst/>
            </c:spPr>
            <c:extLst>
              <c:ext xmlns:c16="http://schemas.microsoft.com/office/drawing/2014/chart" uri="{C3380CC4-5D6E-409C-BE32-E72D297353CC}">
                <c16:uniqueId val="{0000000D-7E77-4272-8372-7A6C998FB1E9}"/>
              </c:ext>
            </c:extLst>
          </c:dPt>
          <c:dPt>
            <c:idx val="7"/>
            <c:invertIfNegative val="0"/>
            <c:bubble3D val="0"/>
            <c:spPr>
              <a:solidFill>
                <a:schemeClr val="accent1">
                  <a:alpha val="70000"/>
                </a:schemeClr>
              </a:solidFill>
              <a:ln>
                <a:noFill/>
              </a:ln>
              <a:effectLst/>
            </c:spPr>
            <c:extLst>
              <c:ext xmlns:c16="http://schemas.microsoft.com/office/drawing/2014/chart" uri="{C3380CC4-5D6E-409C-BE32-E72D297353CC}">
                <c16:uniqueId val="{0000000F-7E77-4272-8372-7A6C998FB1E9}"/>
              </c:ext>
            </c:extLst>
          </c:dPt>
          <c:dPt>
            <c:idx val="8"/>
            <c:invertIfNegative val="0"/>
            <c:bubble3D val="0"/>
            <c:spPr>
              <a:solidFill>
                <a:schemeClr val="accent1">
                  <a:alpha val="70000"/>
                </a:schemeClr>
              </a:solidFill>
              <a:ln>
                <a:noFill/>
              </a:ln>
              <a:effectLst/>
            </c:spPr>
            <c:extLst>
              <c:ext xmlns:c16="http://schemas.microsoft.com/office/drawing/2014/chart" uri="{C3380CC4-5D6E-409C-BE32-E72D297353CC}">
                <c16:uniqueId val="{00000011-7E77-4272-8372-7A6C998FB1E9}"/>
              </c:ext>
            </c:extLst>
          </c:dPt>
          <c:dPt>
            <c:idx val="9"/>
            <c:invertIfNegative val="0"/>
            <c:bubble3D val="0"/>
            <c:spPr>
              <a:solidFill>
                <a:schemeClr val="accent1">
                  <a:alpha val="70000"/>
                </a:schemeClr>
              </a:solidFill>
              <a:ln>
                <a:noFill/>
              </a:ln>
              <a:effectLst/>
            </c:spPr>
            <c:extLst>
              <c:ext xmlns:c16="http://schemas.microsoft.com/office/drawing/2014/chart" uri="{C3380CC4-5D6E-409C-BE32-E72D297353CC}">
                <c16:uniqueId val="{00000013-7E77-4272-8372-7A6C998FB1E9}"/>
              </c:ext>
            </c:extLst>
          </c:dPt>
          <c:dPt>
            <c:idx val="10"/>
            <c:invertIfNegative val="0"/>
            <c:bubble3D val="0"/>
            <c:spPr>
              <a:solidFill>
                <a:schemeClr val="accent1">
                  <a:alpha val="70000"/>
                </a:schemeClr>
              </a:solidFill>
              <a:ln>
                <a:noFill/>
              </a:ln>
              <a:effectLst/>
            </c:spPr>
            <c:extLst>
              <c:ext xmlns:c16="http://schemas.microsoft.com/office/drawing/2014/chart" uri="{C3380CC4-5D6E-409C-BE32-E72D297353CC}">
                <c16:uniqueId val="{00000015-7E77-4272-8372-7A6C998FB1E9}"/>
              </c:ext>
            </c:extLst>
          </c:dPt>
          <c:dPt>
            <c:idx val="11"/>
            <c:invertIfNegative val="0"/>
            <c:bubble3D val="0"/>
            <c:spPr>
              <a:solidFill>
                <a:schemeClr val="accent1">
                  <a:alpha val="70000"/>
                </a:schemeClr>
              </a:solidFill>
              <a:ln>
                <a:noFill/>
              </a:ln>
              <a:effectLst/>
            </c:spPr>
            <c:extLst>
              <c:ext xmlns:c16="http://schemas.microsoft.com/office/drawing/2014/chart" uri="{C3380CC4-5D6E-409C-BE32-E72D297353CC}">
                <c16:uniqueId val="{00000017-7E77-4272-8372-7A6C998FB1E9}"/>
              </c:ext>
            </c:extLst>
          </c:dPt>
          <c:dPt>
            <c:idx val="12"/>
            <c:invertIfNegative val="0"/>
            <c:bubble3D val="0"/>
            <c:spPr>
              <a:solidFill>
                <a:schemeClr val="accent1">
                  <a:alpha val="70000"/>
                </a:schemeClr>
              </a:solidFill>
              <a:ln>
                <a:noFill/>
              </a:ln>
              <a:effectLst/>
            </c:spPr>
            <c:extLst>
              <c:ext xmlns:c16="http://schemas.microsoft.com/office/drawing/2014/chart" uri="{C3380CC4-5D6E-409C-BE32-E72D297353CC}">
                <c16:uniqueId val="{00000019-7E77-4272-8372-7A6C998FB1E9}"/>
              </c:ext>
            </c:extLst>
          </c:dPt>
          <c:dLbls>
            <c:dLbl>
              <c:idx val="0"/>
              <c:layout>
                <c:manualLayout>
                  <c:x val="0"/>
                  <c:y val="-0.217573221757322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77-4272-8372-7A6C998FB1E9}"/>
                </c:ext>
              </c:extLst>
            </c:dLbl>
            <c:dLbl>
              <c:idx val="1"/>
              <c:tx>
                <c:rich>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fld id="{0D6EB480-D8ED-439A-813F-3F78CB820AF2}" type="CATEGORYNAME">
                      <a:rPr lang="en-US" b="1">
                        <a:solidFill>
                          <a:sysClr val="windowText" lastClr="000000"/>
                        </a:solidFill>
                      </a:rPr>
                      <a:pPr>
                        <a:defRPr b="1">
                          <a:solidFill>
                            <a:sysClr val="windowText" lastClr="000000"/>
                          </a:solidFill>
                        </a:defRPr>
                      </a:pPr>
                      <a:t>[NOME DA CATEGORIA]</a:t>
                    </a:fld>
                    <a:r>
                      <a:rPr lang="en-US" b="1" baseline="0">
                        <a:solidFill>
                          <a:sysClr val="windowText" lastClr="000000"/>
                        </a:solidFill>
                      </a:rPr>
                      <a:t>; </a:t>
                    </a:r>
                    <a:fld id="{57576FD2-D8BB-48FA-B6E3-39A9AC2CE341}" type="VALUE">
                      <a:rPr lang="en-US" b="1" baseline="0">
                        <a:solidFill>
                          <a:sysClr val="windowText" lastClr="000000"/>
                        </a:solidFill>
                      </a:rPr>
                      <a:pPr>
                        <a:defRPr b="1">
                          <a:solidFill>
                            <a:sysClr val="windowText" lastClr="000000"/>
                          </a:solidFill>
                        </a:defRPr>
                      </a:pPr>
                      <a:t>[VALOR]</a:t>
                    </a:fld>
                    <a:endParaRPr lang="en-US" b="1" baseline="0">
                      <a:solidFill>
                        <a:sysClr val="windowText" lastClr="000000"/>
                      </a:solidFill>
                    </a:endParaRPr>
                  </a:p>
                </c:rich>
              </c:tx>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E77-4272-8372-7A6C998FB1E9}"/>
                </c:ext>
              </c:extLst>
            </c:dLbl>
            <c:dLbl>
              <c:idx val="2"/>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05-7E77-4272-8372-7A6C998FB1E9}"/>
                </c:ext>
              </c:extLst>
            </c:dLbl>
            <c:dLbl>
              <c:idx val="3"/>
              <c:tx>
                <c:rich>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fld id="{00F4A188-C711-4AB5-BA20-640A37DBADBF}" type="CATEGORYNAME">
                      <a:rPr lang="en-US" b="1">
                        <a:solidFill>
                          <a:sysClr val="windowText" lastClr="000000"/>
                        </a:solidFill>
                      </a:rPr>
                      <a:pPr>
                        <a:defRPr b="1">
                          <a:solidFill>
                            <a:sysClr val="windowText" lastClr="000000"/>
                          </a:solidFill>
                        </a:defRPr>
                      </a:pPr>
                      <a:t>[NOME DA CATEGORIA]</a:t>
                    </a:fld>
                    <a:r>
                      <a:rPr lang="en-US" b="1" baseline="0">
                        <a:solidFill>
                          <a:sysClr val="windowText" lastClr="000000"/>
                        </a:solidFill>
                      </a:rPr>
                      <a:t>; </a:t>
                    </a:r>
                    <a:fld id="{3A81D31C-C05A-4332-80F6-011C2700ECF9}" type="VALUE">
                      <a:rPr lang="en-US" b="1" baseline="0">
                        <a:solidFill>
                          <a:sysClr val="windowText" lastClr="000000"/>
                        </a:solidFill>
                      </a:rPr>
                      <a:pPr>
                        <a:defRPr b="1">
                          <a:solidFill>
                            <a:sysClr val="windowText" lastClr="000000"/>
                          </a:solidFill>
                        </a:defRPr>
                      </a:pPr>
                      <a:t>[VALOR]</a:t>
                    </a:fld>
                    <a:endParaRPr lang="en-US" b="1" baseline="0">
                      <a:solidFill>
                        <a:sysClr val="windowText" lastClr="000000"/>
                      </a:solidFill>
                    </a:endParaRPr>
                  </a:p>
                </c:rich>
              </c:tx>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E77-4272-8372-7A6C998FB1E9}"/>
                </c:ext>
              </c:extLst>
            </c:dLbl>
            <c:dLbl>
              <c:idx val="4"/>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09-7E77-4272-8372-7A6C998FB1E9}"/>
                </c:ext>
              </c:extLst>
            </c:dLbl>
            <c:dLbl>
              <c:idx val="5"/>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0B-7E77-4272-8372-7A6C998FB1E9}"/>
                </c:ext>
              </c:extLst>
            </c:dLbl>
            <c:dLbl>
              <c:idx val="6"/>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0D-7E77-4272-8372-7A6C998FB1E9}"/>
                </c:ext>
              </c:extLst>
            </c:dLbl>
            <c:dLbl>
              <c:idx val="7"/>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0F-7E77-4272-8372-7A6C998FB1E9}"/>
                </c:ext>
              </c:extLst>
            </c:dLbl>
            <c:dLbl>
              <c:idx val="8"/>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11-7E77-4272-8372-7A6C998FB1E9}"/>
                </c:ext>
              </c:extLst>
            </c:dLbl>
            <c:dLbl>
              <c:idx val="9"/>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13-7E77-4272-8372-7A6C998FB1E9}"/>
                </c:ext>
              </c:extLst>
            </c:dLbl>
            <c:dLbl>
              <c:idx val="12"/>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0">
                  <a:spAutoFit/>
                </a:bodyPr>
                <a:lstStyle/>
                <a:p>
                  <a:pPr algn="ctr" rtl="0">
                    <a:defRPr lang="en-US"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6="http://schemas.microsoft.com/office/drawing/2014/chart" uri="{C3380CC4-5D6E-409C-BE32-E72D297353CC}">
                  <c16:uniqueId val="{00000019-7E77-4272-8372-7A6C998FB1E9}"/>
                </c:ext>
              </c:extLst>
            </c:dLbl>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19050" cap="flat" cmpd="sng" algn="ctr">
                      <a:solidFill>
                        <a:schemeClr val="dk1"/>
                      </a:solidFill>
                      <a:prstDash val="solid"/>
                      <a:miter lim="800000"/>
                    </a:ln>
                    <a:effectLst/>
                  </c:spPr>
                </c15:leaderLines>
              </c:ext>
            </c:extLst>
          </c:dLbls>
          <c:val>
            <c:numRef>
              <c:f>'Q1'!$D$17</c:f>
              <c:numCache>
                <c:formatCode>0.00</c:formatCode>
                <c:ptCount val="1"/>
                <c:pt idx="0">
                  <c:v>8.6330935251798557</c:v>
                </c:pt>
              </c:numCache>
            </c:numRef>
          </c:val>
          <c:extLst>
            <c:ext xmlns:c16="http://schemas.microsoft.com/office/drawing/2014/chart" uri="{C3380CC4-5D6E-409C-BE32-E72D297353CC}">
              <c16:uniqueId val="{0000001A-7E77-4272-8372-7A6C998FB1E9}"/>
            </c:ext>
          </c:extLst>
        </c:ser>
        <c:ser>
          <c:idx val="1"/>
          <c:order val="1"/>
          <c:tx>
            <c:strRef>
              <c:f>'Q1'!$E$5</c:f>
              <c:strCache>
                <c:ptCount val="1"/>
                <c:pt idx="0">
                  <c:v>XSS</c:v>
                </c:pt>
              </c:strCache>
            </c:strRef>
          </c:tx>
          <c:spPr>
            <a:solidFill>
              <a:schemeClr val="accent2">
                <a:alpha val="70000"/>
              </a:schemeClr>
            </a:solidFill>
            <a:ln>
              <a:noFill/>
            </a:ln>
            <a:effectLst/>
          </c:spPr>
          <c:invertIfNegative val="0"/>
          <c:dLbls>
            <c:dLbl>
              <c:idx val="0"/>
              <c:layout>
                <c:manualLayout>
                  <c:x val="-3.9236221802065434E-17"/>
                  <c:y val="0.217573221757322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6A7-46DE-8048-48A08089417B}"/>
                </c:ext>
              </c:extLst>
            </c:dLbl>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ysClr val="windowText" lastClr="000000"/>
                      </a:solidFill>
                    </a:ln>
                    <a:effectLst/>
                  </c:spPr>
                </c15:leaderLines>
              </c:ext>
            </c:extLst>
          </c:dLbls>
          <c:val>
            <c:numRef>
              <c:f>'Q1'!$E$17</c:f>
              <c:numCache>
                <c:formatCode>0.00</c:formatCode>
                <c:ptCount val="1"/>
                <c:pt idx="0">
                  <c:v>54.676258992805757</c:v>
                </c:pt>
              </c:numCache>
            </c:numRef>
          </c:val>
          <c:extLst>
            <c:ext xmlns:c16="http://schemas.microsoft.com/office/drawing/2014/chart" uri="{C3380CC4-5D6E-409C-BE32-E72D297353CC}">
              <c16:uniqueId val="{0000001A-46A7-46DE-8048-48A08089417B}"/>
            </c:ext>
          </c:extLst>
        </c:ser>
        <c:ser>
          <c:idx val="2"/>
          <c:order val="2"/>
          <c:tx>
            <c:strRef>
              <c:f>'Q1'!$F$5</c:f>
              <c:strCache>
                <c:ptCount val="1"/>
                <c:pt idx="0">
                  <c:v>CSRF</c:v>
                </c:pt>
              </c:strCache>
            </c:strRef>
          </c:tx>
          <c:spPr>
            <a:solidFill>
              <a:schemeClr val="accent3">
                <a:alpha val="70000"/>
              </a:schemeClr>
            </a:solidFill>
            <a:ln>
              <a:noFill/>
            </a:ln>
            <a:effectLst/>
          </c:spPr>
          <c:invertIfNegative val="0"/>
          <c:dLbls>
            <c:dLbl>
              <c:idx val="0"/>
              <c:layout>
                <c:manualLayout>
                  <c:x val="0"/>
                  <c:y val="-0.2147838214783821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6A7-46DE-8048-48A08089417B}"/>
                </c:ext>
              </c:extLst>
            </c:dLbl>
            <c:spPr>
              <a:solidFill>
                <a:sysClr val="window" lastClr="FFFFFF">
                  <a:alpha val="90000"/>
                </a:sysClr>
              </a:solidFill>
              <a:ln w="12700" cap="flat" cmpd="sng" algn="ctr">
                <a:solidFill>
                  <a:srgbClr val="A5A5A5"/>
                </a:solidFill>
                <a:round/>
              </a:ln>
              <a:effectLst>
                <a:outerShdw blurRad="50800" dist="38100" dir="2700000" algn="tl" rotWithShape="0">
                  <a:srgbClr val="A5A5A5">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ysClr val="windowText" lastClr="000000"/>
                      </a:solidFill>
                    </a:ln>
                    <a:effectLst/>
                  </c:spPr>
                </c15:leaderLines>
              </c:ext>
            </c:extLst>
          </c:dLbls>
          <c:val>
            <c:numRef>
              <c:f>'Q1'!$F$17</c:f>
              <c:numCache>
                <c:formatCode>0.00</c:formatCode>
                <c:ptCount val="1"/>
                <c:pt idx="0">
                  <c:v>5.7553956834532372</c:v>
                </c:pt>
              </c:numCache>
            </c:numRef>
          </c:val>
          <c:extLst>
            <c:ext xmlns:c16="http://schemas.microsoft.com/office/drawing/2014/chart" uri="{C3380CC4-5D6E-409C-BE32-E72D297353CC}">
              <c16:uniqueId val="{0000001B-46A7-46DE-8048-48A08089417B}"/>
            </c:ext>
          </c:extLst>
        </c:ser>
        <c:ser>
          <c:idx val="3"/>
          <c:order val="3"/>
          <c:tx>
            <c:strRef>
              <c:f>'Q1'!$G$5</c:f>
              <c:strCache>
                <c:ptCount val="1"/>
                <c:pt idx="0">
                  <c:v>SQL Inj.</c:v>
                </c:pt>
              </c:strCache>
            </c:strRef>
          </c:tx>
          <c:spPr>
            <a:solidFill>
              <a:schemeClr val="accent4">
                <a:alpha val="70000"/>
              </a:schemeClr>
            </a:solidFill>
            <a:ln>
              <a:noFill/>
            </a:ln>
            <a:effectLst/>
          </c:spPr>
          <c:invertIfNegative val="0"/>
          <c:dLbls>
            <c:dLbl>
              <c:idx val="0"/>
              <c:layout>
                <c:manualLayout>
                  <c:x val="-1.5694488720826173E-16"/>
                  <c:y val="0.217573221757322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6A7-46DE-8048-48A08089417B}"/>
                </c:ext>
              </c:extLst>
            </c:dLbl>
            <c:spPr>
              <a:solidFill>
                <a:sysClr val="window" lastClr="FFFFFF">
                  <a:alpha val="90000"/>
                </a:sysClr>
              </a:solidFill>
              <a:ln w="12700" cap="flat" cmpd="sng" algn="ctr">
                <a:solidFill>
                  <a:srgbClr val="FFC000"/>
                </a:solidFill>
                <a:round/>
              </a:ln>
              <a:effectLst>
                <a:outerShdw blurRad="50800" dist="38100" dir="2700000" algn="tl" rotWithShape="0">
                  <a:srgbClr val="FFC000">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ysClr val="windowText" lastClr="000000"/>
                      </a:solidFill>
                    </a:ln>
                    <a:effectLst/>
                  </c:spPr>
                </c15:leaderLines>
              </c:ext>
            </c:extLst>
          </c:dLbls>
          <c:val>
            <c:numRef>
              <c:f>'Q1'!$G$17</c:f>
              <c:numCache>
                <c:formatCode>0.00</c:formatCode>
                <c:ptCount val="1"/>
                <c:pt idx="0">
                  <c:v>17.266187050359711</c:v>
                </c:pt>
              </c:numCache>
            </c:numRef>
          </c:val>
          <c:extLst>
            <c:ext xmlns:c16="http://schemas.microsoft.com/office/drawing/2014/chart" uri="{C3380CC4-5D6E-409C-BE32-E72D297353CC}">
              <c16:uniqueId val="{0000001C-46A7-46DE-8048-48A08089417B}"/>
            </c:ext>
          </c:extLst>
        </c:ser>
        <c:ser>
          <c:idx val="4"/>
          <c:order val="4"/>
          <c:tx>
            <c:strRef>
              <c:f>'Q1'!$H$5</c:f>
              <c:strCache>
                <c:ptCount val="1"/>
                <c:pt idx="0">
                  <c:v>Open Red.</c:v>
                </c:pt>
              </c:strCache>
            </c:strRef>
          </c:tx>
          <c:spPr>
            <a:solidFill>
              <a:schemeClr val="accent5">
                <a:alpha val="70000"/>
              </a:schemeClr>
            </a:solidFill>
            <a:ln>
              <a:noFill/>
            </a:ln>
            <a:effectLst/>
          </c:spPr>
          <c:invertIfNegative val="0"/>
          <c:dLbls>
            <c:dLbl>
              <c:idx val="0"/>
              <c:layout>
                <c:manualLayout>
                  <c:x val="0"/>
                  <c:y val="-0.223152022315202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6A7-46DE-8048-48A08089417B}"/>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ysClr val="windowText" lastClr="000000"/>
                      </a:solidFill>
                    </a:ln>
                    <a:effectLst/>
                  </c:spPr>
                </c15:leaderLines>
              </c:ext>
            </c:extLst>
          </c:dLbls>
          <c:val>
            <c:numRef>
              <c:f>'Q1'!$H$17</c:f>
              <c:numCache>
                <c:formatCode>0.00</c:formatCode>
                <c:ptCount val="1"/>
                <c:pt idx="0">
                  <c:v>1.4388489208633093</c:v>
                </c:pt>
              </c:numCache>
            </c:numRef>
          </c:val>
          <c:extLst>
            <c:ext xmlns:c16="http://schemas.microsoft.com/office/drawing/2014/chart" uri="{C3380CC4-5D6E-409C-BE32-E72D297353CC}">
              <c16:uniqueId val="{0000001D-46A7-46DE-8048-48A08089417B}"/>
            </c:ext>
          </c:extLst>
        </c:ser>
        <c:ser>
          <c:idx val="5"/>
          <c:order val="5"/>
          <c:tx>
            <c:strRef>
              <c:f>'Q1'!$I$5</c:f>
              <c:strCache>
                <c:ptCount val="1"/>
                <c:pt idx="0">
                  <c:v>Bypass</c:v>
                </c:pt>
              </c:strCache>
            </c:strRef>
          </c:tx>
          <c:spPr>
            <a:solidFill>
              <a:schemeClr val="accent6">
                <a:alpha val="70000"/>
              </a:schemeClr>
            </a:solidFill>
            <a:ln>
              <a:noFill/>
            </a:ln>
            <a:effectLst/>
          </c:spPr>
          <c:invertIfNegative val="0"/>
          <c:dLbls>
            <c:dLbl>
              <c:idx val="0"/>
              <c:layout>
                <c:manualLayout>
                  <c:x val="-1.5694488720826173E-16"/>
                  <c:y val="0.21199442119944212"/>
                </c:manualLayout>
              </c:layout>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6A7-46DE-8048-48A08089417B}"/>
                </c:ext>
              </c:extLst>
            </c:dLbl>
            <c:spPr>
              <a:solidFill>
                <a:sysClr val="window" lastClr="FFFFFF">
                  <a:alpha val="90000"/>
                </a:sysClr>
              </a:solidFill>
              <a:ln w="12700" cap="flat" cmpd="sng" algn="ctr">
                <a:solidFill>
                  <a:srgbClr val="70AD47"/>
                </a:solidFill>
                <a:round/>
              </a:ln>
              <a:effectLst>
                <a:outerShdw blurRad="50800" dist="38100" dir="2700000" algn="tl" rotWithShape="0">
                  <a:srgbClr val="70AD47">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ysClr val="windowText" lastClr="000000"/>
                      </a:solidFill>
                    </a:ln>
                    <a:effectLst/>
                  </c:spPr>
                </c15:leaderLines>
              </c:ext>
            </c:extLst>
          </c:dLbls>
          <c:val>
            <c:numRef>
              <c:f>'Q1'!$I$17</c:f>
              <c:numCache>
                <c:formatCode>0.00</c:formatCode>
                <c:ptCount val="1"/>
                <c:pt idx="0">
                  <c:v>4.3165467625899279</c:v>
                </c:pt>
              </c:numCache>
            </c:numRef>
          </c:val>
          <c:extLst>
            <c:ext xmlns:c16="http://schemas.microsoft.com/office/drawing/2014/chart" uri="{C3380CC4-5D6E-409C-BE32-E72D297353CC}">
              <c16:uniqueId val="{0000001E-46A7-46DE-8048-48A08089417B}"/>
            </c:ext>
          </c:extLst>
        </c:ser>
        <c:ser>
          <c:idx val="6"/>
          <c:order val="6"/>
          <c:tx>
            <c:strRef>
              <c:f>'Q1'!$J$5</c:f>
              <c:strCache>
                <c:ptCount val="1"/>
                <c:pt idx="0">
                  <c:v>Inf. Disc.</c:v>
                </c:pt>
              </c:strCache>
            </c:strRef>
          </c:tx>
          <c:spPr>
            <a:solidFill>
              <a:schemeClr val="accent1">
                <a:lumMod val="60000"/>
                <a:alpha val="70000"/>
              </a:schemeClr>
            </a:solidFill>
            <a:ln>
              <a:noFill/>
            </a:ln>
            <a:effectLst/>
          </c:spPr>
          <c:invertIfNegative val="0"/>
          <c:dLbls>
            <c:dLbl>
              <c:idx val="0"/>
              <c:layout>
                <c:manualLayout>
                  <c:x val="-1.2878561815269909E-2"/>
                  <c:y val="-0.27615062761506276"/>
                </c:manualLayout>
              </c:layout>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6A7-46DE-8048-48A08089417B}"/>
                </c:ext>
              </c:extLst>
            </c:dLbl>
            <c:spPr>
              <a:solidFill>
                <a:sysClr val="window" lastClr="FFFFFF">
                  <a:alpha val="90000"/>
                </a:sysClr>
              </a:solidFill>
              <a:ln w="12700" cap="flat" cmpd="sng" algn="ctr">
                <a:solidFill>
                  <a:srgbClr val="5B9BD5">
                    <a:lumMod val="60000"/>
                  </a:srgbClr>
                </a:solidFill>
                <a:round/>
              </a:ln>
              <a:effectLst>
                <a:outerShdw blurRad="50800" dist="38100" dir="2700000" algn="tl" rotWithShape="0">
                  <a:srgbClr val="5B9BD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ysClr val="windowText" lastClr="000000"/>
                      </a:solidFill>
                    </a:ln>
                    <a:effectLst/>
                  </c:spPr>
                </c15:leaderLines>
              </c:ext>
            </c:extLst>
          </c:dLbls>
          <c:val>
            <c:numRef>
              <c:f>'Q1'!$J$17</c:f>
              <c:numCache>
                <c:formatCode>0.00</c:formatCode>
                <c:ptCount val="1"/>
                <c:pt idx="0">
                  <c:v>0.71942446043165464</c:v>
                </c:pt>
              </c:numCache>
            </c:numRef>
          </c:val>
          <c:extLst>
            <c:ext xmlns:c16="http://schemas.microsoft.com/office/drawing/2014/chart" uri="{C3380CC4-5D6E-409C-BE32-E72D297353CC}">
              <c16:uniqueId val="{0000001F-46A7-46DE-8048-48A08089417B}"/>
            </c:ext>
          </c:extLst>
        </c:ser>
        <c:ser>
          <c:idx val="7"/>
          <c:order val="7"/>
          <c:tx>
            <c:strRef>
              <c:f>'Q1'!$K$5</c:f>
              <c:strCache>
                <c:ptCount val="1"/>
                <c:pt idx="0">
                  <c:v>MUV</c:v>
                </c:pt>
              </c:strCache>
            </c:strRef>
          </c:tx>
          <c:spPr>
            <a:solidFill>
              <a:schemeClr val="accent2">
                <a:lumMod val="60000"/>
                <a:alpha val="70000"/>
              </a:schemeClr>
            </a:solidFill>
            <a:ln>
              <a:noFill/>
            </a:ln>
            <a:effectLst/>
          </c:spPr>
          <c:invertIfNegative val="0"/>
          <c:dLbls>
            <c:dLbl>
              <c:idx val="0"/>
              <c:layout>
                <c:manualLayout>
                  <c:x val="0"/>
                  <c:y val="0.26778242677824265"/>
                </c:manualLayout>
              </c:layout>
              <c:spPr>
                <a:solidFill>
                  <a:sysClr val="window" lastClr="FFFFFF">
                    <a:alpha val="90000"/>
                  </a:sysClr>
                </a:solidFill>
                <a:ln w="12700" cap="flat" cmpd="sng" algn="ctr">
                  <a:solidFill>
                    <a:srgbClr val="ED7D31">
                      <a:lumMod val="60000"/>
                    </a:srgbClr>
                  </a:solidFill>
                  <a:round/>
                </a:ln>
                <a:effectLst>
                  <a:outerShdw blurRad="50800" dist="38100" dir="2700000" algn="tl" rotWithShape="0">
                    <a:srgbClr val="ED7D31">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46A7-46DE-8048-48A08089417B}"/>
                </c:ext>
              </c:extLst>
            </c:dLbl>
            <c:spPr>
              <a:solidFill>
                <a:sysClr val="window" lastClr="FFFFFF">
                  <a:alpha val="90000"/>
                </a:sysClr>
              </a:solidFill>
              <a:ln w="12700" cap="flat" cmpd="sng" algn="ctr">
                <a:solidFill>
                  <a:srgbClr val="ED7D31">
                    <a:lumMod val="60000"/>
                  </a:srgbClr>
                </a:solidFill>
                <a:round/>
              </a:ln>
              <a:effectLst>
                <a:outerShdw blurRad="50800" dist="38100" dir="2700000" algn="tl" rotWithShape="0">
                  <a:srgbClr val="ED7D31">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ysClr val="windowText" lastClr="000000"/>
                      </a:solidFill>
                    </a:ln>
                    <a:effectLst/>
                  </c:spPr>
                </c15:leaderLines>
              </c:ext>
            </c:extLst>
          </c:dLbls>
          <c:val>
            <c:numRef>
              <c:f>'Q1'!$K$17</c:f>
              <c:numCache>
                <c:formatCode>0.00</c:formatCode>
                <c:ptCount val="1"/>
                <c:pt idx="0">
                  <c:v>0.71942446043165464</c:v>
                </c:pt>
              </c:numCache>
            </c:numRef>
          </c:val>
          <c:extLst>
            <c:ext xmlns:c16="http://schemas.microsoft.com/office/drawing/2014/chart" uri="{C3380CC4-5D6E-409C-BE32-E72D297353CC}">
              <c16:uniqueId val="{00000020-46A7-46DE-8048-48A08089417B}"/>
            </c:ext>
          </c:extLst>
        </c:ser>
        <c:ser>
          <c:idx val="8"/>
          <c:order val="8"/>
          <c:tx>
            <c:strRef>
              <c:f>'Q1'!$L$5</c:f>
              <c:strCache>
                <c:ptCount val="1"/>
                <c:pt idx="0">
                  <c:v>VETG</c:v>
                </c:pt>
              </c:strCache>
            </c:strRef>
          </c:tx>
          <c:spPr>
            <a:solidFill>
              <a:schemeClr val="accent3">
                <a:lumMod val="60000"/>
                <a:alpha val="70000"/>
              </a:schemeClr>
            </a:solidFill>
            <a:ln>
              <a:noFill/>
            </a:ln>
            <a:effectLst/>
          </c:spPr>
          <c:invertIfNegative val="0"/>
          <c:dLbls>
            <c:dLbl>
              <c:idx val="0"/>
              <c:layout>
                <c:manualLayout>
                  <c:x val="3.0077212840432434E-2"/>
                  <c:y val="-0.27615062761506276"/>
                </c:manualLayout>
              </c:layout>
              <c:spPr>
                <a:solidFill>
                  <a:sysClr val="window" lastClr="FFFFFF">
                    <a:alpha val="90000"/>
                  </a:sysClr>
                </a:solidFill>
                <a:ln w="12700" cap="flat" cmpd="sng" algn="ctr">
                  <a:solidFill>
                    <a:srgbClr val="A5A5A5">
                      <a:lumMod val="60000"/>
                    </a:srgbClr>
                  </a:solidFill>
                  <a:round/>
                </a:ln>
                <a:effectLst>
                  <a:outerShdw blurRad="50800" dist="38100" dir="2700000" algn="tl" rotWithShape="0">
                    <a:srgbClr val="A5A5A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6A7-46DE-8048-48A08089417B}"/>
                </c:ext>
              </c:extLst>
            </c:dLbl>
            <c:spPr>
              <a:solidFill>
                <a:sysClr val="window" lastClr="FFFFFF">
                  <a:alpha val="90000"/>
                </a:sysClr>
              </a:solidFill>
              <a:ln w="12700" cap="flat" cmpd="sng" algn="ctr">
                <a:solidFill>
                  <a:srgbClr val="A5A5A5">
                    <a:lumMod val="60000"/>
                  </a:srgbClr>
                </a:solidFill>
                <a:round/>
              </a:ln>
              <a:effectLst>
                <a:outerShdw blurRad="50800" dist="38100" dir="2700000" algn="tl" rotWithShape="0">
                  <a:srgbClr val="A5A5A5">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ysClr val="windowText" lastClr="000000"/>
                      </a:solidFill>
                    </a:ln>
                    <a:effectLst/>
                  </c:spPr>
                </c15:leaderLines>
              </c:ext>
            </c:extLst>
          </c:dLbls>
          <c:val>
            <c:numRef>
              <c:f>'Q1'!$L$17</c:f>
              <c:numCache>
                <c:formatCode>0.00</c:formatCode>
                <c:ptCount val="1"/>
                <c:pt idx="0">
                  <c:v>1.4388489208633093</c:v>
                </c:pt>
              </c:numCache>
            </c:numRef>
          </c:val>
          <c:extLst>
            <c:ext xmlns:c16="http://schemas.microsoft.com/office/drawing/2014/chart" uri="{C3380CC4-5D6E-409C-BE32-E72D297353CC}">
              <c16:uniqueId val="{00000021-46A7-46DE-8048-48A08089417B}"/>
            </c:ext>
          </c:extLst>
        </c:ser>
        <c:ser>
          <c:idx val="9"/>
          <c:order val="9"/>
          <c:tx>
            <c:strRef>
              <c:f>'Q1'!$M$5</c:f>
              <c:strCache>
                <c:ptCount val="1"/>
                <c:pt idx="0">
                  <c:v>PRF</c:v>
                </c:pt>
              </c:strCache>
            </c:strRef>
          </c:tx>
          <c:spPr>
            <a:solidFill>
              <a:schemeClr val="accent4">
                <a:lumMod val="60000"/>
                <a:alpha val="70000"/>
              </a:schemeClr>
            </a:solidFill>
            <a:ln>
              <a:noFill/>
            </a:ln>
            <a:effectLst/>
          </c:spPr>
          <c:invertIfNegative val="0"/>
          <c:dLbls>
            <c:dLbl>
              <c:idx val="0"/>
              <c:layout>
                <c:manualLayout>
                  <c:x val="1.5044865457758782E-2"/>
                  <c:y val="0.30125523012552302"/>
                </c:manualLayout>
              </c:layout>
              <c:spPr>
                <a:solidFill>
                  <a:sysClr val="window" lastClr="FFFFFF">
                    <a:alpha val="90000"/>
                  </a:sysClr>
                </a:solidFill>
                <a:ln w="12700" cap="flat" cmpd="sng" algn="ctr">
                  <a:solidFill>
                    <a:srgbClr val="FFC000">
                      <a:lumMod val="60000"/>
                    </a:srgbClr>
                  </a:solidFill>
                  <a:round/>
                </a:ln>
                <a:effectLst>
                  <a:outerShdw blurRad="50800" dist="38100" dir="2700000" algn="tl" rotWithShape="0">
                    <a:srgbClr val="FFC000">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effectLst/>
                      <a:latin typeface="+mn-lt"/>
                      <a:ea typeface="+mn-ea"/>
                      <a:cs typeface="+mn-cs"/>
                    </a:defRPr>
                  </a:pPr>
                  <a:endParaRPr lang="pt-BR"/>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6A7-46DE-8048-48A08089417B}"/>
                </c:ext>
              </c:extLst>
            </c:dLbl>
            <c:spPr>
              <a:solidFill>
                <a:sysClr val="window" lastClr="FFFFFF">
                  <a:alpha val="90000"/>
                </a:sysClr>
              </a:solidFill>
              <a:ln w="12700" cap="flat" cmpd="sng" algn="ctr">
                <a:solidFill>
                  <a:srgbClr val="FFC000">
                    <a:lumMod val="60000"/>
                  </a:srgbClr>
                </a:solidFill>
                <a:round/>
              </a:ln>
              <a:effectLst>
                <a:outerShdw blurRad="50800" dist="38100" dir="2700000" algn="tl" rotWithShape="0">
                  <a:srgbClr val="FFC000">
                    <a:lumMod val="60000"/>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lumMod val="60000"/>
                      </a:schemeClr>
                    </a:solidFill>
                    <a:effectLst/>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ysClr val="windowText" lastClr="000000"/>
                      </a:solidFill>
                    </a:ln>
                    <a:effectLst/>
                  </c:spPr>
                </c15:leaderLines>
              </c:ext>
            </c:extLst>
          </c:dLbls>
          <c:val>
            <c:numRef>
              <c:f>'Q1'!$M$17</c:f>
              <c:numCache>
                <c:formatCode>0.00</c:formatCode>
                <c:ptCount val="1"/>
                <c:pt idx="0">
                  <c:v>5.0359712230215825</c:v>
                </c:pt>
              </c:numCache>
            </c:numRef>
          </c:val>
          <c:extLst>
            <c:ext xmlns:c16="http://schemas.microsoft.com/office/drawing/2014/chart" uri="{C3380CC4-5D6E-409C-BE32-E72D297353CC}">
              <c16:uniqueId val="{00000022-46A7-46DE-8048-48A08089417B}"/>
            </c:ext>
          </c:extLst>
        </c:ser>
        <c:dLbls>
          <c:dLblPos val="ctr"/>
          <c:showLegendKey val="0"/>
          <c:showVal val="1"/>
          <c:showCatName val="0"/>
          <c:showSerName val="0"/>
          <c:showPercent val="0"/>
          <c:showBubbleSize val="0"/>
        </c:dLbls>
        <c:gapWidth val="100"/>
        <c:overlap val="100"/>
        <c:axId val="366009568"/>
        <c:axId val="366999784"/>
      </c:barChart>
      <c:valAx>
        <c:axId val="366999784"/>
        <c:scaling>
          <c:orientation val="minMax"/>
        </c:scaling>
        <c:delete val="0"/>
        <c:axPos val="b"/>
        <c:majorGridlines>
          <c:spPr>
            <a:ln w="9525" cap="flat" cmpd="sng" algn="ctr">
              <a:solidFill>
                <a:schemeClr val="tx1">
                  <a:lumMod val="5000"/>
                  <a:lumOff val="9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pt-BR" b="1">
                    <a:solidFill>
                      <a:sysClr val="windowText" lastClr="000000"/>
                    </a:solidFill>
                  </a:rPr>
                  <a:t>Percent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pt-BR"/>
          </a:p>
        </c:txPr>
        <c:crossAx val="366009568"/>
        <c:crosses val="autoZero"/>
        <c:crossBetween val="between"/>
      </c:valAx>
      <c:catAx>
        <c:axId val="366009568"/>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pt-BR" b="1">
                    <a:solidFill>
                      <a:sysClr val="windowText" lastClr="000000"/>
                    </a:solidFill>
                  </a:rPr>
                  <a:t>TYPE</a:t>
                </a:r>
                <a:r>
                  <a:rPr lang="pt-BR" b="1" baseline="0">
                    <a:solidFill>
                      <a:sysClr val="windowText" lastClr="000000"/>
                    </a:solidFill>
                  </a:rPr>
                  <a:t> OF VULNERABILITIES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title>
        <c:numFmt formatCode="General" sourceLinked="1"/>
        <c:majorTickMark val="out"/>
        <c:minorTickMark val="none"/>
        <c:tickLblPos val="nextTo"/>
        <c:crossAx val="36699978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Vulnerabilities per Year</a:t>
            </a:r>
          </a:p>
        </c:rich>
      </c:tx>
      <c:layout>
        <c:manualLayout>
          <c:xMode val="edge"/>
          <c:yMode val="edge"/>
          <c:x val="0.3528877730863352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9.69923204043939E-2"/>
          <c:y val="5.0250000000000003E-2"/>
          <c:w val="0.87938985887633614"/>
          <c:h val="0.78682349081364833"/>
        </c:manualLayout>
      </c:layout>
      <c:lineChart>
        <c:grouping val="standard"/>
        <c:varyColors val="0"/>
        <c:ser>
          <c:idx val="0"/>
          <c:order val="0"/>
          <c:tx>
            <c:strRef>
              <c:f>'Q1'!$D$5</c:f>
              <c:strCache>
                <c:ptCount val="1"/>
                <c:pt idx="0">
                  <c:v>Dir. Trav.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'Q1'!$D$6:$D$15</c:f>
              <c:numCache>
                <c:formatCode>General</c:formatCode>
                <c:ptCount val="10"/>
                <c:pt idx="0">
                  <c:v>1</c:v>
                </c:pt>
                <c:pt idx="1">
                  <c:v>1</c:v>
                </c:pt>
                <c:pt idx="2">
                  <c:v>0</c:v>
                </c:pt>
                <c:pt idx="3">
                  <c:v>0</c:v>
                </c:pt>
                <c:pt idx="4">
                  <c:v>0</c:v>
                </c:pt>
                <c:pt idx="5">
                  <c:v>0</c:v>
                </c:pt>
                <c:pt idx="6">
                  <c:v>0</c:v>
                </c:pt>
                <c:pt idx="7">
                  <c:v>4</c:v>
                </c:pt>
                <c:pt idx="8">
                  <c:v>4</c:v>
                </c:pt>
                <c:pt idx="9">
                  <c:v>2</c:v>
                </c:pt>
              </c:numCache>
            </c:numRef>
          </c:val>
          <c:smooth val="0"/>
          <c:extLst>
            <c:ext xmlns:c16="http://schemas.microsoft.com/office/drawing/2014/chart" uri="{C3380CC4-5D6E-409C-BE32-E72D297353CC}">
              <c16:uniqueId val="{0000001B-59E9-4DDB-9621-3BC69BB736AA}"/>
            </c:ext>
          </c:extLst>
        </c:ser>
        <c:ser>
          <c:idx val="1"/>
          <c:order val="1"/>
          <c:tx>
            <c:strRef>
              <c:f>'Q1'!$E$5</c:f>
              <c:strCache>
                <c:ptCount val="1"/>
                <c:pt idx="0">
                  <c:v>XSS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'Q1'!$E$6:$E$15</c:f>
              <c:numCache>
                <c:formatCode>General</c:formatCode>
                <c:ptCount val="10"/>
                <c:pt idx="0">
                  <c:v>0</c:v>
                </c:pt>
                <c:pt idx="1">
                  <c:v>2</c:v>
                </c:pt>
                <c:pt idx="2">
                  <c:v>1</c:v>
                </c:pt>
                <c:pt idx="3">
                  <c:v>1</c:v>
                </c:pt>
                <c:pt idx="4">
                  <c:v>2</c:v>
                </c:pt>
                <c:pt idx="5">
                  <c:v>25</c:v>
                </c:pt>
                <c:pt idx="6">
                  <c:v>13</c:v>
                </c:pt>
                <c:pt idx="7">
                  <c:v>18</c:v>
                </c:pt>
                <c:pt idx="8">
                  <c:v>6</c:v>
                </c:pt>
                <c:pt idx="9">
                  <c:v>8</c:v>
                </c:pt>
              </c:numCache>
            </c:numRef>
          </c:val>
          <c:smooth val="0"/>
          <c:extLst>
            <c:ext xmlns:c16="http://schemas.microsoft.com/office/drawing/2014/chart" uri="{C3380CC4-5D6E-409C-BE32-E72D297353CC}">
              <c16:uniqueId val="{0000001C-59E9-4DDB-9621-3BC69BB736AA}"/>
            </c:ext>
          </c:extLst>
        </c:ser>
        <c:ser>
          <c:idx val="2"/>
          <c:order val="2"/>
          <c:tx>
            <c:strRef>
              <c:f>'Q1'!$F$5</c:f>
              <c:strCache>
                <c:ptCount val="1"/>
                <c:pt idx="0">
                  <c:v>CSRF</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'Q1'!$F$6:$F$15</c:f>
              <c:numCache>
                <c:formatCode>General</c:formatCode>
                <c:ptCount val="10"/>
                <c:pt idx="0">
                  <c:v>0</c:v>
                </c:pt>
                <c:pt idx="1">
                  <c:v>1</c:v>
                </c:pt>
                <c:pt idx="2">
                  <c:v>0</c:v>
                </c:pt>
                <c:pt idx="3">
                  <c:v>0</c:v>
                </c:pt>
                <c:pt idx="4">
                  <c:v>0</c:v>
                </c:pt>
                <c:pt idx="5">
                  <c:v>0</c:v>
                </c:pt>
                <c:pt idx="6">
                  <c:v>2</c:v>
                </c:pt>
                <c:pt idx="7">
                  <c:v>1</c:v>
                </c:pt>
                <c:pt idx="8">
                  <c:v>2</c:v>
                </c:pt>
                <c:pt idx="9">
                  <c:v>2</c:v>
                </c:pt>
              </c:numCache>
            </c:numRef>
          </c:val>
          <c:smooth val="0"/>
          <c:extLst>
            <c:ext xmlns:c16="http://schemas.microsoft.com/office/drawing/2014/chart" uri="{C3380CC4-5D6E-409C-BE32-E72D297353CC}">
              <c16:uniqueId val="{0000001D-59E9-4DDB-9621-3BC69BB736AA}"/>
            </c:ext>
          </c:extLst>
        </c:ser>
        <c:ser>
          <c:idx val="3"/>
          <c:order val="3"/>
          <c:tx>
            <c:strRef>
              <c:f>'Q1'!$G$5</c:f>
              <c:strCache>
                <c:ptCount val="1"/>
                <c:pt idx="0">
                  <c:v>SQL Inj.</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'Q1'!$G$6:$G$15</c:f>
              <c:numCache>
                <c:formatCode>General</c:formatCode>
                <c:ptCount val="10"/>
                <c:pt idx="0">
                  <c:v>0</c:v>
                </c:pt>
                <c:pt idx="1">
                  <c:v>3</c:v>
                </c:pt>
                <c:pt idx="2">
                  <c:v>0</c:v>
                </c:pt>
                <c:pt idx="3">
                  <c:v>0</c:v>
                </c:pt>
                <c:pt idx="4">
                  <c:v>2</c:v>
                </c:pt>
                <c:pt idx="5">
                  <c:v>5</c:v>
                </c:pt>
                <c:pt idx="6">
                  <c:v>1</c:v>
                </c:pt>
                <c:pt idx="7">
                  <c:v>5</c:v>
                </c:pt>
                <c:pt idx="8">
                  <c:v>7</c:v>
                </c:pt>
                <c:pt idx="9">
                  <c:v>1</c:v>
                </c:pt>
              </c:numCache>
            </c:numRef>
          </c:val>
          <c:smooth val="0"/>
          <c:extLst>
            <c:ext xmlns:c16="http://schemas.microsoft.com/office/drawing/2014/chart" uri="{C3380CC4-5D6E-409C-BE32-E72D297353CC}">
              <c16:uniqueId val="{0000001E-59E9-4DDB-9621-3BC69BB736AA}"/>
            </c:ext>
          </c:extLst>
        </c:ser>
        <c:ser>
          <c:idx val="4"/>
          <c:order val="4"/>
          <c:tx>
            <c:strRef>
              <c:f>'Q1'!$H$5</c:f>
              <c:strCache>
                <c:ptCount val="1"/>
                <c:pt idx="0">
                  <c:v>Open Red.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'Q1'!$H$6:$H$15</c:f>
              <c:numCache>
                <c:formatCode>General</c:formatCode>
                <c:ptCount val="10"/>
                <c:pt idx="0">
                  <c:v>0</c:v>
                </c:pt>
                <c:pt idx="1">
                  <c:v>0</c:v>
                </c:pt>
                <c:pt idx="2">
                  <c:v>0</c:v>
                </c:pt>
                <c:pt idx="3">
                  <c:v>0</c:v>
                </c:pt>
                <c:pt idx="4">
                  <c:v>0</c:v>
                </c:pt>
                <c:pt idx="5">
                  <c:v>0</c:v>
                </c:pt>
                <c:pt idx="6">
                  <c:v>0</c:v>
                </c:pt>
                <c:pt idx="7">
                  <c:v>0</c:v>
                </c:pt>
                <c:pt idx="8">
                  <c:v>1</c:v>
                </c:pt>
                <c:pt idx="9">
                  <c:v>1</c:v>
                </c:pt>
              </c:numCache>
            </c:numRef>
          </c:val>
          <c:smooth val="0"/>
          <c:extLst>
            <c:ext xmlns:c16="http://schemas.microsoft.com/office/drawing/2014/chart" uri="{C3380CC4-5D6E-409C-BE32-E72D297353CC}">
              <c16:uniqueId val="{0000001F-59E9-4DDB-9621-3BC69BB736AA}"/>
            </c:ext>
          </c:extLst>
        </c:ser>
        <c:ser>
          <c:idx val="5"/>
          <c:order val="5"/>
          <c:tx>
            <c:strRef>
              <c:f>'Q1'!$I$5</c:f>
              <c:strCache>
                <c:ptCount val="1"/>
                <c:pt idx="0">
                  <c:v>Bypass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'Q1'!$I$6:$I$15</c:f>
              <c:numCache>
                <c:formatCode>General</c:formatCode>
                <c:ptCount val="10"/>
                <c:pt idx="0">
                  <c:v>0</c:v>
                </c:pt>
                <c:pt idx="1">
                  <c:v>0</c:v>
                </c:pt>
                <c:pt idx="2">
                  <c:v>0</c:v>
                </c:pt>
                <c:pt idx="3">
                  <c:v>0</c:v>
                </c:pt>
                <c:pt idx="4">
                  <c:v>0</c:v>
                </c:pt>
                <c:pt idx="5">
                  <c:v>1</c:v>
                </c:pt>
                <c:pt idx="6">
                  <c:v>0</c:v>
                </c:pt>
                <c:pt idx="7">
                  <c:v>0</c:v>
                </c:pt>
                <c:pt idx="8">
                  <c:v>3</c:v>
                </c:pt>
                <c:pt idx="9">
                  <c:v>2</c:v>
                </c:pt>
              </c:numCache>
            </c:numRef>
          </c:val>
          <c:smooth val="0"/>
          <c:extLst>
            <c:ext xmlns:c16="http://schemas.microsoft.com/office/drawing/2014/chart" uri="{C3380CC4-5D6E-409C-BE32-E72D297353CC}">
              <c16:uniqueId val="{00000020-59E9-4DDB-9621-3BC69BB736AA}"/>
            </c:ext>
          </c:extLst>
        </c:ser>
        <c:ser>
          <c:idx val="6"/>
          <c:order val="6"/>
          <c:tx>
            <c:strRef>
              <c:f>'Q1'!$J$5</c:f>
              <c:strCache>
                <c:ptCount val="1"/>
                <c:pt idx="0">
                  <c:v>Inf. Disc.</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'Q1'!$J$6:$J$15</c:f>
              <c:numCache>
                <c:formatCode>General</c:formatCode>
                <c:ptCount val="10"/>
                <c:pt idx="0">
                  <c:v>0</c:v>
                </c:pt>
                <c:pt idx="1">
                  <c:v>0</c:v>
                </c:pt>
                <c:pt idx="2">
                  <c:v>0</c:v>
                </c:pt>
                <c:pt idx="3">
                  <c:v>0</c:v>
                </c:pt>
                <c:pt idx="4">
                  <c:v>0</c:v>
                </c:pt>
                <c:pt idx="5">
                  <c:v>0</c:v>
                </c:pt>
                <c:pt idx="6">
                  <c:v>0</c:v>
                </c:pt>
                <c:pt idx="7">
                  <c:v>1</c:v>
                </c:pt>
                <c:pt idx="8">
                  <c:v>0</c:v>
                </c:pt>
                <c:pt idx="9">
                  <c:v>0</c:v>
                </c:pt>
              </c:numCache>
            </c:numRef>
          </c:val>
          <c:smooth val="0"/>
          <c:extLst>
            <c:ext xmlns:c16="http://schemas.microsoft.com/office/drawing/2014/chart" uri="{C3380CC4-5D6E-409C-BE32-E72D297353CC}">
              <c16:uniqueId val="{00000021-59E9-4DDB-9621-3BC69BB736AA}"/>
            </c:ext>
          </c:extLst>
        </c:ser>
        <c:ser>
          <c:idx val="7"/>
          <c:order val="7"/>
          <c:tx>
            <c:strRef>
              <c:f>'Q1'!$K$5</c:f>
              <c:strCache>
                <c:ptCount val="1"/>
                <c:pt idx="0">
                  <c:v>MUV</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'Q1'!$K$6:$K$15</c:f>
              <c:numCache>
                <c:formatCode>General</c:formatCode>
                <c:ptCount val="10"/>
                <c:pt idx="0">
                  <c:v>0</c:v>
                </c:pt>
                <c:pt idx="1">
                  <c:v>0</c:v>
                </c:pt>
                <c:pt idx="2">
                  <c:v>0</c:v>
                </c:pt>
                <c:pt idx="3">
                  <c:v>0</c:v>
                </c:pt>
                <c:pt idx="4">
                  <c:v>0</c:v>
                </c:pt>
                <c:pt idx="5">
                  <c:v>1</c:v>
                </c:pt>
                <c:pt idx="6">
                  <c:v>0</c:v>
                </c:pt>
                <c:pt idx="7">
                  <c:v>0</c:v>
                </c:pt>
                <c:pt idx="8">
                  <c:v>0</c:v>
                </c:pt>
                <c:pt idx="9">
                  <c:v>0</c:v>
                </c:pt>
              </c:numCache>
            </c:numRef>
          </c:val>
          <c:smooth val="0"/>
          <c:extLst>
            <c:ext xmlns:c16="http://schemas.microsoft.com/office/drawing/2014/chart" uri="{C3380CC4-5D6E-409C-BE32-E72D297353CC}">
              <c16:uniqueId val="{00000022-59E9-4DDB-9621-3BC69BB736AA}"/>
            </c:ext>
          </c:extLst>
        </c:ser>
        <c:ser>
          <c:idx val="8"/>
          <c:order val="8"/>
          <c:tx>
            <c:strRef>
              <c:f>'Q1'!$L$5</c:f>
              <c:strCache>
                <c:ptCount val="1"/>
                <c:pt idx="0">
                  <c:v>VETG</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'Q1'!$L$6:$L$15</c:f>
              <c:numCache>
                <c:formatCode>General</c:formatCode>
                <c:ptCount val="10"/>
                <c:pt idx="0">
                  <c:v>0</c:v>
                </c:pt>
                <c:pt idx="1">
                  <c:v>0</c:v>
                </c:pt>
                <c:pt idx="2">
                  <c:v>0</c:v>
                </c:pt>
                <c:pt idx="3">
                  <c:v>0</c:v>
                </c:pt>
                <c:pt idx="4">
                  <c:v>0</c:v>
                </c:pt>
                <c:pt idx="5">
                  <c:v>2</c:v>
                </c:pt>
                <c:pt idx="6">
                  <c:v>0</c:v>
                </c:pt>
                <c:pt idx="7">
                  <c:v>0</c:v>
                </c:pt>
                <c:pt idx="8">
                  <c:v>0</c:v>
                </c:pt>
                <c:pt idx="9">
                  <c:v>0</c:v>
                </c:pt>
              </c:numCache>
            </c:numRef>
          </c:val>
          <c:smooth val="0"/>
          <c:extLst>
            <c:ext xmlns:c16="http://schemas.microsoft.com/office/drawing/2014/chart" uri="{C3380CC4-5D6E-409C-BE32-E72D297353CC}">
              <c16:uniqueId val="{00000023-59E9-4DDB-9621-3BC69BB736AA}"/>
            </c:ext>
          </c:extLst>
        </c:ser>
        <c:ser>
          <c:idx val="9"/>
          <c:order val="9"/>
          <c:tx>
            <c:strRef>
              <c:f>'Q1'!$M$5</c:f>
              <c:strCache>
                <c:ptCount val="1"/>
                <c:pt idx="0">
                  <c:v>PRF</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'Q1'!$C$6:$C$15</c:f>
              <c:numCache>
                <c:formatCode>General</c:formatCode>
                <c:ptCount val="10"/>
                <c:pt idx="0">
                  <c:v>2006</c:v>
                </c:pt>
                <c:pt idx="1">
                  <c:v>2008</c:v>
                </c:pt>
                <c:pt idx="2">
                  <c:v>2009</c:v>
                </c:pt>
                <c:pt idx="3">
                  <c:v>2010</c:v>
                </c:pt>
                <c:pt idx="4">
                  <c:v>2011</c:v>
                </c:pt>
                <c:pt idx="5">
                  <c:v>2012</c:v>
                </c:pt>
                <c:pt idx="6">
                  <c:v>2013</c:v>
                </c:pt>
                <c:pt idx="7">
                  <c:v>2014</c:v>
                </c:pt>
                <c:pt idx="8">
                  <c:v>2015</c:v>
                </c:pt>
                <c:pt idx="9">
                  <c:v>2017</c:v>
                </c:pt>
              </c:numCache>
            </c:numRef>
          </c:cat>
          <c:val>
            <c:numRef>
              <c:f>'Q1'!$M$6:$M$15</c:f>
              <c:numCache>
                <c:formatCode>General</c:formatCode>
                <c:ptCount val="10"/>
                <c:pt idx="0">
                  <c:v>0</c:v>
                </c:pt>
                <c:pt idx="1">
                  <c:v>0</c:v>
                </c:pt>
                <c:pt idx="2">
                  <c:v>0</c:v>
                </c:pt>
                <c:pt idx="3">
                  <c:v>0</c:v>
                </c:pt>
                <c:pt idx="4">
                  <c:v>1</c:v>
                </c:pt>
                <c:pt idx="5">
                  <c:v>4</c:v>
                </c:pt>
                <c:pt idx="6">
                  <c:v>1</c:v>
                </c:pt>
                <c:pt idx="7">
                  <c:v>0</c:v>
                </c:pt>
                <c:pt idx="8">
                  <c:v>1</c:v>
                </c:pt>
                <c:pt idx="9">
                  <c:v>0</c:v>
                </c:pt>
              </c:numCache>
            </c:numRef>
          </c:val>
          <c:smooth val="0"/>
          <c:extLst>
            <c:ext xmlns:c16="http://schemas.microsoft.com/office/drawing/2014/chart" uri="{C3380CC4-5D6E-409C-BE32-E72D297353CC}">
              <c16:uniqueId val="{00000024-59E9-4DDB-9621-3BC69BB736AA}"/>
            </c:ext>
          </c:extLst>
        </c:ser>
        <c:dLbls>
          <c:showLegendKey val="0"/>
          <c:showVal val="0"/>
          <c:showCatName val="0"/>
          <c:showSerName val="0"/>
          <c:showPercent val="0"/>
          <c:showBubbleSize val="0"/>
        </c:dLbls>
        <c:marker val="1"/>
        <c:smooth val="0"/>
        <c:axId val="-945671008"/>
        <c:axId val="-945676992"/>
      </c:lineChart>
      <c:catAx>
        <c:axId val="-9456710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Year</a:t>
                </a:r>
              </a:p>
            </c:rich>
          </c:tx>
          <c:layout>
            <c:manualLayout>
              <c:xMode val="edge"/>
              <c:yMode val="edge"/>
              <c:x val="2.5549342564063549E-2"/>
              <c:y val="0.862624234470691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45676992"/>
        <c:crosses val="autoZero"/>
        <c:auto val="1"/>
        <c:lblAlgn val="ctr"/>
        <c:lblOffset val="100"/>
        <c:noMultiLvlLbl val="0"/>
      </c:catAx>
      <c:valAx>
        <c:axId val="-9456769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Quantity</a:t>
                </a:r>
              </a:p>
            </c:rich>
          </c:tx>
          <c:layout>
            <c:manualLayout>
              <c:xMode val="edge"/>
              <c:yMode val="edge"/>
              <c:x val="2.3617820719269995E-2"/>
              <c:y val="0.716508967629046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945671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'Q2'!$S$56:$U$56</c:f>
              <c:strCache>
                <c:ptCount val="3"/>
                <c:pt idx="0">
                  <c:v>% of gravity</c:v>
                </c:pt>
              </c:strCache>
            </c:strRef>
          </c:tx>
          <c:dPt>
            <c:idx val="0"/>
            <c:bubble3D val="0"/>
            <c:spPr>
              <a:solidFill>
                <a:schemeClr val="accent5">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919-438B-958C-15A37EDF5BD3}"/>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919-438B-958C-15A37EDF5BD3}"/>
              </c:ext>
            </c:extLst>
          </c:dPt>
          <c:dPt>
            <c:idx val="2"/>
            <c:bubble3D val="0"/>
            <c:spPr>
              <a:solidFill>
                <a:schemeClr val="accent5">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919-438B-958C-15A37EDF5BD3}"/>
              </c:ext>
            </c:extLst>
          </c:dPt>
          <c:dLbls>
            <c:dLbl>
              <c:idx val="0"/>
              <c:layout>
                <c:manualLayout>
                  <c:x val="3.6193013586486411E-2"/>
                  <c:y val="1.850844816272966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fld id="{3592795B-0EC7-4B11-94DD-BE4B5050397D}" type="CATEGORYNAME">
                      <a:rPr lang="en-US">
                        <a:solidFill>
                          <a:schemeClr val="tx1">
                            <a:lumMod val="85000"/>
                            <a:lumOff val="15000"/>
                          </a:schemeClr>
                        </a:solidFill>
                      </a:rPr>
                      <a:pPr>
                        <a:defRPr>
                          <a:solidFill>
                            <a:schemeClr val="accent5"/>
                          </a:solidFill>
                        </a:defRPr>
                      </a:pPr>
                      <a:t>[NOME DA CATEGORIA]</a:t>
                    </a:fld>
                    <a:r>
                      <a:rPr lang="en-US" baseline="0">
                        <a:solidFill>
                          <a:schemeClr val="tx1">
                            <a:lumMod val="85000"/>
                            <a:lumOff val="15000"/>
                          </a:schemeClr>
                        </a:solidFill>
                      </a:rPr>
                      <a:t>
</a:t>
                    </a:r>
                    <a:fld id="{0C798340-06C0-470D-A1CF-41F24E13474C}" type="PERCENTAGE">
                      <a:rPr lang="en-US" baseline="0">
                        <a:solidFill>
                          <a:schemeClr val="tx1">
                            <a:lumMod val="85000"/>
                            <a:lumOff val="15000"/>
                          </a:schemeClr>
                        </a:solidFill>
                      </a:rPr>
                      <a:pPr>
                        <a:defRPr>
                          <a:solidFill>
                            <a:schemeClr val="accent5"/>
                          </a:solidFill>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919-438B-958C-15A37EDF5BD3}"/>
                </c:ext>
              </c:extLst>
            </c:dLbl>
            <c:dLbl>
              <c:idx val="1"/>
              <c:layout>
                <c:manualLayout>
                  <c:x val="-9.5982604405442637E-2"/>
                  <c:y val="-0.24138082349081366"/>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fld id="{DD013F09-D1EB-4898-8995-9916BDFB9AC4}" type="CATEGORYNAME">
                      <a:rPr lang="en-US">
                        <a:solidFill>
                          <a:schemeClr val="tx1">
                            <a:lumMod val="85000"/>
                            <a:lumOff val="15000"/>
                          </a:schemeClr>
                        </a:solidFill>
                      </a:rPr>
                      <a:pPr>
                        <a:defRPr>
                          <a:solidFill>
                            <a:schemeClr val="accent5"/>
                          </a:solidFill>
                        </a:defRPr>
                      </a:pPr>
                      <a:t>[NOME DA CATEGORIA]</a:t>
                    </a:fld>
                    <a:r>
                      <a:rPr lang="en-US" baseline="0">
                        <a:solidFill>
                          <a:schemeClr val="tx1">
                            <a:lumMod val="85000"/>
                            <a:lumOff val="15000"/>
                          </a:schemeClr>
                        </a:solidFill>
                      </a:rPr>
                      <a:t>
</a:t>
                    </a:r>
                    <a:fld id="{E0BF3A58-49B9-4A81-86E3-FDD3687742B6}" type="PERCENTAGE">
                      <a:rPr lang="en-US" baseline="0">
                        <a:solidFill>
                          <a:schemeClr val="tx1">
                            <a:lumMod val="85000"/>
                            <a:lumOff val="15000"/>
                          </a:schemeClr>
                        </a:solidFill>
                      </a:rPr>
                      <a:pPr>
                        <a:defRPr>
                          <a:solidFill>
                            <a:schemeClr val="accent5"/>
                          </a:solidFill>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919-438B-958C-15A37EDF5BD3}"/>
                </c:ext>
              </c:extLst>
            </c:dLbl>
            <c:dLbl>
              <c:idx val="2"/>
              <c:layout>
                <c:manualLayout>
                  <c:x val="-9.3472797090056649E-3"/>
                  <c:y val="-8.386646981627297E-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919-438B-958C-15A37EDF5BD3}"/>
                </c:ext>
              </c:extLst>
            </c:dLbl>
            <c:spPr>
              <a:noFill/>
              <a:ln>
                <a:noFill/>
              </a:ln>
              <a:effectLst/>
            </c:spPr>
            <c:dLblPos val="bestFit"/>
            <c:showLegendKey val="0"/>
            <c:showVal val="0"/>
            <c:showCatName val="1"/>
            <c:showSerName val="0"/>
            <c:showPercent val="1"/>
            <c:showBubbleSize val="0"/>
            <c:showLeaderLines val="1"/>
            <c:leaderLines>
              <c:spPr>
                <a:ln w="9525" cap="flat" cmpd="sng" algn="ctr">
                  <a:solidFill>
                    <a:sysClr val="windowText" lastClr="000000"/>
                  </a:solidFill>
                  <a:round/>
                </a:ln>
                <a:effectLst/>
              </c:spPr>
            </c:leaderLines>
            <c:extLst>
              <c:ext xmlns:c15="http://schemas.microsoft.com/office/drawing/2012/chart" uri="{CE6537A1-D6FC-4f65-9D91-7224C49458BB}"/>
            </c:extLst>
          </c:dLbls>
          <c:cat>
            <c:strRef>
              <c:f>'Q2'!$S$57:$U$57</c:f>
              <c:strCache>
                <c:ptCount val="3"/>
                <c:pt idx="0">
                  <c:v>% Low</c:v>
                </c:pt>
                <c:pt idx="1">
                  <c:v>% Medium</c:v>
                </c:pt>
                <c:pt idx="2">
                  <c:v>% High</c:v>
                </c:pt>
              </c:strCache>
            </c:strRef>
          </c:cat>
          <c:val>
            <c:numRef>
              <c:f>'Q2'!$S$58:$U$58</c:f>
              <c:numCache>
                <c:formatCode>General</c:formatCode>
                <c:ptCount val="3"/>
                <c:pt idx="0">
                  <c:v>3.5971223021582732</c:v>
                </c:pt>
                <c:pt idx="1">
                  <c:v>77.697841726618705</c:v>
                </c:pt>
                <c:pt idx="2">
                  <c:v>18.705035971223023</c:v>
                </c:pt>
              </c:numCache>
            </c:numRef>
          </c:val>
          <c:extLst>
            <c:ext xmlns:c16="http://schemas.microsoft.com/office/drawing/2014/chart" uri="{C3380CC4-5D6E-409C-BE32-E72D297353CC}">
              <c16:uniqueId val="{00000006-5919-438B-958C-15A37EDF5BD3}"/>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AVERAGE</a:t>
            </a:r>
            <a:r>
              <a:rPr lang="pt-BR" baseline="0"/>
              <a:t> OF VULNERABILITIES</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'Q2'!$D$5</c:f>
              <c:strCache>
                <c:ptCount val="1"/>
                <c:pt idx="0">
                  <c:v>Dir. Trav.</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'Q2'!$I$5</c:f>
              <c:numCache>
                <c:formatCode>0.0</c:formatCode>
                <c:ptCount val="1"/>
                <c:pt idx="0">
                  <c:v>5.05</c:v>
                </c:pt>
              </c:numCache>
            </c:numRef>
          </c:val>
          <c:extLst>
            <c:ext xmlns:c16="http://schemas.microsoft.com/office/drawing/2014/chart" uri="{C3380CC4-5D6E-409C-BE32-E72D297353CC}">
              <c16:uniqueId val="{0000001F-9837-4E8F-B0E8-55ACFB2D2110}"/>
            </c:ext>
          </c:extLst>
        </c:ser>
        <c:ser>
          <c:idx val="1"/>
          <c:order val="1"/>
          <c:tx>
            <c:strRef>
              <c:f>'Q2'!$D$17</c:f>
              <c:strCache>
                <c:ptCount val="1"/>
                <c:pt idx="0">
                  <c:v>XSS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'Q2'!$I$17</c:f>
              <c:numCache>
                <c:formatCode>0.0</c:formatCode>
                <c:ptCount val="1"/>
                <c:pt idx="0">
                  <c:v>4.4894736842105312</c:v>
                </c:pt>
              </c:numCache>
            </c:numRef>
          </c:val>
          <c:extLst>
            <c:ext xmlns:c16="http://schemas.microsoft.com/office/drawing/2014/chart" uri="{C3380CC4-5D6E-409C-BE32-E72D297353CC}">
              <c16:uniqueId val="{00000020-9837-4E8F-B0E8-55ACFB2D2110}"/>
            </c:ext>
          </c:extLst>
        </c:ser>
        <c:ser>
          <c:idx val="2"/>
          <c:order val="2"/>
          <c:tx>
            <c:strRef>
              <c:f>'Q2'!$D$93</c:f>
              <c:strCache>
                <c:ptCount val="1"/>
                <c:pt idx="0">
                  <c:v>CSRF</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'Q2'!$I$93</c:f>
              <c:numCache>
                <c:formatCode>0.0</c:formatCode>
                <c:ptCount val="1"/>
                <c:pt idx="0">
                  <c:v>6.7285714285714278</c:v>
                </c:pt>
              </c:numCache>
            </c:numRef>
          </c:val>
          <c:extLst>
            <c:ext xmlns:c16="http://schemas.microsoft.com/office/drawing/2014/chart" uri="{C3380CC4-5D6E-409C-BE32-E72D297353CC}">
              <c16:uniqueId val="{00000021-9837-4E8F-B0E8-55ACFB2D2110}"/>
            </c:ext>
          </c:extLst>
        </c:ser>
        <c:ser>
          <c:idx val="3"/>
          <c:order val="3"/>
          <c:tx>
            <c:strRef>
              <c:f>'Q2'!$D$101</c:f>
              <c:strCache>
                <c:ptCount val="1"/>
                <c:pt idx="0">
                  <c:v>SQL Inj.</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'Q2'!$I$101</c:f>
              <c:numCache>
                <c:formatCode>0.0</c:formatCode>
                <c:ptCount val="1"/>
                <c:pt idx="0">
                  <c:v>7.1791666666666671</c:v>
                </c:pt>
              </c:numCache>
            </c:numRef>
          </c:val>
          <c:extLst>
            <c:ext xmlns:c16="http://schemas.microsoft.com/office/drawing/2014/chart" uri="{C3380CC4-5D6E-409C-BE32-E72D297353CC}">
              <c16:uniqueId val="{00000022-9837-4E8F-B0E8-55ACFB2D2110}"/>
            </c:ext>
          </c:extLst>
        </c:ser>
        <c:ser>
          <c:idx val="4"/>
          <c:order val="4"/>
          <c:tx>
            <c:strRef>
              <c:f>'Q2'!$D$125</c:f>
              <c:strCache>
                <c:ptCount val="1"/>
                <c:pt idx="0">
                  <c:v>Open Red.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'Q2'!$I$125</c:f>
              <c:numCache>
                <c:formatCode>0.0</c:formatCode>
                <c:ptCount val="1"/>
                <c:pt idx="0">
                  <c:v>6.1</c:v>
                </c:pt>
              </c:numCache>
            </c:numRef>
          </c:val>
          <c:extLst>
            <c:ext xmlns:c16="http://schemas.microsoft.com/office/drawing/2014/chart" uri="{C3380CC4-5D6E-409C-BE32-E72D297353CC}">
              <c16:uniqueId val="{00000023-9837-4E8F-B0E8-55ACFB2D2110}"/>
            </c:ext>
          </c:extLst>
        </c:ser>
        <c:ser>
          <c:idx val="5"/>
          <c:order val="5"/>
          <c:tx>
            <c:strRef>
              <c:f>'Q2'!$D$127</c:f>
              <c:strCache>
                <c:ptCount val="1"/>
                <c:pt idx="0">
                  <c:v>Bypass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'Q2'!$I$127</c:f>
              <c:numCache>
                <c:formatCode>0.0</c:formatCode>
                <c:ptCount val="1"/>
                <c:pt idx="0">
                  <c:v>5.6166666666666671</c:v>
                </c:pt>
              </c:numCache>
            </c:numRef>
          </c:val>
          <c:extLst>
            <c:ext xmlns:c16="http://schemas.microsoft.com/office/drawing/2014/chart" uri="{C3380CC4-5D6E-409C-BE32-E72D297353CC}">
              <c16:uniqueId val="{00000024-9837-4E8F-B0E8-55ACFB2D2110}"/>
            </c:ext>
          </c:extLst>
        </c:ser>
        <c:ser>
          <c:idx val="6"/>
          <c:order val="6"/>
          <c:tx>
            <c:strRef>
              <c:f>'Q2'!$D$133</c:f>
              <c:strCache>
                <c:ptCount val="1"/>
                <c:pt idx="0">
                  <c:v>PRF</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'Q2'!$I$133</c:f>
              <c:numCache>
                <c:formatCode>0.0</c:formatCode>
                <c:ptCount val="1"/>
                <c:pt idx="0">
                  <c:v>7.3</c:v>
                </c:pt>
              </c:numCache>
            </c:numRef>
          </c:val>
          <c:extLst>
            <c:ext xmlns:c16="http://schemas.microsoft.com/office/drawing/2014/chart" uri="{C3380CC4-5D6E-409C-BE32-E72D297353CC}">
              <c16:uniqueId val="{00000025-9837-4E8F-B0E8-55ACFB2D2110}"/>
            </c:ext>
          </c:extLst>
        </c:ser>
        <c:ser>
          <c:idx val="7"/>
          <c:order val="7"/>
          <c:tx>
            <c:strRef>
              <c:f>'Q2'!$D$140</c:f>
              <c:strCache>
                <c:ptCount val="1"/>
                <c:pt idx="0">
                  <c:v>Inf. Disc.</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'Q2'!$I$140</c:f>
              <c:numCache>
                <c:formatCode>0.0</c:formatCode>
                <c:ptCount val="1"/>
                <c:pt idx="0">
                  <c:v>5</c:v>
                </c:pt>
              </c:numCache>
            </c:numRef>
          </c:val>
          <c:extLst>
            <c:ext xmlns:c16="http://schemas.microsoft.com/office/drawing/2014/chart" uri="{C3380CC4-5D6E-409C-BE32-E72D297353CC}">
              <c16:uniqueId val="{00000026-9837-4E8F-B0E8-55ACFB2D2110}"/>
            </c:ext>
          </c:extLst>
        </c:ser>
        <c:ser>
          <c:idx val="8"/>
          <c:order val="8"/>
          <c:tx>
            <c:strRef>
              <c:f>'Q2'!$D$141</c:f>
              <c:strCache>
                <c:ptCount val="1"/>
                <c:pt idx="0">
                  <c:v>MUV</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'Q2'!$I$141</c:f>
              <c:numCache>
                <c:formatCode>0.0</c:formatCode>
                <c:ptCount val="1"/>
                <c:pt idx="0">
                  <c:v>7.5</c:v>
                </c:pt>
              </c:numCache>
            </c:numRef>
          </c:val>
          <c:extLst>
            <c:ext xmlns:c16="http://schemas.microsoft.com/office/drawing/2014/chart" uri="{C3380CC4-5D6E-409C-BE32-E72D297353CC}">
              <c16:uniqueId val="{00000027-9837-4E8F-B0E8-55ACFB2D2110}"/>
            </c:ext>
          </c:extLst>
        </c:ser>
        <c:ser>
          <c:idx val="9"/>
          <c:order val="9"/>
          <c:tx>
            <c:strRef>
              <c:f>'Q2'!$D$142:$D$143</c:f>
              <c:strCache>
                <c:ptCount val="1"/>
                <c:pt idx="0">
                  <c:v>VETG</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'Q2'!$I$142</c:f>
              <c:numCache>
                <c:formatCode>0.0</c:formatCode>
                <c:ptCount val="1"/>
                <c:pt idx="0">
                  <c:v>6.25</c:v>
                </c:pt>
              </c:numCache>
            </c:numRef>
          </c:val>
          <c:extLst>
            <c:ext xmlns:c16="http://schemas.microsoft.com/office/drawing/2014/chart" uri="{C3380CC4-5D6E-409C-BE32-E72D297353CC}">
              <c16:uniqueId val="{00000028-9837-4E8F-B0E8-55ACFB2D2110}"/>
            </c:ext>
          </c:extLst>
        </c:ser>
        <c:ser>
          <c:idx val="10"/>
          <c:order val="10"/>
          <c:tx>
            <c:strRef>
              <c:f>'Q2'!$D$144</c:f>
              <c:strCache>
                <c:ptCount val="1"/>
                <c:pt idx="0">
                  <c:v>Unidentified</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'Q2'!$I$144</c:f>
              <c:numCache>
                <c:formatCode>0.0</c:formatCode>
                <c:ptCount val="1"/>
                <c:pt idx="0">
                  <c:v>3.9</c:v>
                </c:pt>
              </c:numCache>
            </c:numRef>
          </c:val>
          <c:extLst>
            <c:ext xmlns:c16="http://schemas.microsoft.com/office/drawing/2014/chart" uri="{C3380CC4-5D6E-409C-BE32-E72D297353CC}">
              <c16:uniqueId val="{00000029-9837-4E8F-B0E8-55ACFB2D2110}"/>
            </c:ext>
          </c:extLst>
        </c:ser>
        <c:dLbls>
          <c:dLblPos val="outEnd"/>
          <c:showLegendKey val="0"/>
          <c:showVal val="1"/>
          <c:showCatName val="0"/>
          <c:showSerName val="0"/>
          <c:showPercent val="0"/>
          <c:showBubbleSize val="0"/>
        </c:dLbls>
        <c:gapWidth val="219"/>
        <c:overlap val="-27"/>
        <c:axId val="413904432"/>
        <c:axId val="413902792"/>
      </c:barChart>
      <c:catAx>
        <c:axId val="413904432"/>
        <c:scaling>
          <c:orientation val="minMax"/>
        </c:scaling>
        <c:delete val="1"/>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pt-BR">
                    <a:solidFill>
                      <a:sysClr val="windowText" lastClr="000000"/>
                    </a:solidFill>
                  </a:rPr>
                  <a:t>Vulnerabilities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pt-BR"/>
            </a:p>
          </c:txPr>
        </c:title>
        <c:numFmt formatCode="General" sourceLinked="1"/>
        <c:majorTickMark val="none"/>
        <c:minorTickMark val="none"/>
        <c:tickLblPos val="nextTo"/>
        <c:crossAx val="413902792"/>
        <c:crosses val="autoZero"/>
        <c:auto val="1"/>
        <c:lblAlgn val="ctr"/>
        <c:lblOffset val="100"/>
        <c:noMultiLvlLbl val="0"/>
      </c:catAx>
      <c:valAx>
        <c:axId val="4139027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pt-BR">
                    <a:solidFill>
                      <a:sysClr val="windowText" lastClr="000000"/>
                    </a:solidFill>
                  </a:rPr>
                  <a:t>Base Score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pt-BR"/>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13904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lotArea>
      <c:layout/>
      <c:ofPieChart>
        <c:ofPieType val="pie"/>
        <c:varyColors val="1"/>
        <c:ser>
          <c:idx val="1"/>
          <c:order val="0"/>
          <c:tx>
            <c:strRef>
              <c:f>'Q4'!$N$4:$R$4</c:f>
              <c:strCache>
                <c:ptCount val="5"/>
                <c:pt idx="0">
                  <c:v>Files PHP / JS / HTML</c:v>
                </c:pt>
              </c:strCache>
            </c:strRef>
          </c:tx>
          <c:explosion val="7"/>
          <c:dPt>
            <c:idx val="0"/>
            <c:bubble3D val="0"/>
            <c:spPr>
              <a:solidFill>
                <a:schemeClr val="accent1">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732-40A7-BD74-7E7DFED724F8}"/>
              </c:ext>
            </c:extLst>
          </c:dPt>
          <c:dPt>
            <c:idx val="1"/>
            <c:bubble3D val="0"/>
            <c:spPr>
              <a:solidFill>
                <a:schemeClr val="accent1">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732-40A7-BD74-7E7DFED724F8}"/>
              </c:ext>
            </c:extLst>
          </c:dPt>
          <c:dPt>
            <c:idx val="2"/>
            <c:bubble3D val="0"/>
            <c:spPr>
              <a:solidFill>
                <a:schemeClr val="accent1">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732-40A7-BD74-7E7DFED724F8}"/>
              </c:ext>
            </c:extLst>
          </c:dPt>
          <c:dPt>
            <c:idx val="3"/>
            <c:bubble3D val="0"/>
            <c:spPr>
              <a:solidFill>
                <a:schemeClr val="accent1">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732-40A7-BD74-7E7DFED724F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'Q4'!$N$5:$Q$5</c15:sqref>
                  </c15:fullRef>
                </c:ext>
              </c:extLst>
              <c:f>'Q4'!$N$5:$Q$5</c:f>
              <c:strCache>
                <c:ptCount val="4"/>
                <c:pt idx="0">
                  <c:v>Add/PJH</c:v>
                </c:pt>
                <c:pt idx="1">
                  <c:v>Delet/PJH</c:v>
                </c:pt>
                <c:pt idx="2">
                  <c:v>Edit/PJH</c:v>
                </c:pt>
                <c:pt idx="3">
                  <c:v>Use/PJH</c:v>
                </c:pt>
              </c:strCache>
            </c:strRef>
          </c:cat>
          <c:val>
            <c:numRef>
              <c:extLst>
                <c:ext xmlns:c15="http://schemas.microsoft.com/office/drawing/2012/chart" uri="{02D57815-91ED-43cb-92C2-25804820EDAC}">
                  <c15:fullRef>
                    <c15:sqref>'Q4'!$N$147:$R$147</c15:sqref>
                  </c15:fullRef>
                </c:ext>
              </c:extLst>
              <c:f>'Q4'!$N$147:$Q$147</c:f>
              <c:numCache>
                <c:formatCode>General</c:formatCode>
                <c:ptCount val="4"/>
                <c:pt idx="0">
                  <c:v>2103</c:v>
                </c:pt>
                <c:pt idx="1">
                  <c:v>13</c:v>
                </c:pt>
                <c:pt idx="2">
                  <c:v>544</c:v>
                </c:pt>
                <c:pt idx="3">
                  <c:v>247</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8-0732-40A7-BD74-7E7DFED724F8}"/>
            </c:ext>
          </c:extLst>
        </c:ser>
        <c:dLbls>
          <c:dLblPos val="ctr"/>
          <c:showLegendKey val="0"/>
          <c:showVal val="0"/>
          <c:showCatName val="0"/>
          <c:showSerName val="0"/>
          <c:showPercent val="1"/>
          <c:showBubbleSize val="0"/>
          <c:showLeaderLines val="1"/>
        </c:dLbls>
        <c:gapWidth val="15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5567231186036996"/>
          <c:y val="3.12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Plugins!$K$4</c:f>
              <c:strCache>
                <c:ptCount val="1"/>
                <c:pt idx="0">
                  <c:v>Total of Plugins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6CF-4C31-AB9D-83A7A930D1EC}"/>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6CF-4C31-AB9D-83A7A930D1EC}"/>
              </c:ext>
            </c:extLst>
          </c:dPt>
          <c:dLbls>
            <c:dLbl>
              <c:idx val="0"/>
              <c:layout>
                <c:manualLayout>
                  <c:x val="-9.8116499823550335E-2"/>
                  <c:y val="-0.30729166666666669"/>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EBF03DD0-CA58-451A-9DB9-7D4B920B05C0}" type="CATEGORYNAME">
                      <a:rPr lang="en-US">
                        <a:solidFill>
                          <a:schemeClr val="tx1">
                            <a:lumMod val="85000"/>
                            <a:lumOff val="15000"/>
                          </a:schemeClr>
                        </a:solidFill>
                      </a:rPr>
                      <a:pPr>
                        <a:defRPr/>
                      </a:pPr>
                      <a:t>[NOME DA CATEGORIA]</a:t>
                    </a:fld>
                    <a:r>
                      <a:rPr lang="en-US" baseline="0">
                        <a:solidFill>
                          <a:schemeClr val="tx1">
                            <a:lumMod val="85000"/>
                            <a:lumOff val="15000"/>
                          </a:schemeClr>
                        </a:solidFill>
                      </a:rPr>
                      <a:t>
</a:t>
                    </a:r>
                    <a:fld id="{DE3CCE5D-D506-461D-830E-DBAF82EF36D0}" type="PERCENTAGE">
                      <a:rPr lang="en-US" baseline="0">
                        <a:solidFill>
                          <a:schemeClr val="tx1">
                            <a:lumMod val="85000"/>
                            <a:lumOff val="15000"/>
                          </a:schemeClr>
                        </a:solidFill>
                      </a:rPr>
                      <a:pPr>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6CF-4C31-AB9D-83A7A930D1EC}"/>
                </c:ext>
              </c:extLst>
            </c:dLbl>
            <c:dLbl>
              <c:idx val="1"/>
              <c:layout>
                <c:manualLayout>
                  <c:x val="-1.648693817198145E-2"/>
                  <c:y val="5.162975721784776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6CF-4C31-AB9D-83A7A930D1EC}"/>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ysClr val="windowText" lastClr="000000"/>
                  </a:solidFill>
                  <a:round/>
                </a:ln>
                <a:effectLst/>
              </c:spPr>
            </c:leaderLines>
            <c:extLst>
              <c:ext xmlns:c15="http://schemas.microsoft.com/office/drawing/2012/chart" uri="{CE6537A1-D6FC-4f65-9D91-7224C49458BB}"/>
            </c:extLst>
          </c:dLbls>
          <c:cat>
            <c:strRef>
              <c:f>Plugins!$L$4:$M$4</c:f>
              <c:strCache>
                <c:ptCount val="2"/>
                <c:pt idx="0">
                  <c:v>Once</c:v>
                </c:pt>
                <c:pt idx="1">
                  <c:v>More than Once</c:v>
                </c:pt>
              </c:strCache>
            </c:strRef>
          </c:cat>
          <c:val>
            <c:numRef>
              <c:f>Plugins!$L$5:$M$5</c:f>
              <c:numCache>
                <c:formatCode>General</c:formatCode>
                <c:ptCount val="2"/>
                <c:pt idx="0">
                  <c:v>93</c:v>
                </c:pt>
                <c:pt idx="1">
                  <c:v>17</c:v>
                </c:pt>
              </c:numCache>
            </c:numRef>
          </c:val>
          <c:extLst>
            <c:ext xmlns:c16="http://schemas.microsoft.com/office/drawing/2014/chart" uri="{C3380CC4-5D6E-409C-BE32-E72D297353CC}">
              <c16:uniqueId val="{00000004-B6CF-4C31-AB9D-83A7A930D1EC}"/>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9826552322499781"/>
          <c:y val="3.12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Plugins!$R$4</c:f>
              <c:strCache>
                <c:ptCount val="1"/>
                <c:pt idx="0">
                  <c:v>Total of Files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1C8-422F-9963-AEE6F162B4E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1C8-422F-9963-AEE6F162B4E0}"/>
              </c:ext>
            </c:extLst>
          </c:dPt>
          <c:dLbls>
            <c:dLbl>
              <c:idx val="0"/>
              <c:layout>
                <c:manualLayout>
                  <c:x val="-1.7520803539919701E-2"/>
                  <c:y val="-0.35937500000000011"/>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E6ED948D-8903-44FC-B08B-F25CAA5D4873}" type="CATEGORYNAME">
                      <a:rPr lang="en-US">
                        <a:solidFill>
                          <a:schemeClr val="tx1">
                            <a:lumMod val="85000"/>
                            <a:lumOff val="15000"/>
                          </a:schemeClr>
                        </a:solidFill>
                      </a:rPr>
                      <a:pPr>
                        <a:defRPr/>
                      </a:pPr>
                      <a:t>[NOME DA CATEGORIA]</a:t>
                    </a:fld>
                    <a:r>
                      <a:rPr lang="en-US" baseline="0">
                        <a:solidFill>
                          <a:schemeClr val="tx1">
                            <a:lumMod val="85000"/>
                            <a:lumOff val="15000"/>
                          </a:schemeClr>
                        </a:solidFill>
                      </a:rPr>
                      <a:t>
</a:t>
                    </a:r>
                    <a:fld id="{096073F7-2EDA-442D-862D-8768C9DA6537}" type="PERCENTAGE">
                      <a:rPr lang="en-US" baseline="0">
                        <a:solidFill>
                          <a:schemeClr val="tx1">
                            <a:lumMod val="85000"/>
                            <a:lumOff val="15000"/>
                          </a:schemeClr>
                        </a:solidFill>
                      </a:rPr>
                      <a:pPr>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1C8-422F-9963-AEE6F162B4E0}"/>
                </c:ext>
              </c:extLst>
            </c:dLbl>
            <c:dLbl>
              <c:idx val="1"/>
              <c:layout>
                <c:manualLayout>
                  <c:x val="-2.4529124955887584E-2"/>
                  <c:y val="8.854166666666664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1C8-422F-9963-AEE6F162B4E0}"/>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ysClr val="windowText" lastClr="000000"/>
                  </a:solidFill>
                  <a:round/>
                </a:ln>
                <a:effectLst/>
              </c:spPr>
            </c:leaderLines>
            <c:extLst>
              <c:ext xmlns:c15="http://schemas.microsoft.com/office/drawing/2012/chart" uri="{CE6537A1-D6FC-4f65-9D91-7224C49458BB}"/>
            </c:extLst>
          </c:dLbls>
          <c:cat>
            <c:strRef>
              <c:f>Plugins!$S$4:$T$4</c:f>
              <c:strCache>
                <c:ptCount val="2"/>
                <c:pt idx="0">
                  <c:v>Once</c:v>
                </c:pt>
                <c:pt idx="1">
                  <c:v>More than once</c:v>
                </c:pt>
              </c:strCache>
            </c:strRef>
          </c:cat>
          <c:val>
            <c:numRef>
              <c:f>Plugins!$S$5:$T$5</c:f>
              <c:numCache>
                <c:formatCode>General</c:formatCode>
                <c:ptCount val="2"/>
                <c:pt idx="0">
                  <c:v>168</c:v>
                </c:pt>
                <c:pt idx="1">
                  <c:v>18</c:v>
                </c:pt>
              </c:numCache>
            </c:numRef>
          </c:val>
          <c:extLst>
            <c:ext xmlns:c16="http://schemas.microsoft.com/office/drawing/2014/chart" uri="{C3380CC4-5D6E-409C-BE32-E72D297353CC}">
              <c16:uniqueId val="{00000004-B1C8-422F-9963-AEE6F162B4E0}"/>
            </c:ext>
          </c:extLst>
        </c:ser>
        <c:dLbls>
          <c:dLblPos val="out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Plugins!$K$47</c:f>
              <c:strCache>
                <c:ptCount val="1"/>
                <c:pt idx="0">
                  <c:v>Total evaluation of Plugins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B40-45C0-AAED-0D65EF07571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B40-45C0-AAED-0D65EF07571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B40-45C0-AAED-0D65EF07571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B40-45C0-AAED-0D65EF07571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B40-45C0-AAED-0D65EF07571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B40-45C0-AAED-0D65EF07571F}"/>
              </c:ext>
            </c:extLst>
          </c:dPt>
          <c:dLbls>
            <c:dLbl>
              <c:idx val="0"/>
              <c:layout>
                <c:manualLayout>
                  <c:x val="-7.0083214159678803E-2"/>
                  <c:y val="-1.56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B40-45C0-AAED-0D65EF07571F}"/>
                </c:ext>
              </c:extLst>
            </c:dLbl>
            <c:dLbl>
              <c:idx val="1"/>
              <c:layout>
                <c:manualLayout>
                  <c:x val="-1.7520803539919701E-2"/>
                  <c:y val="-9.375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3F4841F3-7965-4E36-ABBA-9BE331ED1456}" type="CATEGORYNAME">
                      <a:rPr lang="en-US">
                        <a:solidFill>
                          <a:schemeClr val="tx1">
                            <a:lumMod val="85000"/>
                            <a:lumOff val="15000"/>
                          </a:schemeClr>
                        </a:solidFill>
                      </a:rPr>
                      <a:pPr>
                        <a:defRPr>
                          <a:solidFill>
                            <a:schemeClr val="accent1"/>
                          </a:solidFill>
                        </a:defRPr>
                      </a:pPr>
                      <a:t>[NOME DA CATEGORIA]</a:t>
                    </a:fld>
                    <a:r>
                      <a:rPr lang="en-US" baseline="0">
                        <a:solidFill>
                          <a:schemeClr val="tx1">
                            <a:lumMod val="85000"/>
                            <a:lumOff val="15000"/>
                          </a:schemeClr>
                        </a:solidFill>
                      </a:rPr>
                      <a:t>
</a:t>
                    </a:r>
                    <a:fld id="{99C92878-9A6F-4F30-871C-6A6B43EB9F64}" type="PERCENTAGE">
                      <a:rPr lang="en-US" baseline="0">
                        <a:solidFill>
                          <a:schemeClr val="tx1">
                            <a:lumMod val="85000"/>
                            <a:lumOff val="15000"/>
                          </a:schemeClr>
                        </a:solidFill>
                      </a:rPr>
                      <a:pPr>
                        <a:defRPr>
                          <a:solidFill>
                            <a:schemeClr val="accent1"/>
                          </a:solidFill>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0B40-45C0-AAED-0D65EF07571F}"/>
                </c:ext>
              </c:extLst>
            </c:dLbl>
            <c:dLbl>
              <c:idx val="2"/>
              <c:layout>
                <c:manualLayout>
                  <c:x val="2.1024964247903642E-2"/>
                  <c:y val="1.5624999999999951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842D276E-2E48-4D04-BB9D-9D1A7D13A937}" type="CATEGORYNAME">
                      <a:rPr lang="en-US">
                        <a:solidFill>
                          <a:schemeClr val="tx1">
                            <a:lumMod val="85000"/>
                            <a:lumOff val="15000"/>
                          </a:schemeClr>
                        </a:solidFill>
                      </a:rPr>
                      <a:pPr>
                        <a:defRPr>
                          <a:solidFill>
                            <a:schemeClr val="accent1"/>
                          </a:solidFill>
                        </a:defRPr>
                      </a:pPr>
                      <a:t>[NOME DA CATEGORIA]</a:t>
                    </a:fld>
                    <a:r>
                      <a:rPr lang="en-US" baseline="0">
                        <a:solidFill>
                          <a:schemeClr val="tx1">
                            <a:lumMod val="85000"/>
                            <a:lumOff val="15000"/>
                          </a:schemeClr>
                        </a:solidFill>
                      </a:rPr>
                      <a:t>
</a:t>
                    </a:r>
                    <a:fld id="{9BCB7C42-65F3-4D65-8D5D-AB0480790A1F}" type="PERCENTAGE">
                      <a:rPr lang="en-US" baseline="0">
                        <a:solidFill>
                          <a:schemeClr val="tx1">
                            <a:lumMod val="85000"/>
                            <a:lumOff val="15000"/>
                          </a:schemeClr>
                        </a:solidFill>
                      </a:rPr>
                      <a:pPr>
                        <a:defRPr>
                          <a:solidFill>
                            <a:schemeClr val="accent1"/>
                          </a:solidFill>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0B40-45C0-AAED-0D65EF07571F}"/>
                </c:ext>
              </c:extLst>
            </c:dLbl>
            <c:dLbl>
              <c:idx val="3"/>
              <c:layout>
                <c:manualLayout>
                  <c:x val="1.7520803539919572E-2"/>
                  <c:y val="5.2083333333332376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CF4771F3-98CF-455B-826C-50CEA48096F1}" type="CATEGORYNAME">
                      <a:rPr lang="en-US">
                        <a:solidFill>
                          <a:schemeClr val="tx1">
                            <a:lumMod val="85000"/>
                            <a:lumOff val="15000"/>
                          </a:schemeClr>
                        </a:solidFill>
                      </a:rPr>
                      <a:pPr>
                        <a:defRPr>
                          <a:solidFill>
                            <a:schemeClr val="accent1"/>
                          </a:solidFill>
                        </a:defRPr>
                      </a:pPr>
                      <a:t>[NOME DA CATEGORIA]</a:t>
                    </a:fld>
                    <a:r>
                      <a:rPr lang="en-US" baseline="0">
                        <a:solidFill>
                          <a:schemeClr val="tx1">
                            <a:lumMod val="85000"/>
                            <a:lumOff val="15000"/>
                          </a:schemeClr>
                        </a:solidFill>
                      </a:rPr>
                      <a:t>
</a:t>
                    </a:r>
                    <a:fld id="{34D6D566-EEF1-43C5-B23F-617B8276A41D}" type="PERCENTAGE">
                      <a:rPr lang="en-US" baseline="0">
                        <a:solidFill>
                          <a:schemeClr val="tx1">
                            <a:lumMod val="85000"/>
                            <a:lumOff val="15000"/>
                          </a:schemeClr>
                        </a:solidFill>
                      </a:rPr>
                      <a:pPr>
                        <a:defRPr>
                          <a:solidFill>
                            <a:schemeClr val="accent1"/>
                          </a:solidFill>
                        </a:defRPr>
                      </a:pPr>
                      <a:t>[PORCENTAGEM]</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0B40-45C0-AAED-0D65EF07571F}"/>
                </c:ext>
              </c:extLst>
            </c:dLbl>
            <c:dLbl>
              <c:idx val="4"/>
              <c:layout>
                <c:manualLayout>
                  <c:x val="-0.14367058902734159"/>
                  <c:y val="-0.2760416666666667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0B40-45C0-AAED-0D65EF07571F}"/>
                </c:ext>
              </c:extLst>
            </c:dLbl>
            <c:dLbl>
              <c:idx val="5"/>
              <c:layout>
                <c:manualLayout>
                  <c:x val="-7.0083214159679134E-3"/>
                  <c:y val="7.81249999999999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85000"/>
                          <a:lumOff val="15000"/>
                        </a:schemeClr>
                      </a:solidFill>
                      <a:latin typeface="+mn-lt"/>
                      <a:ea typeface="+mn-ea"/>
                      <a:cs typeface="+mn-cs"/>
                    </a:defRPr>
                  </a:pPr>
                  <a:endParaRPr lang="pt-BR"/>
                </a:p>
              </c:txPr>
              <c:dLblPos val="bestFi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B40-45C0-AAED-0D65EF07571F}"/>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85000"/>
                      <a:lumOff val="15000"/>
                    </a:schemeClr>
                  </a:solidFill>
                  <a:round/>
                </a:ln>
                <a:effectLst/>
              </c:spPr>
            </c:leaderLines>
            <c:extLst>
              <c:ext xmlns:c15="http://schemas.microsoft.com/office/drawing/2012/chart" uri="{CE6537A1-D6FC-4f65-9D91-7224C49458BB}"/>
            </c:extLst>
          </c:dLbls>
          <c:cat>
            <c:strRef>
              <c:f>Plugins!$R$47:$W$47</c:f>
              <c:strCache>
                <c:ptCount val="6"/>
                <c:pt idx="0">
                  <c:v>Zero (0)</c:v>
                </c:pt>
                <c:pt idx="1">
                  <c:v>One (1)</c:v>
                </c:pt>
                <c:pt idx="2">
                  <c:v>Two (2)</c:v>
                </c:pt>
                <c:pt idx="3">
                  <c:v>Three (3)</c:v>
                </c:pt>
                <c:pt idx="4">
                  <c:v>Four (4)</c:v>
                </c:pt>
                <c:pt idx="5">
                  <c:v>Five (5)</c:v>
                </c:pt>
              </c:strCache>
            </c:strRef>
          </c:cat>
          <c:val>
            <c:numRef>
              <c:f>Plugins!$R$48:$W$48</c:f>
              <c:numCache>
                <c:formatCode>0.00</c:formatCode>
                <c:ptCount val="6"/>
                <c:pt idx="0">
                  <c:v>19.09090909090909</c:v>
                </c:pt>
                <c:pt idx="1">
                  <c:v>0</c:v>
                </c:pt>
                <c:pt idx="2">
                  <c:v>2.7272727272727271</c:v>
                </c:pt>
                <c:pt idx="3">
                  <c:v>11.818181818181818</c:v>
                </c:pt>
                <c:pt idx="4">
                  <c:v>45.454545454545453</c:v>
                </c:pt>
                <c:pt idx="5">
                  <c:v>20.90909090909091</c:v>
                </c:pt>
              </c:numCache>
            </c:numRef>
          </c:val>
          <c:extLst>
            <c:ext xmlns:c16="http://schemas.microsoft.com/office/drawing/2014/chart" uri="{C3380CC4-5D6E-409C-BE32-E72D297353CC}">
              <c16:uniqueId val="{0000000C-0B40-45C0-AAED-0D65EF07571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title>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pt-BR"/>
        </a:p>
      </c:txPr>
    </c:title>
    <c:autoTitleDeleted val="0"/>
    <c:plotArea>
      <c:layout/>
      <c:barChart>
        <c:barDir val="col"/>
        <c:grouping val="clustered"/>
        <c:varyColors val="0"/>
        <c:ser>
          <c:idx val="0"/>
          <c:order val="0"/>
          <c:tx>
            <c:strRef>
              <c:f>Plugins!$K$68</c:f>
              <c:strCache>
                <c:ptCount val="1"/>
                <c:pt idx="0">
                  <c:v>Total of Evaluators</c:v>
                </c:pt>
              </c:strCache>
            </c:strRef>
          </c:tx>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invertIfNegative val="0"/>
          <c:dLbls>
            <c:dLbl>
              <c:idx val="0"/>
              <c:layout/>
              <c:tx>
                <c:rich>
                  <a:bodyPr/>
                  <a:lstStyle/>
                  <a:p>
                    <a:fld id="{681F398A-A2D0-4BD4-AEA4-EAE4A6D57D80}" type="VALUE">
                      <a:rPr lang="en-US">
                        <a:solidFill>
                          <a:schemeClr val="tx1">
                            <a:lumMod val="85000"/>
                            <a:lumOff val="15000"/>
                          </a:schemeClr>
                        </a:solidFill>
                      </a:rPr>
                      <a:pPr/>
                      <a:t>[VALOR]</a:t>
                    </a:fld>
                    <a:endParaRPr lang="pt-BR"/>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9272-4922-81F2-73E9C502D845}"/>
                </c:ext>
              </c:extLst>
            </c:dLbl>
            <c:dLbl>
              <c:idx val="1"/>
              <c:layout/>
              <c:tx>
                <c:rich>
                  <a:bodyPr/>
                  <a:lstStyle/>
                  <a:p>
                    <a:fld id="{2FA587D9-C2C8-40C6-BDEF-4EB5F47C7CAC}" type="VALUE">
                      <a:rPr lang="en-US">
                        <a:solidFill>
                          <a:schemeClr val="tx1">
                            <a:lumMod val="85000"/>
                            <a:lumOff val="15000"/>
                          </a:schemeClr>
                        </a:solidFill>
                      </a:rPr>
                      <a:pPr/>
                      <a:t>[VALOR]</a:t>
                    </a:fld>
                    <a:endParaRPr lang="pt-BR"/>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9272-4922-81F2-73E9C502D845}"/>
                </c:ext>
              </c:extLst>
            </c:dLbl>
            <c:dLbl>
              <c:idx val="2"/>
              <c:layout/>
              <c:tx>
                <c:rich>
                  <a:bodyPr/>
                  <a:lstStyle/>
                  <a:p>
                    <a:fld id="{EC2A3D15-3850-4958-9A4D-4C91981D626F}" type="VALUE">
                      <a:rPr lang="en-US">
                        <a:solidFill>
                          <a:schemeClr val="tx1">
                            <a:lumMod val="85000"/>
                            <a:lumOff val="15000"/>
                          </a:schemeClr>
                        </a:solidFill>
                      </a:rPr>
                      <a:pPr/>
                      <a:t>[VALOR]</a:t>
                    </a:fld>
                    <a:endParaRPr lang="pt-BR"/>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9272-4922-81F2-73E9C502D845}"/>
                </c:ext>
              </c:extLst>
            </c:dLbl>
            <c:dLbl>
              <c:idx val="3"/>
              <c:layout/>
              <c:tx>
                <c:rich>
                  <a:bodyPr/>
                  <a:lstStyle/>
                  <a:p>
                    <a:fld id="{FA1B089A-042B-4D4F-926D-6D11853ACC82}" type="VALUE">
                      <a:rPr lang="en-US">
                        <a:solidFill>
                          <a:schemeClr val="tx1">
                            <a:lumMod val="85000"/>
                            <a:lumOff val="15000"/>
                          </a:schemeClr>
                        </a:solidFill>
                      </a:rPr>
                      <a:pPr/>
                      <a:t>[VALOR]</a:t>
                    </a:fld>
                    <a:endParaRPr lang="pt-BR"/>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0-9272-4922-81F2-73E9C502D84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Plugins!$L$68:$Q$68</c:f>
              <c:strCache>
                <c:ptCount val="6"/>
                <c:pt idx="0">
                  <c:v>Zero (0)</c:v>
                </c:pt>
                <c:pt idx="1">
                  <c:v>One (1)</c:v>
                </c:pt>
                <c:pt idx="2">
                  <c:v>Two (2)</c:v>
                </c:pt>
                <c:pt idx="3">
                  <c:v>Three (3)</c:v>
                </c:pt>
                <c:pt idx="4">
                  <c:v>Four (4)</c:v>
                </c:pt>
                <c:pt idx="5">
                  <c:v>Five (5)</c:v>
                </c:pt>
              </c:strCache>
            </c:strRef>
          </c:cat>
          <c:val>
            <c:numRef>
              <c:f>Plugins!$L$69:$Q$69</c:f>
              <c:numCache>
                <c:formatCode>General</c:formatCode>
                <c:ptCount val="6"/>
                <c:pt idx="0">
                  <c:v>0</c:v>
                </c:pt>
                <c:pt idx="1">
                  <c:v>0</c:v>
                </c:pt>
                <c:pt idx="2">
                  <c:v>25</c:v>
                </c:pt>
                <c:pt idx="3">
                  <c:v>334</c:v>
                </c:pt>
                <c:pt idx="4">
                  <c:v>8779</c:v>
                </c:pt>
                <c:pt idx="5">
                  <c:v>7116</c:v>
                </c:pt>
              </c:numCache>
            </c:numRef>
          </c:val>
          <c:extLst>
            <c:ext xmlns:c16="http://schemas.microsoft.com/office/drawing/2014/chart" uri="{C3380CC4-5D6E-409C-BE32-E72D297353CC}">
              <c16:uniqueId val="{00000000-99BE-484E-9163-66308D5EBCB5}"/>
            </c:ext>
          </c:extLst>
        </c:ser>
        <c:dLbls>
          <c:dLblPos val="inEnd"/>
          <c:showLegendKey val="0"/>
          <c:showVal val="1"/>
          <c:showCatName val="0"/>
          <c:showSerName val="0"/>
          <c:showPercent val="0"/>
          <c:showBubbleSize val="0"/>
        </c:dLbls>
        <c:gapWidth val="41"/>
        <c:axId val="-876925712"/>
        <c:axId val="-876925168"/>
      </c:barChart>
      <c:catAx>
        <c:axId val="-876925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pt-BR"/>
          </a:p>
        </c:txPr>
        <c:crossAx val="-876925168"/>
        <c:crosses val="autoZero"/>
        <c:auto val="1"/>
        <c:lblAlgn val="ctr"/>
        <c:lblOffset val="100"/>
        <c:noMultiLvlLbl val="0"/>
      </c:catAx>
      <c:valAx>
        <c:axId val="-876925168"/>
        <c:scaling>
          <c:orientation val="minMax"/>
        </c:scaling>
        <c:delete val="1"/>
        <c:axPos val="l"/>
        <c:numFmt formatCode="General" sourceLinked="1"/>
        <c:majorTickMark val="none"/>
        <c:minorTickMark val="none"/>
        <c:tickLblPos val="nextTo"/>
        <c:crossAx val="-876925712"/>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409576</xdr:colOff>
      <xdr:row>18</xdr:row>
      <xdr:rowOff>9525</xdr:rowOff>
    </xdr:from>
    <xdr:to>
      <xdr:col>11</xdr:col>
      <xdr:colOff>171450</xdr:colOff>
      <xdr:row>41</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18</xdr:row>
      <xdr:rowOff>0</xdr:rowOff>
    </xdr:from>
    <xdr:to>
      <xdr:col>22</xdr:col>
      <xdr:colOff>142875</xdr:colOff>
      <xdr:row>42</xdr:row>
      <xdr:rowOff>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19050</xdr:colOff>
      <xdr:row>30</xdr:row>
      <xdr:rowOff>25112</xdr:rowOff>
    </xdr:from>
    <xdr:to>
      <xdr:col>23</xdr:col>
      <xdr:colOff>597478</xdr:colOff>
      <xdr:row>39</xdr:row>
      <xdr:rowOff>8660</xdr:rowOff>
    </xdr:to>
    <xdr:sp macro="" textlink="">
      <xdr:nvSpPr>
        <xdr:cNvPr id="8" name="Rounded Rectangle 7"/>
        <xdr:cNvSpPr/>
      </xdr:nvSpPr>
      <xdr:spPr>
        <a:xfrm>
          <a:off x="9526732" y="5766089"/>
          <a:ext cx="6354041" cy="1698048"/>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a:solidFill>
                <a:sysClr val="windowText" lastClr="000000"/>
              </a:solidFill>
            </a:rPr>
            <a:t>The most frequent vulnerabilities tend to have a medium severity level on the impact on the integrity of WordPress. On the other hand, vulnerabilities of very small occurrence tend to have a greater impact on the core integrity of WordPress. An example is the "XSS" vulnerability, it is the vulnerability detected most often but the degree of gravedade of its impact on the application generated with WordPress has small values. On the other hand, an example of vulnerability with little or no quasi frequency is what we call "PRF", it has a very high unpaid in the operation of the application. This does not mean that it always happens the same way, in our study the second most frequent vulnerability "SQL Injection" also tends to have a stable impact but it has very high evaluations.</a:t>
          </a:r>
          <a:endParaRPr lang="en-US" sz="1100">
            <a:solidFill>
              <a:sysClr val="windowText" lastClr="000000"/>
            </a:solidFill>
          </a:endParaRPr>
        </a:p>
      </xdr:txBody>
    </xdr:sp>
    <xdr:clientData/>
  </xdr:twoCellAnchor>
  <xdr:twoCellAnchor>
    <xdr:from>
      <xdr:col>15</xdr:col>
      <xdr:colOff>114300</xdr:colOff>
      <xdr:row>59</xdr:row>
      <xdr:rowOff>9525</xdr:rowOff>
    </xdr:from>
    <xdr:to>
      <xdr:col>20</xdr:col>
      <xdr:colOff>604838</xdr:colOff>
      <xdr:row>71</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4</xdr:row>
      <xdr:rowOff>866</xdr:rowOff>
    </xdr:from>
    <xdr:to>
      <xdr:col>24</xdr:col>
      <xdr:colOff>0</xdr:colOff>
      <xdr:row>28</xdr:row>
      <xdr:rowOff>181841</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0</xdr:colOff>
      <xdr:row>5</xdr:row>
      <xdr:rowOff>9523</xdr:rowOff>
    </xdr:from>
    <xdr:to>
      <xdr:col>28</xdr:col>
      <xdr:colOff>295275</xdr:colOff>
      <xdr:row>13</xdr:row>
      <xdr:rowOff>180974</xdr:rowOff>
    </xdr:to>
    <xdr:sp macro="" textlink="">
      <xdr:nvSpPr>
        <xdr:cNvPr id="2" name="Rounded Rectangle 1"/>
        <xdr:cNvSpPr/>
      </xdr:nvSpPr>
      <xdr:spPr>
        <a:xfrm>
          <a:off x="17106900" y="981073"/>
          <a:ext cx="5172075" cy="1695451"/>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a:solidFill>
                <a:sysClr val="windowText" lastClr="000000"/>
              </a:solidFill>
            </a:rPr>
            <a:t>To answer Q4, we will take into account the number of files that are modified and / or added to the original application to correct the vulnerability. We will emphasize any vulnerability that your fix has to be made by adding more files than you already had or deleting any of the already existing files.</a:t>
          </a:r>
        </a:p>
        <a:p>
          <a:pPr algn="l"/>
          <a:endParaRPr lang="pt-PT" baseline="0">
            <a:solidFill>
              <a:sysClr val="windowText" lastClr="000000"/>
            </a:solidFill>
          </a:endParaRPr>
        </a:p>
        <a:p>
          <a:pPr algn="l"/>
          <a:r>
            <a:rPr lang="pt-PT" baseline="0">
              <a:solidFill>
                <a:sysClr val="windowText" lastClr="000000"/>
              </a:solidFill>
            </a:rPr>
            <a:t>In case to change some lines of code we will evaluate the number of lines of code that have been modified, remember that the repository shows the modified file and the files that they modified, but only the lines that increase or swap in the file.</a:t>
          </a:r>
        </a:p>
      </xdr:txBody>
    </xdr:sp>
    <xdr:clientData/>
  </xdr:twoCellAnchor>
  <xdr:twoCellAnchor>
    <xdr:from>
      <xdr:col>20</xdr:col>
      <xdr:colOff>9525</xdr:colOff>
      <xdr:row>15</xdr:row>
      <xdr:rowOff>0</xdr:rowOff>
    </xdr:from>
    <xdr:to>
      <xdr:col>31</xdr:col>
      <xdr:colOff>209550</xdr:colOff>
      <xdr:row>22</xdr:row>
      <xdr:rowOff>9525</xdr:rowOff>
    </xdr:to>
    <mc:AlternateContent xmlns:mc="http://schemas.openxmlformats.org/markup-compatibility/2006" xmlns:a14="http://schemas.microsoft.com/office/drawing/2010/main">
      <mc:Choice Requires="a14">
        <xdr:sp macro="" textlink="">
          <xdr:nvSpPr>
            <xdr:cNvPr id="3" name="Rounded Rectangle 2"/>
            <xdr:cNvSpPr/>
          </xdr:nvSpPr>
          <xdr:spPr>
            <a:xfrm>
              <a:off x="17259300" y="2876550"/>
              <a:ext cx="6905625" cy="135255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Cant of Modifications:</a:t>
              </a:r>
            </a:p>
            <a:p>
              <a:pPr algn="l"/>
              <a:r>
                <a:rPr lang="pt-PT" baseline="0">
                  <a:solidFill>
                    <a:sysClr val="windowText" lastClr="000000"/>
                  </a:solidFill>
                </a:rPr>
                <a:t>     - # Changes: story number that appears below the page.</a:t>
              </a:r>
            </a:p>
            <a:p>
              <a:pPr algn="l"/>
              <a:r>
                <a:rPr lang="pt-PT" baseline="0">
                  <a:solidFill>
                    <a:sysClr val="windowText" lastClr="000000"/>
                  </a:solidFill>
                </a:rPr>
                <a:t>     - # of lines: number of lines were added to the file for vulnerability corrected. The lines deleted </a:t>
              </a:r>
              <a:r>
                <a:rPr lang="pt-PT" sz="1100" baseline="0">
                  <a:solidFill>
                    <a:sysClr val="windowText" lastClr="000000"/>
                  </a:solidFill>
                  <a:effectLst/>
                  <a:latin typeface="+mn-lt"/>
                  <a:ea typeface="+mn-ea"/>
                  <a:cs typeface="+mn-cs"/>
                </a:rPr>
                <a:t>were not counted</a:t>
              </a:r>
              <a:r>
                <a:rPr lang="pt-PT" baseline="0">
                  <a:solidFill>
                    <a:sysClr val="windowText" lastClr="000000"/>
                  </a:solidFill>
                </a:rPr>
                <a:t>.</a:t>
              </a:r>
            </a:p>
            <a:p>
              <a:pPr algn="l"/>
              <a:r>
                <a:rPr lang="pt-PT" baseline="0">
                  <a:solidFill>
                    <a:sysClr val="windowText" lastClr="000000"/>
                  </a:solidFill>
                </a:rPr>
                <a:t>     - Total of lines: total of lines in the files changed.</a:t>
              </a:r>
            </a:p>
            <a:p>
              <a:pPr algn="l"/>
              <a:r>
                <a:rPr lang="pt-PT" baseline="0">
                  <a:solidFill>
                    <a:sysClr val="windowText" lastClr="000000"/>
                  </a:solidFill>
                </a:rPr>
                <a:t>     - % of Changes: percentage that represents the changed lines of the total lines  </a:t>
              </a:r>
              <a14:m>
                <m:oMath xmlns:m="http://schemas.openxmlformats.org/officeDocument/2006/math">
                  <m:f>
                    <m:fPr>
                      <m:ctrlPr>
                        <a:rPr lang="pt-PT" sz="1400" i="1" baseline="0">
                          <a:solidFill>
                            <a:sysClr val="windowText" lastClr="000000"/>
                          </a:solidFill>
                          <a:latin typeface="Cambria Math" panose="02040503050406030204" pitchFamily="18" charset="0"/>
                        </a:rPr>
                      </m:ctrlPr>
                    </m:fPr>
                    <m:num>
                      <m:d>
                        <m:dPr>
                          <m:ctrlPr>
                            <a:rPr lang="pt-PT" sz="1400" b="0" i="1" baseline="0">
                              <a:solidFill>
                                <a:sysClr val="windowText" lastClr="000000"/>
                              </a:solidFill>
                              <a:latin typeface="Cambria Math" panose="02040503050406030204" pitchFamily="18" charset="0"/>
                            </a:rPr>
                          </m:ctrlPr>
                        </m:dPr>
                        <m:e>
                          <m:r>
                            <a:rPr lang="en-US" sz="1400" b="0" i="1" baseline="0">
                              <a:solidFill>
                                <a:sysClr val="windowText" lastClr="000000"/>
                              </a:solidFill>
                              <a:latin typeface="Cambria Math" panose="02040503050406030204" pitchFamily="18" charset="0"/>
                            </a:rPr>
                            <m:t>#</m:t>
                          </m:r>
                          <m:r>
                            <a:rPr lang="pt-BR" sz="1400" b="0" i="1" baseline="0">
                              <a:solidFill>
                                <a:sysClr val="windowText" lastClr="000000"/>
                              </a:solidFill>
                              <a:latin typeface="Cambria Math" panose="02040503050406030204" pitchFamily="18" charset="0"/>
                            </a:rPr>
                            <m:t>𝑜𝑓</m:t>
                          </m:r>
                          <m:r>
                            <a:rPr lang="pt-BR" sz="1400" b="0" i="1" baseline="0">
                              <a:solidFill>
                                <a:sysClr val="windowText" lastClr="000000"/>
                              </a:solidFill>
                              <a:latin typeface="Cambria Math" panose="02040503050406030204" pitchFamily="18" charset="0"/>
                            </a:rPr>
                            <m:t> </m:t>
                          </m:r>
                          <m:r>
                            <a:rPr lang="pt-BR" sz="1400" b="0" i="1" baseline="0">
                              <a:solidFill>
                                <a:sysClr val="windowText" lastClr="000000"/>
                              </a:solidFill>
                              <a:latin typeface="Cambria Math" panose="02040503050406030204" pitchFamily="18" charset="0"/>
                            </a:rPr>
                            <m:t>𝑙𝑖𝑛𝑒𝑠</m:t>
                          </m:r>
                          <m:r>
                            <a:rPr lang="en-US" sz="1400" b="0" i="1" baseline="0">
                              <a:solidFill>
                                <a:sysClr val="windowText" lastClr="000000"/>
                              </a:solidFill>
                              <a:latin typeface="Cambria Math" panose="02040503050406030204" pitchFamily="18" charset="0"/>
                            </a:rPr>
                            <m:t> ∗ 100</m:t>
                          </m:r>
                        </m:e>
                      </m:d>
                    </m:num>
                    <m:den>
                      <m:r>
                        <a:rPr lang="en-US" sz="1400" b="0" i="1" baseline="0">
                          <a:solidFill>
                            <a:sysClr val="windowText" lastClr="000000"/>
                          </a:solidFill>
                          <a:latin typeface="Cambria Math" panose="02040503050406030204" pitchFamily="18" charset="0"/>
                        </a:rPr>
                        <m:t>𝑇𝑜𝑡𝑎𝑙</m:t>
                      </m:r>
                      <m:r>
                        <a:rPr lang="pt-BR" sz="1400" b="0" i="1" baseline="0">
                          <a:solidFill>
                            <a:sysClr val="windowText" lastClr="000000"/>
                          </a:solidFill>
                          <a:latin typeface="Cambria Math" panose="02040503050406030204" pitchFamily="18" charset="0"/>
                        </a:rPr>
                        <m:t> </m:t>
                      </m:r>
                      <m:r>
                        <a:rPr lang="pt-BR" sz="1400" b="0" i="1" baseline="0">
                          <a:solidFill>
                            <a:sysClr val="windowText" lastClr="000000"/>
                          </a:solidFill>
                          <a:latin typeface="Cambria Math" panose="02040503050406030204" pitchFamily="18" charset="0"/>
                        </a:rPr>
                        <m:t>𝑜𝑓</m:t>
                      </m:r>
                      <m:r>
                        <a:rPr lang="en-US" sz="1400" b="0" i="1" baseline="0">
                          <a:solidFill>
                            <a:sysClr val="windowText" lastClr="000000"/>
                          </a:solidFill>
                          <a:latin typeface="Cambria Math" panose="02040503050406030204" pitchFamily="18" charset="0"/>
                        </a:rPr>
                        <m:t> </m:t>
                      </m:r>
                      <m:r>
                        <a:rPr lang="en-US" sz="1400" b="0" i="1" baseline="0">
                          <a:solidFill>
                            <a:sysClr val="windowText" lastClr="000000"/>
                          </a:solidFill>
                          <a:latin typeface="Cambria Math" panose="02040503050406030204" pitchFamily="18" charset="0"/>
                        </a:rPr>
                        <m:t>𝑙𝑖𝑛𝑒𝑠</m:t>
                      </m:r>
                    </m:den>
                  </m:f>
                </m:oMath>
              </a14:m>
              <a:endParaRPr lang="pt-PT" sz="1400" baseline="0">
                <a:solidFill>
                  <a:sysClr val="windowText" lastClr="000000"/>
                </a:solidFill>
              </a:endParaRPr>
            </a:p>
          </xdr:txBody>
        </xdr:sp>
      </mc:Choice>
      <mc:Fallback xmlns="">
        <xdr:sp macro="" textlink="">
          <xdr:nvSpPr>
            <xdr:cNvPr id="3" name="Rounded Rectangle 2"/>
            <xdr:cNvSpPr/>
          </xdr:nvSpPr>
          <xdr:spPr>
            <a:xfrm>
              <a:off x="17259300" y="2876550"/>
              <a:ext cx="6905625" cy="135255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Cant of Modifications:</a:t>
              </a:r>
            </a:p>
            <a:p>
              <a:pPr algn="l"/>
              <a:r>
                <a:rPr lang="pt-PT" baseline="0">
                  <a:solidFill>
                    <a:sysClr val="windowText" lastClr="000000"/>
                  </a:solidFill>
                </a:rPr>
                <a:t>     - # Changes: story number that appears below the page.</a:t>
              </a:r>
            </a:p>
            <a:p>
              <a:pPr algn="l"/>
              <a:r>
                <a:rPr lang="pt-PT" baseline="0">
                  <a:solidFill>
                    <a:sysClr val="windowText" lastClr="000000"/>
                  </a:solidFill>
                </a:rPr>
                <a:t>     - # of lines: number of lines were added to the file for vulnerability corrected. The lines deleted </a:t>
              </a:r>
              <a:r>
                <a:rPr lang="pt-PT" sz="1100" baseline="0">
                  <a:solidFill>
                    <a:sysClr val="windowText" lastClr="000000"/>
                  </a:solidFill>
                  <a:effectLst/>
                  <a:latin typeface="+mn-lt"/>
                  <a:ea typeface="+mn-ea"/>
                  <a:cs typeface="+mn-cs"/>
                </a:rPr>
                <a:t>were not counted</a:t>
              </a:r>
              <a:r>
                <a:rPr lang="pt-PT" baseline="0">
                  <a:solidFill>
                    <a:sysClr val="windowText" lastClr="000000"/>
                  </a:solidFill>
                </a:rPr>
                <a:t>.</a:t>
              </a:r>
            </a:p>
            <a:p>
              <a:pPr algn="l"/>
              <a:r>
                <a:rPr lang="pt-PT" baseline="0">
                  <a:solidFill>
                    <a:sysClr val="windowText" lastClr="000000"/>
                  </a:solidFill>
                </a:rPr>
                <a:t>     - Total of lines: total of lines in the files changed.</a:t>
              </a:r>
            </a:p>
            <a:p>
              <a:pPr algn="l"/>
              <a:r>
                <a:rPr lang="pt-PT" baseline="0">
                  <a:solidFill>
                    <a:sysClr val="windowText" lastClr="000000"/>
                  </a:solidFill>
                </a:rPr>
                <a:t>     - % of Changes: percentage that represents the changed lines of the total lines  </a:t>
              </a:r>
              <a:r>
                <a:rPr lang="pt-PT" sz="1400" i="0" baseline="0">
                  <a:solidFill>
                    <a:sysClr val="windowText" lastClr="000000"/>
                  </a:solidFill>
                  <a:latin typeface="Cambria Math" panose="02040503050406030204" pitchFamily="18" charset="0"/>
                </a:rPr>
                <a:t>(</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a:t>
              </a:r>
              <a:r>
                <a:rPr lang="pt-BR" sz="1400" b="0" i="0" baseline="0">
                  <a:solidFill>
                    <a:sysClr val="windowText" lastClr="000000"/>
                  </a:solidFill>
                  <a:latin typeface="Cambria Math" panose="02040503050406030204" pitchFamily="18" charset="0"/>
                </a:rPr>
                <a:t>𝑜𝑓 𝑙𝑖𝑛𝑒𝑠</a:t>
              </a:r>
              <a:r>
                <a:rPr lang="en-US" sz="1400" b="0" i="0" baseline="0">
                  <a:solidFill>
                    <a:sysClr val="windowText" lastClr="000000"/>
                  </a:solidFill>
                  <a:latin typeface="Cambria Math" panose="02040503050406030204" pitchFamily="18" charset="0"/>
                </a:rPr>
                <a:t> ∗ 100)</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𝑇𝑜𝑡𝑎𝑙</a:t>
              </a:r>
              <a:r>
                <a:rPr lang="pt-BR" sz="1400" b="0" i="0" baseline="0">
                  <a:solidFill>
                    <a:sysClr val="windowText" lastClr="000000"/>
                  </a:solidFill>
                  <a:latin typeface="Cambria Math" panose="02040503050406030204" pitchFamily="18" charset="0"/>
                </a:rPr>
                <a:t> 𝑜𝑓</a:t>
              </a:r>
              <a:r>
                <a:rPr lang="en-US" sz="1400" b="0" i="0" baseline="0">
                  <a:solidFill>
                    <a:sysClr val="windowText" lastClr="000000"/>
                  </a:solidFill>
                  <a:latin typeface="Cambria Math" panose="02040503050406030204" pitchFamily="18" charset="0"/>
                </a:rPr>
                <a:t> 𝑙𝑖𝑛𝑒𝑠</a:t>
              </a:r>
              <a:r>
                <a:rPr lang="pt-PT" sz="1400" b="0" i="0" baseline="0">
                  <a:solidFill>
                    <a:sysClr val="windowText" lastClr="000000"/>
                  </a:solidFill>
                  <a:latin typeface="Cambria Math" panose="02040503050406030204" pitchFamily="18" charset="0"/>
                </a:rPr>
                <a:t>)</a:t>
              </a:r>
              <a:endParaRPr lang="pt-PT" sz="1400" baseline="0">
                <a:solidFill>
                  <a:sysClr val="windowText" lastClr="000000"/>
                </a:solidFill>
              </a:endParaRPr>
            </a:p>
          </xdr:txBody>
        </xdr:sp>
      </mc:Fallback>
    </mc:AlternateContent>
    <xdr:clientData/>
  </xdr:twoCellAnchor>
  <xdr:twoCellAnchor>
    <xdr:from>
      <xdr:col>20</xdr:col>
      <xdr:colOff>1</xdr:colOff>
      <xdr:row>23</xdr:row>
      <xdr:rowOff>0</xdr:rowOff>
    </xdr:from>
    <xdr:to>
      <xdr:col>31</xdr:col>
      <xdr:colOff>228601</xdr:colOff>
      <xdr:row>32</xdr:row>
      <xdr:rowOff>171450</xdr:rowOff>
    </xdr:to>
    <mc:AlternateContent xmlns:mc="http://schemas.openxmlformats.org/markup-compatibility/2006" xmlns:a14="http://schemas.microsoft.com/office/drawing/2010/main">
      <mc:Choice Requires="a14">
        <xdr:sp macro="" textlink="">
          <xdr:nvSpPr>
            <xdr:cNvPr id="4" name="Rounded Rectangle 3"/>
            <xdr:cNvSpPr/>
          </xdr:nvSpPr>
          <xdr:spPr>
            <a:xfrm>
              <a:off x="17249776" y="4410075"/>
              <a:ext cx="6934200" cy="188595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Number of Files [1]:</a:t>
              </a:r>
            </a:p>
            <a:p>
              <a:pPr algn="l"/>
              <a:r>
                <a:rPr lang="pt-PT" baseline="0">
                  <a:solidFill>
                    <a:sysClr val="windowText" lastClr="000000"/>
                  </a:solidFill>
                </a:rPr>
                <a:t>     - Add: files added during the vulnerability corrected.</a:t>
              </a:r>
            </a:p>
            <a:p>
              <a:pPr algn="l"/>
              <a:r>
                <a:rPr lang="pt-PT" baseline="0">
                  <a:solidFill>
                    <a:sysClr val="windowText" lastClr="000000"/>
                  </a:solidFill>
                </a:rPr>
                <a:t>     - Delet: files deleted </a:t>
              </a:r>
              <a:r>
                <a:rPr lang="pt-PT" sz="1100" baseline="0">
                  <a:solidFill>
                    <a:sysClr val="windowText" lastClr="000000"/>
                  </a:solidFill>
                  <a:effectLst/>
                  <a:latin typeface="+mn-lt"/>
                  <a:ea typeface="+mn-ea"/>
                  <a:cs typeface="+mn-cs"/>
                </a:rPr>
                <a:t>during the vulnerability corrected</a:t>
              </a:r>
              <a:r>
                <a:rPr lang="pt-PT" baseline="0">
                  <a:solidFill>
                    <a:sysClr val="windowText" lastClr="000000"/>
                  </a:solidFill>
                </a:rPr>
                <a:t>.</a:t>
              </a:r>
            </a:p>
            <a:p>
              <a:pPr algn="l"/>
              <a:r>
                <a:rPr lang="pt-PT" baseline="0">
                  <a:solidFill>
                    <a:sysClr val="windowText" lastClr="000000"/>
                  </a:solidFill>
                </a:rPr>
                <a:t>     - Edit: files changed </a:t>
              </a:r>
              <a:r>
                <a:rPr lang="pt-PT" sz="1100" baseline="0">
                  <a:solidFill>
                    <a:sysClr val="windowText" lastClr="000000"/>
                  </a:solidFill>
                  <a:effectLst/>
                  <a:latin typeface="+mn-lt"/>
                  <a:ea typeface="+mn-ea"/>
                  <a:cs typeface="+mn-cs"/>
                </a:rPr>
                <a:t>during the vulnerability corrected</a:t>
              </a:r>
              <a:r>
                <a:rPr lang="pt-PT" baseline="0">
                  <a:solidFill>
                    <a:sysClr val="windowText" lastClr="000000"/>
                  </a:solidFill>
                </a:rPr>
                <a:t>.</a:t>
              </a:r>
            </a:p>
            <a:p>
              <a:pPr algn="l"/>
              <a:r>
                <a:rPr lang="pt-PT" baseline="0">
                  <a:solidFill>
                    <a:sysClr val="windowText" lastClr="000000"/>
                  </a:solidFill>
                </a:rPr>
                <a:t>     - Use: files used for the vulnerability corrected.</a:t>
              </a:r>
            </a:p>
            <a:p>
              <a:pPr algn="l"/>
              <a:r>
                <a:rPr lang="pt-PT" baseline="0">
                  <a:solidFill>
                    <a:sysClr val="windowText" lastClr="000000"/>
                  </a:solidFill>
                </a:rPr>
                <a:t>     - % of Changed: percentage that represents the changed files of the total files edited </a:t>
              </a:r>
              <a14:m>
                <m:oMath xmlns:m="http://schemas.openxmlformats.org/officeDocument/2006/math">
                  <m:f>
                    <m:fPr>
                      <m:ctrlPr>
                        <a:rPr lang="pt-PT" sz="1400" i="1" baseline="0">
                          <a:solidFill>
                            <a:sysClr val="windowText" lastClr="000000"/>
                          </a:solidFill>
                          <a:latin typeface="Cambria Math" panose="02040503050406030204" pitchFamily="18" charset="0"/>
                        </a:rPr>
                      </m:ctrlPr>
                    </m:fPr>
                    <m:num>
                      <m:d>
                        <m:dPr>
                          <m:ctrlPr>
                            <a:rPr lang="pt-PT" sz="1400" b="0" i="1" baseline="0">
                              <a:solidFill>
                                <a:sysClr val="windowText" lastClr="000000"/>
                              </a:solidFill>
                              <a:latin typeface="Cambria Math" panose="02040503050406030204" pitchFamily="18" charset="0"/>
                            </a:rPr>
                          </m:ctrlPr>
                        </m:dPr>
                        <m:e>
                          <m:r>
                            <a:rPr lang="en-US" sz="1400" b="0" i="1" baseline="0">
                              <a:solidFill>
                                <a:sysClr val="windowText" lastClr="000000"/>
                              </a:solidFill>
                              <a:latin typeface="Cambria Math" panose="02040503050406030204" pitchFamily="18" charset="0"/>
                            </a:rPr>
                            <m:t>𝑈</m:t>
                          </m:r>
                          <m:r>
                            <a:rPr lang="pt-BR" sz="1400" b="0" i="1" baseline="0">
                              <a:solidFill>
                                <a:sysClr val="windowText" lastClr="000000"/>
                              </a:solidFill>
                              <a:latin typeface="Cambria Math" panose="02040503050406030204" pitchFamily="18" charset="0"/>
                            </a:rPr>
                            <m:t>𝑠𝑒</m:t>
                          </m:r>
                          <m:r>
                            <a:rPr lang="en-US" sz="1400" b="0" i="1" baseline="0">
                              <a:solidFill>
                                <a:sysClr val="windowText" lastClr="000000"/>
                              </a:solidFill>
                              <a:latin typeface="Cambria Math" panose="02040503050406030204" pitchFamily="18" charset="0"/>
                            </a:rPr>
                            <m:t> ∗ 100</m:t>
                          </m:r>
                        </m:e>
                      </m:d>
                    </m:num>
                    <m:den>
                      <m:r>
                        <a:rPr lang="en-US" sz="1400" b="0" i="1" baseline="0">
                          <a:solidFill>
                            <a:sysClr val="windowText" lastClr="000000"/>
                          </a:solidFill>
                          <a:latin typeface="Cambria Math" panose="02040503050406030204" pitchFamily="18" charset="0"/>
                        </a:rPr>
                        <m:t>𝐸𝑑𝑖𝑡</m:t>
                      </m:r>
                    </m:den>
                  </m:f>
                </m:oMath>
              </a14:m>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were counted every files that were changed. </a:t>
              </a:r>
            </a:p>
            <a:p>
              <a:pPr algn="l"/>
              <a:r>
                <a:rPr lang="pt-PT" baseline="0">
                  <a:solidFill>
                    <a:sysClr val="windowText" lastClr="000000"/>
                  </a:solidFill>
                </a:rPr>
                <a:t>Nota 2: the vulnerability correction </a:t>
              </a:r>
              <a:r>
                <a:rPr lang="pt-BR">
                  <a:solidFill>
                    <a:sysClr val="windowText" lastClr="000000"/>
                  </a:solidFill>
                </a:rPr>
                <a:t>always was done at plugin files (Edit) not at files that had were added (Add).</a:t>
              </a:r>
              <a:endParaRPr lang="pt-PT" baseline="0">
                <a:solidFill>
                  <a:sysClr val="windowText" lastClr="000000"/>
                </a:solidFill>
              </a:endParaRPr>
            </a:p>
          </xdr:txBody>
        </xdr:sp>
      </mc:Choice>
      <mc:Fallback xmlns="">
        <xdr:sp macro="" textlink="">
          <xdr:nvSpPr>
            <xdr:cNvPr id="4" name="Rounded Rectangle 3"/>
            <xdr:cNvSpPr/>
          </xdr:nvSpPr>
          <xdr:spPr>
            <a:xfrm>
              <a:off x="17249776" y="4410075"/>
              <a:ext cx="6934200" cy="188595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Number of Files [1]:</a:t>
              </a:r>
            </a:p>
            <a:p>
              <a:pPr algn="l"/>
              <a:r>
                <a:rPr lang="pt-PT" baseline="0">
                  <a:solidFill>
                    <a:sysClr val="windowText" lastClr="000000"/>
                  </a:solidFill>
                </a:rPr>
                <a:t>     - Add: files added during the vulnerability corrected.</a:t>
              </a:r>
            </a:p>
            <a:p>
              <a:pPr algn="l"/>
              <a:r>
                <a:rPr lang="pt-PT" baseline="0">
                  <a:solidFill>
                    <a:sysClr val="windowText" lastClr="000000"/>
                  </a:solidFill>
                </a:rPr>
                <a:t>     - Delet: files deleted </a:t>
              </a:r>
              <a:r>
                <a:rPr lang="pt-PT" sz="1100" baseline="0">
                  <a:solidFill>
                    <a:sysClr val="windowText" lastClr="000000"/>
                  </a:solidFill>
                  <a:effectLst/>
                  <a:latin typeface="+mn-lt"/>
                  <a:ea typeface="+mn-ea"/>
                  <a:cs typeface="+mn-cs"/>
                </a:rPr>
                <a:t>during the vulnerability corrected</a:t>
              </a:r>
              <a:r>
                <a:rPr lang="pt-PT" baseline="0">
                  <a:solidFill>
                    <a:sysClr val="windowText" lastClr="000000"/>
                  </a:solidFill>
                </a:rPr>
                <a:t>.</a:t>
              </a:r>
            </a:p>
            <a:p>
              <a:pPr algn="l"/>
              <a:r>
                <a:rPr lang="pt-PT" baseline="0">
                  <a:solidFill>
                    <a:sysClr val="windowText" lastClr="000000"/>
                  </a:solidFill>
                </a:rPr>
                <a:t>     - Edit: files changed </a:t>
              </a:r>
              <a:r>
                <a:rPr lang="pt-PT" sz="1100" baseline="0">
                  <a:solidFill>
                    <a:sysClr val="windowText" lastClr="000000"/>
                  </a:solidFill>
                  <a:effectLst/>
                  <a:latin typeface="+mn-lt"/>
                  <a:ea typeface="+mn-ea"/>
                  <a:cs typeface="+mn-cs"/>
                </a:rPr>
                <a:t>during the vulnerability corrected</a:t>
              </a:r>
              <a:r>
                <a:rPr lang="pt-PT" baseline="0">
                  <a:solidFill>
                    <a:sysClr val="windowText" lastClr="000000"/>
                  </a:solidFill>
                </a:rPr>
                <a:t>.</a:t>
              </a:r>
            </a:p>
            <a:p>
              <a:pPr algn="l"/>
              <a:r>
                <a:rPr lang="pt-PT" baseline="0">
                  <a:solidFill>
                    <a:sysClr val="windowText" lastClr="000000"/>
                  </a:solidFill>
                </a:rPr>
                <a:t>     - Use: files used for the vulnerability corrected.</a:t>
              </a:r>
            </a:p>
            <a:p>
              <a:pPr algn="l"/>
              <a:r>
                <a:rPr lang="pt-PT" baseline="0">
                  <a:solidFill>
                    <a:sysClr val="windowText" lastClr="000000"/>
                  </a:solidFill>
                </a:rPr>
                <a:t>     - % of Changed: percentage that represents the changed files of the total files edited </a:t>
              </a:r>
              <a:r>
                <a:rPr lang="pt-PT" sz="1400" i="0" baseline="0">
                  <a:solidFill>
                    <a:sysClr val="windowText" lastClr="000000"/>
                  </a:solidFill>
                  <a:latin typeface="Cambria Math" panose="02040503050406030204" pitchFamily="18" charset="0"/>
                </a:rPr>
                <a:t>(</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𝑈</a:t>
              </a:r>
              <a:r>
                <a:rPr lang="pt-BR" sz="1400" b="0" i="0" baseline="0">
                  <a:solidFill>
                    <a:sysClr val="windowText" lastClr="000000"/>
                  </a:solidFill>
                  <a:latin typeface="Cambria Math" panose="02040503050406030204" pitchFamily="18" charset="0"/>
                </a:rPr>
                <a:t>𝑠𝑒</a:t>
              </a:r>
              <a:r>
                <a:rPr lang="en-US" sz="1400" b="0" i="0" baseline="0">
                  <a:solidFill>
                    <a:sysClr val="windowText" lastClr="000000"/>
                  </a:solidFill>
                  <a:latin typeface="Cambria Math" panose="02040503050406030204" pitchFamily="18" charset="0"/>
                </a:rPr>
                <a:t> ∗ 100)</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𝐸𝑑𝑖𝑡</a:t>
              </a:r>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were counted every files that were changed. </a:t>
              </a:r>
            </a:p>
            <a:p>
              <a:pPr algn="l"/>
              <a:r>
                <a:rPr lang="pt-PT" baseline="0">
                  <a:solidFill>
                    <a:sysClr val="windowText" lastClr="000000"/>
                  </a:solidFill>
                </a:rPr>
                <a:t>Nota 2: the vulnerability correction </a:t>
              </a:r>
              <a:r>
                <a:rPr lang="pt-BR">
                  <a:solidFill>
                    <a:sysClr val="windowText" lastClr="000000"/>
                  </a:solidFill>
                </a:rPr>
                <a:t>always was done at plugin files (Edit) not at files that had were added (Add).</a:t>
              </a:r>
              <a:endParaRPr lang="pt-PT" baseline="0">
                <a:solidFill>
                  <a:sysClr val="windowText" lastClr="000000"/>
                </a:solidFill>
              </a:endParaRPr>
            </a:p>
          </xdr:txBody>
        </xdr:sp>
      </mc:Fallback>
    </mc:AlternateContent>
    <xdr:clientData/>
  </xdr:twoCellAnchor>
  <xdr:twoCellAnchor>
    <xdr:from>
      <xdr:col>20</xdr:col>
      <xdr:colOff>9525</xdr:colOff>
      <xdr:row>33</xdr:row>
      <xdr:rowOff>190499</xdr:rowOff>
    </xdr:from>
    <xdr:to>
      <xdr:col>31</xdr:col>
      <xdr:colOff>247650</xdr:colOff>
      <xdr:row>45</xdr:row>
      <xdr:rowOff>9524</xdr:rowOff>
    </xdr:to>
    <mc:AlternateContent xmlns:mc="http://schemas.openxmlformats.org/markup-compatibility/2006" xmlns:a14="http://schemas.microsoft.com/office/drawing/2010/main">
      <mc:Choice Requires="a14">
        <xdr:sp macro="" textlink="">
          <xdr:nvSpPr>
            <xdr:cNvPr id="5" name="Rounded Rectangle 4"/>
            <xdr:cNvSpPr/>
          </xdr:nvSpPr>
          <xdr:spPr>
            <a:xfrm>
              <a:off x="17259300" y="6505574"/>
              <a:ext cx="6943725" cy="2105025"/>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Cant of Files PHP / JS / HTML [2]:</a:t>
              </a:r>
            </a:p>
            <a:p>
              <a:pPr algn="l"/>
              <a:r>
                <a:rPr lang="pt-PT" baseline="0">
                  <a:solidFill>
                    <a:sysClr val="windowText" lastClr="000000"/>
                  </a:solidFill>
                </a:rPr>
                <a:t>     - Add: files added during the vulnerability corrected.</a:t>
              </a:r>
            </a:p>
            <a:p>
              <a:pPr algn="l"/>
              <a:r>
                <a:rPr lang="pt-PT" baseline="0">
                  <a:solidFill>
                    <a:sysClr val="windowText" lastClr="000000"/>
                  </a:solidFill>
                </a:rPr>
                <a:t>     - Delet: files deleted during the vulnerability corrected.</a:t>
              </a:r>
            </a:p>
            <a:p>
              <a:pPr algn="l"/>
              <a:r>
                <a:rPr lang="pt-PT" baseline="0">
                  <a:solidFill>
                    <a:sysClr val="windowText" lastClr="000000"/>
                  </a:solidFill>
                </a:rPr>
                <a:t>     - Edit: files changed during the vulnerability corrected.</a:t>
              </a:r>
            </a:p>
            <a:p>
              <a:pPr algn="l"/>
              <a:r>
                <a:rPr lang="pt-PT" baseline="0">
                  <a:solidFill>
                    <a:sysClr val="windowText" lastClr="000000"/>
                  </a:solidFill>
                </a:rPr>
                <a:t>     - Use: files used for the vulnerability corrected.</a:t>
              </a:r>
            </a:p>
            <a:p>
              <a:pPr algn="l"/>
              <a:r>
                <a:rPr lang="pt-PT" baseline="0">
                  <a:solidFill>
                    <a:sysClr val="windowText" lastClr="000000"/>
                  </a:solidFill>
                </a:rPr>
                <a:t>     - % of Changed: percentage that represents the changed files of the total files edited  </a:t>
              </a:r>
              <a14:m>
                <m:oMath xmlns:m="http://schemas.openxmlformats.org/officeDocument/2006/math">
                  <m:f>
                    <m:fPr>
                      <m:ctrlPr>
                        <a:rPr lang="pt-PT" sz="1400" i="1" baseline="0">
                          <a:solidFill>
                            <a:sysClr val="windowText" lastClr="000000"/>
                          </a:solidFill>
                          <a:latin typeface="Cambria Math" panose="02040503050406030204" pitchFamily="18" charset="0"/>
                        </a:rPr>
                      </m:ctrlPr>
                    </m:fPr>
                    <m:num>
                      <m:d>
                        <m:dPr>
                          <m:ctrlPr>
                            <a:rPr lang="pt-PT" sz="1400" b="0" i="1" baseline="0">
                              <a:solidFill>
                                <a:sysClr val="windowText" lastClr="000000"/>
                              </a:solidFill>
                              <a:latin typeface="Cambria Math" panose="02040503050406030204" pitchFamily="18" charset="0"/>
                            </a:rPr>
                          </m:ctrlPr>
                        </m:dPr>
                        <m:e>
                          <m:r>
                            <a:rPr lang="en-US" sz="1400" b="0" i="1" baseline="0">
                              <a:solidFill>
                                <a:sysClr val="windowText" lastClr="000000"/>
                              </a:solidFill>
                              <a:latin typeface="Cambria Math" panose="02040503050406030204" pitchFamily="18" charset="0"/>
                            </a:rPr>
                            <m:t>𝑈</m:t>
                          </m:r>
                          <m:r>
                            <a:rPr lang="pt-BR" sz="1400" b="0" i="1" baseline="0">
                              <a:solidFill>
                                <a:sysClr val="windowText" lastClr="000000"/>
                              </a:solidFill>
                              <a:latin typeface="Cambria Math" panose="02040503050406030204" pitchFamily="18" charset="0"/>
                            </a:rPr>
                            <m:t>𝑠𝑒</m:t>
                          </m:r>
                          <m:r>
                            <a:rPr lang="pt-BR" sz="1400" b="0" i="1" baseline="0">
                              <a:solidFill>
                                <a:sysClr val="windowText" lastClr="000000"/>
                              </a:solidFill>
                              <a:latin typeface="Cambria Math" panose="02040503050406030204" pitchFamily="18" charset="0"/>
                            </a:rPr>
                            <m:t>/</m:t>
                          </m:r>
                          <m:r>
                            <a:rPr lang="pt-BR" sz="1400" b="0" i="1" baseline="0">
                              <a:solidFill>
                                <a:sysClr val="windowText" lastClr="000000"/>
                              </a:solidFill>
                              <a:latin typeface="Cambria Math" panose="02040503050406030204" pitchFamily="18" charset="0"/>
                            </a:rPr>
                            <m:t>𝑃𝐽𝐻</m:t>
                          </m:r>
                          <m:r>
                            <a:rPr lang="en-US" sz="1400" b="0" i="1" baseline="0">
                              <a:solidFill>
                                <a:sysClr val="windowText" lastClr="000000"/>
                              </a:solidFill>
                              <a:latin typeface="Cambria Math" panose="02040503050406030204" pitchFamily="18" charset="0"/>
                            </a:rPr>
                            <m:t> ∗ 100</m:t>
                          </m:r>
                        </m:e>
                      </m:d>
                    </m:num>
                    <m:den>
                      <m:r>
                        <a:rPr lang="en-US" sz="1400" b="0" i="1" baseline="0">
                          <a:solidFill>
                            <a:sysClr val="windowText" lastClr="000000"/>
                          </a:solidFill>
                          <a:latin typeface="Cambria Math" panose="02040503050406030204" pitchFamily="18" charset="0"/>
                        </a:rPr>
                        <m:t>𝐸𝑑𝑖𝑡</m:t>
                      </m:r>
                      <m:r>
                        <a:rPr lang="pt-BR" sz="1400" b="0" i="1" baseline="0">
                          <a:solidFill>
                            <a:sysClr val="windowText" lastClr="000000"/>
                          </a:solidFill>
                          <a:latin typeface="Cambria Math" panose="02040503050406030204" pitchFamily="18" charset="0"/>
                        </a:rPr>
                        <m:t>/</m:t>
                      </m:r>
                      <m:r>
                        <a:rPr lang="pt-BR" sz="1400" b="0" i="1" baseline="0">
                          <a:solidFill>
                            <a:sysClr val="windowText" lastClr="000000"/>
                          </a:solidFill>
                          <a:latin typeface="Cambria Math" panose="02040503050406030204" pitchFamily="18" charset="0"/>
                        </a:rPr>
                        <m:t>𝑃𝐽𝐻</m:t>
                      </m:r>
                    </m:den>
                  </m:f>
                </m:oMath>
              </a14:m>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were counted every files with extension PHP / JS / HTML.</a:t>
              </a:r>
            </a:p>
            <a:p>
              <a:pPr algn="l"/>
              <a:r>
                <a:rPr lang="pt-PT" baseline="0">
                  <a:solidFill>
                    <a:sysClr val="windowText" lastClr="000000"/>
                  </a:solidFill>
                </a:rPr>
                <a:t>Note 2: </a:t>
              </a:r>
              <a:r>
                <a:rPr lang="pt-PT" sz="1100" baseline="0">
                  <a:solidFill>
                    <a:sysClr val="windowText" lastClr="000000"/>
                  </a:solidFill>
                  <a:effectLst/>
                  <a:latin typeface="+mn-lt"/>
                  <a:ea typeface="+mn-ea"/>
                  <a:cs typeface="+mn-cs"/>
                </a:rPr>
                <a:t>the vulnerability correction </a:t>
              </a:r>
              <a:r>
                <a:rPr lang="pt-BR" sz="1100">
                  <a:solidFill>
                    <a:sysClr val="windowText" lastClr="000000"/>
                  </a:solidFill>
                  <a:effectLst/>
                  <a:latin typeface="+mn-lt"/>
                  <a:ea typeface="+mn-ea"/>
                  <a:cs typeface="+mn-cs"/>
                </a:rPr>
                <a:t>always was done at plugin files (Edit) not at files that had were added (Add) with</a:t>
              </a:r>
              <a:r>
                <a:rPr lang="pt-BR" sz="1100" baseline="0">
                  <a:solidFill>
                    <a:sysClr val="windowText" lastClr="000000"/>
                  </a:solidFill>
                  <a:effectLst/>
                  <a:latin typeface="+mn-lt"/>
                  <a:ea typeface="+mn-ea"/>
                  <a:cs typeface="+mn-cs"/>
                </a:rPr>
                <a:t> </a:t>
              </a:r>
              <a:r>
                <a:rPr lang="pt-PT" sz="1100" baseline="0">
                  <a:solidFill>
                    <a:sysClr val="windowText" lastClr="000000"/>
                  </a:solidFill>
                  <a:effectLst/>
                  <a:latin typeface="+mn-lt"/>
                  <a:ea typeface="+mn-ea"/>
                  <a:cs typeface="+mn-cs"/>
                </a:rPr>
                <a:t>extension PHP / JS / HTML.</a:t>
              </a:r>
              <a:endParaRPr lang="pt-PT" baseline="0">
                <a:solidFill>
                  <a:sysClr val="windowText" lastClr="000000"/>
                </a:solidFill>
              </a:endParaRPr>
            </a:p>
          </xdr:txBody>
        </xdr:sp>
      </mc:Choice>
      <mc:Fallback xmlns="">
        <xdr:sp macro="" textlink="">
          <xdr:nvSpPr>
            <xdr:cNvPr id="5" name="Rounded Rectangle 4"/>
            <xdr:cNvSpPr/>
          </xdr:nvSpPr>
          <xdr:spPr>
            <a:xfrm>
              <a:off x="17259300" y="6505574"/>
              <a:ext cx="6943725" cy="2105025"/>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Cant of Files PHP / JS / HTML [2]:</a:t>
              </a:r>
            </a:p>
            <a:p>
              <a:pPr algn="l"/>
              <a:r>
                <a:rPr lang="pt-PT" baseline="0">
                  <a:solidFill>
                    <a:sysClr val="windowText" lastClr="000000"/>
                  </a:solidFill>
                </a:rPr>
                <a:t>     - Add: files added during the vulnerability corrected.</a:t>
              </a:r>
            </a:p>
            <a:p>
              <a:pPr algn="l"/>
              <a:r>
                <a:rPr lang="pt-PT" baseline="0">
                  <a:solidFill>
                    <a:sysClr val="windowText" lastClr="000000"/>
                  </a:solidFill>
                </a:rPr>
                <a:t>     - Delet: files deleted during the vulnerability corrected.</a:t>
              </a:r>
            </a:p>
            <a:p>
              <a:pPr algn="l"/>
              <a:r>
                <a:rPr lang="pt-PT" baseline="0">
                  <a:solidFill>
                    <a:sysClr val="windowText" lastClr="000000"/>
                  </a:solidFill>
                </a:rPr>
                <a:t>     - Edit: files changed during the vulnerability corrected.</a:t>
              </a:r>
            </a:p>
            <a:p>
              <a:pPr algn="l"/>
              <a:r>
                <a:rPr lang="pt-PT" baseline="0">
                  <a:solidFill>
                    <a:sysClr val="windowText" lastClr="000000"/>
                  </a:solidFill>
                </a:rPr>
                <a:t>     - Use: files used for the vulnerability corrected.</a:t>
              </a:r>
            </a:p>
            <a:p>
              <a:pPr algn="l"/>
              <a:r>
                <a:rPr lang="pt-PT" baseline="0">
                  <a:solidFill>
                    <a:sysClr val="windowText" lastClr="000000"/>
                  </a:solidFill>
                </a:rPr>
                <a:t>     - % of Changed: percentage that represents the changed files of the total files edited  </a:t>
              </a:r>
              <a:r>
                <a:rPr lang="pt-PT" sz="1400" i="0" baseline="0">
                  <a:solidFill>
                    <a:sysClr val="windowText" lastClr="000000"/>
                  </a:solidFill>
                  <a:latin typeface="Cambria Math" panose="02040503050406030204" pitchFamily="18" charset="0"/>
                </a:rPr>
                <a:t>(</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𝑈</a:t>
              </a:r>
              <a:r>
                <a:rPr lang="pt-BR" sz="1400" b="0" i="0" baseline="0">
                  <a:solidFill>
                    <a:sysClr val="windowText" lastClr="000000"/>
                  </a:solidFill>
                  <a:latin typeface="Cambria Math" panose="02040503050406030204" pitchFamily="18" charset="0"/>
                </a:rPr>
                <a:t>𝑠𝑒/𝑃𝐽𝐻</a:t>
              </a:r>
              <a:r>
                <a:rPr lang="en-US" sz="1400" b="0" i="0" baseline="0">
                  <a:solidFill>
                    <a:sysClr val="windowText" lastClr="000000"/>
                  </a:solidFill>
                  <a:latin typeface="Cambria Math" panose="02040503050406030204" pitchFamily="18" charset="0"/>
                </a:rPr>
                <a:t> ∗ 100)</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𝐸𝑑𝑖𝑡</a:t>
              </a:r>
              <a:r>
                <a:rPr lang="pt-BR" sz="1400" b="0" i="0" baseline="0">
                  <a:solidFill>
                    <a:sysClr val="windowText" lastClr="000000"/>
                  </a:solidFill>
                  <a:latin typeface="Cambria Math" panose="02040503050406030204" pitchFamily="18" charset="0"/>
                </a:rPr>
                <a:t>/𝑃𝐽𝐻</a:t>
              </a:r>
              <a:r>
                <a:rPr lang="pt-PT" sz="1400" b="0" i="0" baseline="0">
                  <a:solidFill>
                    <a:sysClr val="windowText" lastClr="000000"/>
                  </a:solidFill>
                  <a:latin typeface="Cambria Math" panose="02040503050406030204" pitchFamily="18" charset="0"/>
                </a:rPr>
                <a:t>)</a:t>
              </a:r>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were counted every files with extension PHP / JS / HTML.</a:t>
              </a:r>
            </a:p>
            <a:p>
              <a:pPr algn="l"/>
              <a:r>
                <a:rPr lang="pt-PT" baseline="0">
                  <a:solidFill>
                    <a:sysClr val="windowText" lastClr="000000"/>
                  </a:solidFill>
                </a:rPr>
                <a:t>Note 2: </a:t>
              </a:r>
              <a:r>
                <a:rPr lang="pt-PT" sz="1100" baseline="0">
                  <a:solidFill>
                    <a:sysClr val="windowText" lastClr="000000"/>
                  </a:solidFill>
                  <a:effectLst/>
                  <a:latin typeface="+mn-lt"/>
                  <a:ea typeface="+mn-ea"/>
                  <a:cs typeface="+mn-cs"/>
                </a:rPr>
                <a:t>the vulnerability correction </a:t>
              </a:r>
              <a:r>
                <a:rPr lang="pt-BR" sz="1100">
                  <a:solidFill>
                    <a:sysClr val="windowText" lastClr="000000"/>
                  </a:solidFill>
                  <a:effectLst/>
                  <a:latin typeface="+mn-lt"/>
                  <a:ea typeface="+mn-ea"/>
                  <a:cs typeface="+mn-cs"/>
                </a:rPr>
                <a:t>always was done at plugin files (Edit) not at files that had were added (Add) with</a:t>
              </a:r>
              <a:r>
                <a:rPr lang="pt-BR" sz="1100" baseline="0">
                  <a:solidFill>
                    <a:sysClr val="windowText" lastClr="000000"/>
                  </a:solidFill>
                  <a:effectLst/>
                  <a:latin typeface="+mn-lt"/>
                  <a:ea typeface="+mn-ea"/>
                  <a:cs typeface="+mn-cs"/>
                </a:rPr>
                <a:t> </a:t>
              </a:r>
              <a:r>
                <a:rPr lang="pt-PT" sz="1100" baseline="0">
                  <a:solidFill>
                    <a:sysClr val="windowText" lastClr="000000"/>
                  </a:solidFill>
                  <a:effectLst/>
                  <a:latin typeface="+mn-lt"/>
                  <a:ea typeface="+mn-ea"/>
                  <a:cs typeface="+mn-cs"/>
                </a:rPr>
                <a:t>extension PHP / JS / HTML.</a:t>
              </a:r>
              <a:endParaRPr lang="pt-PT" baseline="0">
                <a:solidFill>
                  <a:sysClr val="windowText" lastClr="000000"/>
                </a:solidFill>
              </a:endParaRPr>
            </a:p>
          </xdr:txBody>
        </xdr:sp>
      </mc:Fallback>
    </mc:AlternateContent>
    <xdr:clientData/>
  </xdr:twoCellAnchor>
  <xdr:twoCellAnchor>
    <xdr:from>
      <xdr:col>20</xdr:col>
      <xdr:colOff>1</xdr:colOff>
      <xdr:row>46</xdr:row>
      <xdr:rowOff>0</xdr:rowOff>
    </xdr:from>
    <xdr:to>
      <xdr:col>31</xdr:col>
      <xdr:colOff>285751</xdr:colOff>
      <xdr:row>54</xdr:row>
      <xdr:rowOff>190499</xdr:rowOff>
    </xdr:to>
    <mc:AlternateContent xmlns:mc="http://schemas.openxmlformats.org/markup-compatibility/2006" xmlns:a14="http://schemas.microsoft.com/office/drawing/2010/main">
      <mc:Choice Requires="a14">
        <xdr:sp macro="" textlink="">
          <xdr:nvSpPr>
            <xdr:cNvPr id="6" name="Rounded Rectangle 5"/>
            <xdr:cNvSpPr/>
          </xdr:nvSpPr>
          <xdr:spPr>
            <a:xfrm>
              <a:off x="17249776" y="8791575"/>
              <a:ext cx="6991350" cy="1714499"/>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 de Files PHP / JS / HTML:</a:t>
              </a:r>
            </a:p>
            <a:p>
              <a:pPr algn="l"/>
              <a:r>
                <a:rPr lang="pt-PT" baseline="0">
                  <a:solidFill>
                    <a:sysClr val="windowText" lastClr="000000"/>
                  </a:solidFill>
                </a:rPr>
                <a:t>     - Percent of files with these extension cotained in the plugin and were used during the process of vulnerability correction.</a:t>
              </a:r>
            </a:p>
            <a:p>
              <a:pPr algn="ctr"/>
              <a:r>
                <a:rPr lang="pt-PT" baseline="0">
                  <a:solidFill>
                    <a:sysClr val="windowText" lastClr="000000"/>
                  </a:solidFill>
                </a:rPr>
                <a:t> </a:t>
              </a:r>
              <a14:m>
                <m:oMath xmlns:m="http://schemas.openxmlformats.org/officeDocument/2006/math">
                  <m:f>
                    <m:fPr>
                      <m:ctrlPr>
                        <a:rPr lang="pt-PT" sz="1400" i="1" baseline="0">
                          <a:solidFill>
                            <a:sysClr val="windowText" lastClr="000000"/>
                          </a:solidFill>
                          <a:latin typeface="Cambria Math" panose="02040503050406030204" pitchFamily="18" charset="0"/>
                        </a:rPr>
                      </m:ctrlPr>
                    </m:fPr>
                    <m:num>
                      <m:d>
                        <m:dPr>
                          <m:ctrlPr>
                            <a:rPr lang="pt-PT" sz="1400" b="0" i="1" baseline="0">
                              <a:solidFill>
                                <a:sysClr val="windowText" lastClr="000000"/>
                              </a:solidFill>
                              <a:latin typeface="Cambria Math" panose="02040503050406030204" pitchFamily="18" charset="0"/>
                            </a:rPr>
                          </m:ctrlPr>
                        </m:dPr>
                        <m:e>
                          <m:d>
                            <m:dPr>
                              <m:ctrlPr>
                                <a:rPr lang="en-US" sz="1400" b="0" i="1" baseline="0">
                                  <a:solidFill>
                                    <a:sysClr val="windowText" lastClr="000000"/>
                                  </a:solidFill>
                                  <a:latin typeface="Cambria Math" panose="02040503050406030204" pitchFamily="18" charset="0"/>
                                </a:rPr>
                              </m:ctrlPr>
                            </m:dPr>
                            <m:e>
                              <m:r>
                                <a:rPr lang="en-US" sz="1400" b="0" i="1" baseline="0">
                                  <a:solidFill>
                                    <a:sysClr val="windowText" lastClr="000000"/>
                                  </a:solidFill>
                                  <a:latin typeface="Cambria Math" panose="02040503050406030204" pitchFamily="18" charset="0"/>
                                </a:rPr>
                                <m:t>𝐸𝑑𝑖𝑡</m:t>
                              </m:r>
                              <m:r>
                                <a:rPr lang="pt-BR" sz="1400" b="0" i="1" baseline="0">
                                  <a:solidFill>
                                    <a:sysClr val="windowText" lastClr="000000"/>
                                  </a:solidFill>
                                  <a:latin typeface="Cambria Math" panose="02040503050406030204" pitchFamily="18" charset="0"/>
                                </a:rPr>
                                <m:t>/</m:t>
                              </m:r>
                              <m:r>
                                <a:rPr lang="pt-BR" sz="1400" b="0" i="1" baseline="0">
                                  <a:solidFill>
                                    <a:sysClr val="windowText" lastClr="000000"/>
                                  </a:solidFill>
                                  <a:latin typeface="Cambria Math" panose="02040503050406030204" pitchFamily="18" charset="0"/>
                                </a:rPr>
                                <m:t>𝑃𝐽𝐻</m:t>
                              </m:r>
                              <m:r>
                                <a:rPr lang="en-US" sz="1400" b="0" i="1" baseline="0">
                                  <a:solidFill>
                                    <a:sysClr val="windowText" lastClr="000000"/>
                                  </a:solidFill>
                                  <a:latin typeface="Cambria Math" panose="02040503050406030204" pitchFamily="18" charset="0"/>
                                </a:rPr>
                                <m:t>+</m:t>
                              </m:r>
                              <m:r>
                                <a:rPr lang="en-US" sz="1400" b="0" i="1" baseline="0">
                                  <a:solidFill>
                                    <a:sysClr val="windowText" lastClr="000000"/>
                                  </a:solidFill>
                                  <a:latin typeface="Cambria Math" panose="02040503050406030204" pitchFamily="18" charset="0"/>
                                </a:rPr>
                                <m:t>𝐴𝑑𝑑</m:t>
                              </m:r>
                              <m:r>
                                <a:rPr lang="pt-BR" sz="1400" b="0" i="1" baseline="0">
                                  <a:solidFill>
                                    <a:sysClr val="windowText" lastClr="000000"/>
                                  </a:solidFill>
                                  <a:latin typeface="Cambria Math" panose="02040503050406030204" pitchFamily="18" charset="0"/>
                                </a:rPr>
                                <m:t>/</m:t>
                              </m:r>
                              <m:r>
                                <a:rPr lang="pt-BR" sz="1400" b="0" i="1" baseline="0">
                                  <a:solidFill>
                                    <a:sysClr val="windowText" lastClr="000000"/>
                                  </a:solidFill>
                                  <a:latin typeface="Cambria Math" panose="02040503050406030204" pitchFamily="18" charset="0"/>
                                </a:rPr>
                                <m:t>𝑃𝐽𝐻</m:t>
                              </m:r>
                            </m:e>
                          </m:d>
                          <m:r>
                            <a:rPr lang="en-US" sz="1400" b="0" i="1" baseline="0">
                              <a:solidFill>
                                <a:sysClr val="windowText" lastClr="000000"/>
                              </a:solidFill>
                              <a:latin typeface="Cambria Math" panose="02040503050406030204" pitchFamily="18" charset="0"/>
                            </a:rPr>
                            <m:t>∗ </m:t>
                          </m:r>
                          <m:r>
                            <a:rPr lang="pt-PT" sz="1400" i="1" baseline="0">
                              <a:solidFill>
                                <a:sysClr val="windowText" lastClr="000000"/>
                              </a:solidFill>
                              <a:latin typeface="Cambria Math" panose="02040503050406030204" pitchFamily="18" charset="0"/>
                            </a:rPr>
                            <m:t>1</m:t>
                          </m:r>
                          <m:r>
                            <a:rPr lang="en-US" sz="1400" b="0" i="1" baseline="0">
                              <a:solidFill>
                                <a:sysClr val="windowText" lastClr="000000"/>
                              </a:solidFill>
                              <a:latin typeface="Cambria Math" panose="02040503050406030204" pitchFamily="18" charset="0"/>
                            </a:rPr>
                            <m:t>00</m:t>
                          </m:r>
                        </m:e>
                      </m:d>
                    </m:num>
                    <m:den>
                      <m:r>
                        <a:rPr lang="en-US" sz="1400" b="0" i="1" baseline="0">
                          <a:solidFill>
                            <a:sysClr val="windowText" lastClr="000000"/>
                          </a:solidFill>
                          <a:latin typeface="Cambria Math" panose="02040503050406030204" pitchFamily="18" charset="0"/>
                        </a:rPr>
                        <m:t>(</m:t>
                      </m:r>
                      <m:r>
                        <a:rPr lang="en-US" sz="1400" b="0" i="1" baseline="0">
                          <a:solidFill>
                            <a:sysClr val="windowText" lastClr="000000"/>
                          </a:solidFill>
                          <a:latin typeface="Cambria Math" panose="02040503050406030204" pitchFamily="18" charset="0"/>
                        </a:rPr>
                        <m:t>𝐸𝑑𝑖𝑡</m:t>
                      </m:r>
                      <m:r>
                        <a:rPr lang="en-US" sz="1400" b="0" i="1" baseline="0">
                          <a:solidFill>
                            <a:sysClr val="windowText" lastClr="000000"/>
                          </a:solidFill>
                          <a:latin typeface="Cambria Math" panose="02040503050406030204" pitchFamily="18" charset="0"/>
                        </a:rPr>
                        <m:t>+</m:t>
                      </m:r>
                      <m:r>
                        <a:rPr lang="en-US" sz="1400" b="0" i="1" baseline="0">
                          <a:solidFill>
                            <a:sysClr val="windowText" lastClr="000000"/>
                          </a:solidFill>
                          <a:latin typeface="Cambria Math" panose="02040503050406030204" pitchFamily="18" charset="0"/>
                        </a:rPr>
                        <m:t>𝐴𝑑𝑑</m:t>
                      </m:r>
                      <m:r>
                        <a:rPr lang="en-US" sz="1400" b="0" i="1" baseline="0">
                          <a:solidFill>
                            <a:sysClr val="windowText" lastClr="000000"/>
                          </a:solidFill>
                          <a:latin typeface="Cambria Math" panose="02040503050406030204" pitchFamily="18" charset="0"/>
                        </a:rPr>
                        <m:t>)</m:t>
                      </m:r>
                    </m:den>
                  </m:f>
                </m:oMath>
              </a14:m>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Edit and Add are the Number of Files. </a:t>
              </a:r>
            </a:p>
            <a:p>
              <a:pPr algn="l"/>
              <a:r>
                <a:rPr lang="pt-PT" baseline="0">
                  <a:solidFill>
                    <a:sysClr val="windowText" lastClr="000000"/>
                  </a:solidFill>
                </a:rPr>
                <a:t>Note 2: Edit/PJH e Add/PJH are the Block Cant Files PHP / JS / HTML</a:t>
              </a:r>
            </a:p>
          </xdr:txBody>
        </xdr:sp>
      </mc:Choice>
      <mc:Fallback xmlns="">
        <xdr:sp macro="" textlink="">
          <xdr:nvSpPr>
            <xdr:cNvPr id="6" name="Rounded Rectangle 5"/>
            <xdr:cNvSpPr/>
          </xdr:nvSpPr>
          <xdr:spPr>
            <a:xfrm>
              <a:off x="17249776" y="8791575"/>
              <a:ext cx="6991350" cy="1714499"/>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pt-PT" baseline="0">
                  <a:solidFill>
                    <a:sysClr val="windowText" lastClr="000000"/>
                  </a:solidFill>
                </a:rPr>
                <a:t>Block % de Files PHP / JS / HTML:</a:t>
              </a:r>
            </a:p>
            <a:p>
              <a:pPr algn="l"/>
              <a:r>
                <a:rPr lang="pt-PT" baseline="0">
                  <a:solidFill>
                    <a:sysClr val="windowText" lastClr="000000"/>
                  </a:solidFill>
                </a:rPr>
                <a:t>     - Percent of files with these extension cotained in the plugin and were used during the process of vulnerability correction.</a:t>
              </a:r>
            </a:p>
            <a:p>
              <a:pPr algn="ctr"/>
              <a:r>
                <a:rPr lang="pt-PT" baseline="0">
                  <a:solidFill>
                    <a:sysClr val="windowText" lastClr="000000"/>
                  </a:solidFill>
                </a:rPr>
                <a:t> </a:t>
              </a:r>
              <a:r>
                <a:rPr lang="pt-PT" sz="1400" i="0" baseline="0">
                  <a:solidFill>
                    <a:sysClr val="windowText" lastClr="000000"/>
                  </a:solidFill>
                  <a:latin typeface="Cambria Math" panose="02040503050406030204" pitchFamily="18" charset="0"/>
                </a:rPr>
                <a:t>(</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(𝐸𝑑𝑖𝑡</a:t>
              </a:r>
              <a:r>
                <a:rPr lang="pt-BR" sz="1400" b="0" i="0" baseline="0">
                  <a:solidFill>
                    <a:sysClr val="windowText" lastClr="000000"/>
                  </a:solidFill>
                  <a:latin typeface="Cambria Math" panose="02040503050406030204" pitchFamily="18" charset="0"/>
                </a:rPr>
                <a:t>/𝑃𝐽𝐻</a:t>
              </a:r>
              <a:r>
                <a:rPr lang="en-US" sz="1400" b="0" i="0" baseline="0">
                  <a:solidFill>
                    <a:sysClr val="windowText" lastClr="000000"/>
                  </a:solidFill>
                  <a:latin typeface="Cambria Math" panose="02040503050406030204" pitchFamily="18" charset="0"/>
                </a:rPr>
                <a:t>+𝐴𝑑𝑑</a:t>
              </a:r>
              <a:r>
                <a:rPr lang="pt-BR" sz="1400" b="0" i="0" baseline="0">
                  <a:solidFill>
                    <a:sysClr val="windowText" lastClr="000000"/>
                  </a:solidFill>
                  <a:latin typeface="Cambria Math" panose="02040503050406030204" pitchFamily="18" charset="0"/>
                </a:rPr>
                <a:t>/𝑃𝐽𝐻</a:t>
              </a:r>
              <a:r>
                <a:rPr lang="en-US" sz="1400" b="0" i="0" baseline="0">
                  <a:solidFill>
                    <a:sysClr val="windowText" lastClr="000000"/>
                  </a:solidFill>
                  <a:latin typeface="Cambria Math" panose="02040503050406030204" pitchFamily="18" charset="0"/>
                </a:rPr>
                <a:t>)∗ </a:t>
              </a:r>
              <a:r>
                <a:rPr lang="pt-PT" sz="1400" i="0" baseline="0">
                  <a:solidFill>
                    <a:sysClr val="windowText" lastClr="000000"/>
                  </a:solidFill>
                  <a:latin typeface="Cambria Math" panose="02040503050406030204" pitchFamily="18" charset="0"/>
                </a:rPr>
                <a:t>1</a:t>
              </a:r>
              <a:r>
                <a:rPr lang="en-US" sz="1400" b="0" i="0" baseline="0">
                  <a:solidFill>
                    <a:sysClr val="windowText" lastClr="000000"/>
                  </a:solidFill>
                  <a:latin typeface="Cambria Math" panose="02040503050406030204" pitchFamily="18" charset="0"/>
                </a:rPr>
                <a:t>00)</a:t>
              </a:r>
              <a:r>
                <a:rPr lang="pt-PT" sz="1400" b="0" i="0" baseline="0">
                  <a:solidFill>
                    <a:sysClr val="windowText" lastClr="000000"/>
                  </a:solidFill>
                  <a:latin typeface="Cambria Math" panose="02040503050406030204" pitchFamily="18" charset="0"/>
                </a:rPr>
                <a:t>)/(</a:t>
              </a:r>
              <a:r>
                <a:rPr lang="en-US" sz="1400" b="0" i="0" baseline="0">
                  <a:solidFill>
                    <a:sysClr val="windowText" lastClr="000000"/>
                  </a:solidFill>
                  <a:latin typeface="Cambria Math" panose="02040503050406030204" pitchFamily="18" charset="0"/>
                </a:rPr>
                <a:t>(𝐸𝑑𝑖𝑡+𝐴𝑑𝑑)</a:t>
              </a:r>
              <a:r>
                <a:rPr lang="pt-PT" sz="1400" b="0" i="0" baseline="0">
                  <a:solidFill>
                    <a:sysClr val="windowText" lastClr="000000"/>
                  </a:solidFill>
                  <a:latin typeface="Cambria Math" panose="02040503050406030204" pitchFamily="18" charset="0"/>
                </a:rPr>
                <a:t>)</a:t>
              </a:r>
              <a:endParaRPr lang="en-US" sz="1400" baseline="0">
                <a:solidFill>
                  <a:sysClr val="windowText" lastClr="000000"/>
                </a:solidFill>
              </a:endParaRPr>
            </a:p>
            <a:p>
              <a:pPr algn="l"/>
              <a:endParaRPr lang="pt-PT" baseline="0">
                <a:solidFill>
                  <a:sysClr val="windowText" lastClr="000000"/>
                </a:solidFill>
              </a:endParaRPr>
            </a:p>
            <a:p>
              <a:pPr algn="l"/>
              <a:r>
                <a:rPr lang="pt-PT" baseline="0">
                  <a:solidFill>
                    <a:sysClr val="windowText" lastClr="000000"/>
                  </a:solidFill>
                </a:rPr>
                <a:t>Note 1: Edit and Add are the Number of Files. </a:t>
              </a:r>
            </a:p>
            <a:p>
              <a:pPr algn="l"/>
              <a:r>
                <a:rPr lang="pt-PT" baseline="0">
                  <a:solidFill>
                    <a:sysClr val="windowText" lastClr="000000"/>
                  </a:solidFill>
                </a:rPr>
                <a:t>Note 2: Edit/PJH e Add/PJH are the Block Cant Files PHP / JS / HTML</a:t>
              </a:r>
            </a:p>
          </xdr:txBody>
        </xdr:sp>
      </mc:Fallback>
    </mc:AlternateContent>
    <xdr:clientData/>
  </xdr:twoCellAnchor>
  <xdr:twoCellAnchor>
    <xdr:from>
      <xdr:col>20</xdr:col>
      <xdr:colOff>9525</xdr:colOff>
      <xdr:row>56</xdr:row>
      <xdr:rowOff>4762</xdr:rowOff>
    </xdr:from>
    <xdr:to>
      <xdr:col>27</xdr:col>
      <xdr:colOff>314325</xdr:colOff>
      <xdr:row>71</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72</xdr:row>
      <xdr:rowOff>9526</xdr:rowOff>
    </xdr:from>
    <xdr:to>
      <xdr:col>31</xdr:col>
      <xdr:colOff>323849</xdr:colOff>
      <xdr:row>78</xdr:row>
      <xdr:rowOff>0</xdr:rowOff>
    </xdr:to>
    <xdr:sp macro="" textlink="">
      <xdr:nvSpPr>
        <xdr:cNvPr id="8" name="Rounded Rectangle 7"/>
        <xdr:cNvSpPr/>
      </xdr:nvSpPr>
      <xdr:spPr>
        <a:xfrm>
          <a:off x="17249775" y="13754101"/>
          <a:ext cx="7029449" cy="1133474"/>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baseline="0">
              <a:solidFill>
                <a:sysClr val="windowText" lastClr="000000"/>
              </a:solidFill>
            </a:rPr>
            <a:t>We analyzed 2907 files with PHP / JS / HTML extension of a total of 7626 that contains the repository, representing 38% of the files related to the vulnerabilities of the plugins.</a:t>
          </a:r>
          <a:br>
            <a:rPr lang="en-US" baseline="0">
              <a:solidFill>
                <a:sysClr val="windowText" lastClr="000000"/>
              </a:solidFill>
            </a:rPr>
          </a:br>
          <a:r>
            <a:rPr lang="en-US" baseline="0">
              <a:solidFill>
                <a:sysClr val="windowText" lastClr="000000"/>
              </a:solidFill>
            </a:rPr>
            <a:t/>
          </a:r>
          <a:br>
            <a:rPr lang="en-US" baseline="0">
              <a:solidFill>
                <a:sysClr val="windowText" lastClr="000000"/>
              </a:solidFill>
            </a:rPr>
          </a:br>
          <a:r>
            <a:rPr lang="en-US" baseline="0">
              <a:solidFill>
                <a:sysClr val="windowText" lastClr="000000"/>
              </a:solidFill>
            </a:rPr>
            <a:t>Only 7% of the files were modified to make some correction, and only 3% were directly related to the vulnerability. Although 27% of the files needed to be added.</a:t>
          </a:r>
          <a:endParaRPr lang="pt-PT" baseline="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576262</xdr:colOff>
      <xdr:row>6</xdr:row>
      <xdr:rowOff>9525</xdr:rowOff>
    </xdr:from>
    <xdr:to>
      <xdr:col>14</xdr:col>
      <xdr:colOff>400050</xdr:colOff>
      <xdr:row>18</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47625</xdr:colOff>
      <xdr:row>6</xdr:row>
      <xdr:rowOff>9525</xdr:rowOff>
    </xdr:from>
    <xdr:to>
      <xdr:col>21</xdr:col>
      <xdr:colOff>547688</xdr:colOff>
      <xdr:row>18</xdr:row>
      <xdr:rowOff>123825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542925</xdr:colOff>
      <xdr:row>20</xdr:row>
      <xdr:rowOff>9526</xdr:rowOff>
    </xdr:from>
    <xdr:to>
      <xdr:col>14</xdr:col>
      <xdr:colOff>428625</xdr:colOff>
      <xdr:row>23</xdr:row>
      <xdr:rowOff>180976</xdr:rowOff>
    </xdr:to>
    <xdr:sp macro="" textlink="">
      <xdr:nvSpPr>
        <xdr:cNvPr id="8" name="Rounded Rectangle 7"/>
        <xdr:cNvSpPr/>
      </xdr:nvSpPr>
      <xdr:spPr>
        <a:xfrm>
          <a:off x="12582525" y="4114801"/>
          <a:ext cx="3686175" cy="76200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PT" baseline="0">
              <a:solidFill>
                <a:sysClr val="windowText" lastClr="000000"/>
              </a:solidFill>
            </a:rPr>
            <a:t>Total of Plugins:</a:t>
          </a:r>
        </a:p>
        <a:p>
          <a:pPr algn="l"/>
          <a:r>
            <a:rPr lang="pt-PT" baseline="0">
              <a:solidFill>
                <a:sysClr val="windowText" lastClr="000000"/>
              </a:solidFill>
            </a:rPr>
            <a:t>     - More than Once: </a:t>
          </a:r>
          <a:r>
            <a:rPr lang="en-US">
              <a:solidFill>
                <a:sysClr val="windowText" lastClr="000000"/>
              </a:solidFill>
            </a:rPr>
            <a:t>the Plugins were modified more than once, it were counted only once</a:t>
          </a:r>
          <a:endParaRPr lang="pt-PT" baseline="0">
            <a:solidFill>
              <a:sysClr val="windowText" lastClr="000000"/>
            </a:solidFill>
          </a:endParaRPr>
        </a:p>
      </xdr:txBody>
    </xdr:sp>
    <xdr:clientData/>
  </xdr:twoCellAnchor>
  <xdr:twoCellAnchor>
    <xdr:from>
      <xdr:col>16</xdr:col>
      <xdr:colOff>28575</xdr:colOff>
      <xdr:row>20</xdr:row>
      <xdr:rowOff>1</xdr:rowOff>
    </xdr:from>
    <xdr:to>
      <xdr:col>21</xdr:col>
      <xdr:colOff>590550</xdr:colOff>
      <xdr:row>23</xdr:row>
      <xdr:rowOff>171451</xdr:rowOff>
    </xdr:to>
    <xdr:sp macro="" textlink="">
      <xdr:nvSpPr>
        <xdr:cNvPr id="9" name="Rounded Rectangle 8"/>
        <xdr:cNvSpPr/>
      </xdr:nvSpPr>
      <xdr:spPr>
        <a:xfrm>
          <a:off x="17087850" y="4105276"/>
          <a:ext cx="3686175" cy="762000"/>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PT" baseline="0">
              <a:solidFill>
                <a:sysClr val="windowText" lastClr="000000"/>
              </a:solidFill>
            </a:rPr>
            <a:t>Total of FIles:</a:t>
          </a:r>
        </a:p>
        <a:p>
          <a:pPr algn="l"/>
          <a:r>
            <a:rPr lang="pt-PT" baseline="0">
              <a:solidFill>
                <a:sysClr val="windowText" lastClr="000000"/>
              </a:solidFill>
            </a:rPr>
            <a:t>     - More than Once: </a:t>
          </a:r>
          <a:r>
            <a:rPr lang="en-US">
              <a:solidFill>
                <a:sysClr val="windowText" lastClr="000000"/>
              </a:solidFill>
            </a:rPr>
            <a:t>the Files were modified more than once, it were counted only once</a:t>
          </a:r>
          <a:endParaRPr lang="pt-PT" baseline="0">
            <a:solidFill>
              <a:sysClr val="windowText" lastClr="000000"/>
            </a:solidFill>
          </a:endParaRPr>
        </a:p>
      </xdr:txBody>
    </xdr:sp>
    <xdr:clientData/>
  </xdr:twoCellAnchor>
  <xdr:twoCellAnchor>
    <xdr:from>
      <xdr:col>16</xdr:col>
      <xdr:colOff>19050</xdr:colOff>
      <xdr:row>26</xdr:row>
      <xdr:rowOff>47626</xdr:rowOff>
    </xdr:from>
    <xdr:to>
      <xdr:col>21</xdr:col>
      <xdr:colOff>581025</xdr:colOff>
      <xdr:row>32</xdr:row>
      <xdr:rowOff>22622</xdr:rowOff>
    </xdr:to>
    <xdr:sp macro="" textlink="">
      <xdr:nvSpPr>
        <xdr:cNvPr id="7" name="Rounded Rectangle 6"/>
        <xdr:cNvSpPr/>
      </xdr:nvSpPr>
      <xdr:spPr>
        <a:xfrm>
          <a:off x="17078325" y="5324476"/>
          <a:ext cx="3686175" cy="1146571"/>
        </a:xfrm>
        <a:prstGeom prst="roundRect">
          <a:avLst>
            <a:gd name="adj" fmla="val 616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PT" baseline="0">
              <a:solidFill>
                <a:sysClr val="windowText" lastClr="000000"/>
              </a:solidFill>
            </a:rPr>
            <a:t>Total of FIles:</a:t>
          </a:r>
        </a:p>
        <a:p>
          <a:pPr algn="l"/>
          <a:r>
            <a:rPr lang="pt-PT" baseline="0">
              <a:solidFill>
                <a:sysClr val="windowText" lastClr="000000"/>
              </a:solidFill>
            </a:rPr>
            <a:t>     - I</a:t>
          </a:r>
          <a:r>
            <a:rPr lang="en-US">
              <a:solidFill>
                <a:sysClr val="windowText" lastClr="000000"/>
              </a:solidFill>
            </a:rPr>
            <a:t>t is not possible to define if the correction of a vulnerability in a file can cause the occurrence another vulnerability. When they make the modifications for the correction of a second vulnerability in the same file they update the file registered in the first vulnerability.</a:t>
          </a:r>
          <a:endParaRPr lang="pt-PT" baseline="0">
            <a:solidFill>
              <a:sysClr val="windowText" lastClr="000000"/>
            </a:solidFill>
          </a:endParaRPr>
        </a:p>
      </xdr:txBody>
    </xdr:sp>
    <xdr:clientData/>
  </xdr:twoCellAnchor>
  <xdr:twoCellAnchor>
    <xdr:from>
      <xdr:col>12</xdr:col>
      <xdr:colOff>114300</xdr:colOff>
      <xdr:row>50</xdr:row>
      <xdr:rowOff>19050</xdr:rowOff>
    </xdr:from>
    <xdr:to>
      <xdr:col>17</xdr:col>
      <xdr:colOff>585788</xdr:colOff>
      <xdr:row>62</xdr:row>
      <xdr:rowOff>95250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95250</xdr:colOff>
      <xdr:row>71</xdr:row>
      <xdr:rowOff>38100</xdr:rowOff>
    </xdr:from>
    <xdr:to>
      <xdr:col>17</xdr:col>
      <xdr:colOff>566738</xdr:colOff>
      <xdr:row>83</xdr:row>
      <xdr:rowOff>161925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nvd.nist.gov/vuln/detail/CVE-2012-6651" TargetMode="External"/><Relationship Id="rId21" Type="http://schemas.openxmlformats.org/officeDocument/2006/relationships/hyperlink" Target="https://nvd.nist.gov/vuln-metrics/cvss/v2-calculator?name=CVE-2017-8099&amp;vector=%28AV:N/AC:M/Au:N/C:N/I:P/A:P%29" TargetMode="External"/><Relationship Id="rId42" Type="http://schemas.openxmlformats.org/officeDocument/2006/relationships/hyperlink" Target="https://nvd.nist.gov/vuln-metrics/cvss/v2-calculator?name=CVE-2014-9734&amp;vector=%28AV:N/AC:L/Au:N/C:P/I:N/A:N%29" TargetMode="External"/><Relationship Id="rId63" Type="http://schemas.openxmlformats.org/officeDocument/2006/relationships/hyperlink" Target="https://nvd.nist.gov/vuln/detail/CVE-2015-5461" TargetMode="External"/><Relationship Id="rId84" Type="http://schemas.openxmlformats.org/officeDocument/2006/relationships/hyperlink" Target="http://cve.mitre.org/cgi-bin/cvename.cgi?name=CVE-2015-1365" TargetMode="External"/><Relationship Id="rId138" Type="http://schemas.openxmlformats.org/officeDocument/2006/relationships/hyperlink" Target="https://nvd.nist.gov/vuln/detail/CVE-2014-4942" TargetMode="External"/><Relationship Id="rId159" Type="http://schemas.openxmlformats.org/officeDocument/2006/relationships/hyperlink" Target="http://cve.mitre.org/cgi-bin/cvename.cgi?name=CVE-2013-5098" TargetMode="External"/><Relationship Id="rId170" Type="http://schemas.openxmlformats.org/officeDocument/2006/relationships/hyperlink" Target="http://cve.mitre.org/cgi-bin/cvename.cgi?name=CVE-2012-6506" TargetMode="External"/><Relationship Id="rId191" Type="http://schemas.openxmlformats.org/officeDocument/2006/relationships/hyperlink" Target="https://nvd.nist.gov/vuln/detail/CVE-2011-4618" TargetMode="External"/><Relationship Id="rId205" Type="http://schemas.openxmlformats.org/officeDocument/2006/relationships/hyperlink" Target="https://nvd.nist.gov/vuln/detail/CVE-2011-5106" TargetMode="External"/><Relationship Id="rId226" Type="http://schemas.openxmlformats.org/officeDocument/2006/relationships/hyperlink" Target="https://nvd.nist.gov/vuln/detail/CVE-2012-1205" TargetMode="External"/><Relationship Id="rId107" Type="http://schemas.openxmlformats.org/officeDocument/2006/relationships/hyperlink" Target="https://nvd.nist.gov/vuln/detail/CVE-2011-5308" TargetMode="External"/><Relationship Id="rId11" Type="http://schemas.openxmlformats.org/officeDocument/2006/relationships/hyperlink" Target="https://nvd.nist.gov/vuln-metrics/cvss/v3-calculator?name=CVE-2017-2217&amp;vector=AV:N/AC:L/PR:N/UI:R/S:C/C:L/I:L/A:N" TargetMode="External"/><Relationship Id="rId32" Type="http://schemas.openxmlformats.org/officeDocument/2006/relationships/hyperlink" Target="https://nvd.nist.gov/vuln-metrics/cvss/v2-calculator?name=CVE-2015-5461&amp;vector=%28AV:N/AC:L/Au:N/C:P/I:P/A:N%29" TargetMode="External"/><Relationship Id="rId53" Type="http://schemas.openxmlformats.org/officeDocument/2006/relationships/hyperlink" Target="https://plugins.trac.wordpress.org/changeset/1671891/" TargetMode="External"/><Relationship Id="rId74" Type="http://schemas.openxmlformats.org/officeDocument/2006/relationships/hyperlink" Target="https://plugins.trac.wordpress.org/browser/patch-for-revolution-slider/trunk/revsliderpatch.php" TargetMode="External"/><Relationship Id="rId128" Type="http://schemas.openxmlformats.org/officeDocument/2006/relationships/hyperlink" Target="http://cve.mitre.org/cgi-bin/cvename.cgi?name=CVE-2014-4569" TargetMode="External"/><Relationship Id="rId149" Type="http://schemas.openxmlformats.org/officeDocument/2006/relationships/hyperlink" Target="https://nvd.nist.gov/vuln/detail/CVE-2014-4520" TargetMode="External"/><Relationship Id="rId5" Type="http://schemas.openxmlformats.org/officeDocument/2006/relationships/hyperlink" Target="https://nvd.nist.gov/vuln-metrics/cvss/v3-calculator?name=CVE-2017-2224&amp;vector=AV:N/AC:L/PR:N/UI:R/S:C/C:L/I:L/A:N" TargetMode="External"/><Relationship Id="rId95" Type="http://schemas.openxmlformats.org/officeDocument/2006/relationships/hyperlink" Target="http://cve.mitre.org/cgi-bin/cvename.cgi?name=CVE-2014-5180" TargetMode="External"/><Relationship Id="rId160" Type="http://schemas.openxmlformats.org/officeDocument/2006/relationships/hyperlink" Target="http://cve.mitre.org/cgi-bin/cvename.cgi?name=CVE-2013-3262" TargetMode="External"/><Relationship Id="rId181" Type="http://schemas.openxmlformats.org/officeDocument/2006/relationships/hyperlink" Target="https://nvd.nist.gov/vuln/detail/CVE-2013-3253" TargetMode="External"/><Relationship Id="rId216" Type="http://schemas.openxmlformats.org/officeDocument/2006/relationships/hyperlink" Target="https://nvd.nist.gov/vuln/detail/CVE-2012-3576" TargetMode="External"/><Relationship Id="rId237" Type="http://schemas.openxmlformats.org/officeDocument/2006/relationships/hyperlink" Target="https://core.trac.wordpress.org/changeset/4226" TargetMode="External"/><Relationship Id="rId22" Type="http://schemas.openxmlformats.org/officeDocument/2006/relationships/hyperlink" Target="http://cve.mitre.org/cgi-bin/cvename.cgi?name=CVE-2015-7235" TargetMode="External"/><Relationship Id="rId43" Type="http://schemas.openxmlformats.org/officeDocument/2006/relationships/hyperlink" Target="http://cve.mitre.org/cgi-bin/cvename.cgi?name=CVE-2015-5065" TargetMode="External"/><Relationship Id="rId64" Type="http://schemas.openxmlformats.org/officeDocument/2006/relationships/hyperlink" Target="https://nvd.nist.gov/vuln/detail/CVE-2015-4616" TargetMode="External"/><Relationship Id="rId118" Type="http://schemas.openxmlformats.org/officeDocument/2006/relationships/hyperlink" Target="http://cve.mitre.org/cgi-bin/cvename.cgi?name=CVE-2014-4942" TargetMode="External"/><Relationship Id="rId139" Type="http://schemas.openxmlformats.org/officeDocument/2006/relationships/hyperlink" Target="https://nvd.nist.gov/vuln/detail/CVE-2014-4940" TargetMode="External"/><Relationship Id="rId80" Type="http://schemas.openxmlformats.org/officeDocument/2006/relationships/hyperlink" Target="http://cve.mitre.org/cgi-bin/cvename.cgi?name=CVE-2015-1393" TargetMode="External"/><Relationship Id="rId85" Type="http://schemas.openxmlformats.org/officeDocument/2006/relationships/hyperlink" Target="http://cve.mitre.org/cgi-bin/cvename.cgi?name=CVE-2014-9461" TargetMode="External"/><Relationship Id="rId150" Type="http://schemas.openxmlformats.org/officeDocument/2006/relationships/hyperlink" Target="https://nvd.nist.gov/vuln/detail/CVE-2013-2700" TargetMode="External"/><Relationship Id="rId155" Type="http://schemas.openxmlformats.org/officeDocument/2006/relationships/hyperlink" Target="https://nvd.nist.gov/vuln/detail/CVE-2012-6622" TargetMode="External"/><Relationship Id="rId171" Type="http://schemas.openxmlformats.org/officeDocument/2006/relationships/hyperlink" Target="http://cve.mitre.org/cgi-bin/cvename.cgi?name=CVE-2011-4618" TargetMode="External"/><Relationship Id="rId176" Type="http://schemas.openxmlformats.org/officeDocument/2006/relationships/hyperlink" Target="http://cve.mitre.org/cgi-bin/cvename.cgi?name=CVE-2012-5328" TargetMode="External"/><Relationship Id="rId192" Type="http://schemas.openxmlformats.org/officeDocument/2006/relationships/hyperlink" Target="https://nvd.nist.gov/vuln/detail/CVE-2011-5226" TargetMode="External"/><Relationship Id="rId197" Type="http://schemas.openxmlformats.org/officeDocument/2006/relationships/hyperlink" Target="https://nvd.nist.gov/vuln/detail/CVE-2012-5327" TargetMode="External"/><Relationship Id="rId206" Type="http://schemas.openxmlformats.org/officeDocument/2006/relationships/hyperlink" Target="https://nvd.nist.gov/vuln/detail/CVE-2011-5104" TargetMode="External"/><Relationship Id="rId227" Type="http://schemas.openxmlformats.org/officeDocument/2006/relationships/hyperlink" Target="https://nvd.nist.gov/vuln/detail/CVE-2012-1068" TargetMode="External"/><Relationship Id="rId201" Type="http://schemas.openxmlformats.org/officeDocument/2006/relationships/hyperlink" Target="https://nvd.nist.gov/vuln/detail/CVE-2011-5192" TargetMode="External"/><Relationship Id="rId222" Type="http://schemas.openxmlformats.org/officeDocument/2006/relationships/hyperlink" Target="https://nvd.nist.gov/vuln/detail/CVE-2012-2920" TargetMode="External"/><Relationship Id="rId12" Type="http://schemas.openxmlformats.org/officeDocument/2006/relationships/hyperlink" Target="https://nvd.nist.gov/vuln-metrics/cvss/v2-calculator?name=CVE-2017-2217&amp;vector=%28AV:N/AC:M/Au:N/C:P/I:P/A:N%29" TargetMode="External"/><Relationship Id="rId17" Type="http://schemas.openxmlformats.org/officeDocument/2006/relationships/hyperlink" Target="https://nvd.nist.gov/vuln-metrics/cvss/v3-calculator?name=CVE-2017-2187&amp;vector=AV:N/AC:L/PR:N/UI:R/S:C/C:L/I:L/A:N" TargetMode="External"/><Relationship Id="rId33" Type="http://schemas.openxmlformats.org/officeDocument/2006/relationships/hyperlink" Target="http://cve.mitre.org/cgi-bin/cvename.cgi?name=CVE-2015-4616" TargetMode="External"/><Relationship Id="rId38" Type="http://schemas.openxmlformats.org/officeDocument/2006/relationships/hyperlink" Target="https://nvd.nist.gov/vuln-metrics/cvss/v2-calculator?name=CVE-2014-1750&amp;vector=%28AV:N/AC:M/Au:N/C:P/I:P/A:N%29" TargetMode="External"/><Relationship Id="rId59" Type="http://schemas.openxmlformats.org/officeDocument/2006/relationships/hyperlink" Target="https://nvd.nist.gov/vuln/detail/CVE-2015-6829" TargetMode="External"/><Relationship Id="rId103" Type="http://schemas.openxmlformats.org/officeDocument/2006/relationships/hyperlink" Target="https://nvd.nist.gov/vuln/detail/CVE-2015-1366" TargetMode="External"/><Relationship Id="rId108" Type="http://schemas.openxmlformats.org/officeDocument/2006/relationships/hyperlink" Target="https://plugins.trac.wordpress.org/changeset/350873/cdnvote/trunk/cdnvote-post.php" TargetMode="External"/><Relationship Id="rId124" Type="http://schemas.openxmlformats.org/officeDocument/2006/relationships/hyperlink" Target="http://cve.mitre.org/cgi-bin/cvename.cgi?name=CVE-2014-4568" TargetMode="External"/><Relationship Id="rId129" Type="http://schemas.openxmlformats.org/officeDocument/2006/relationships/hyperlink" Target="http://cve.mitre.org/cgi-bin/cvename.cgi?name=CVE-2014-4520" TargetMode="External"/><Relationship Id="rId54" Type="http://schemas.openxmlformats.org/officeDocument/2006/relationships/hyperlink" Target="https://nvd.nist.gov/vuln/detail/CVE-2017-2222" TargetMode="External"/><Relationship Id="rId70" Type="http://schemas.openxmlformats.org/officeDocument/2006/relationships/hyperlink" Target="https://nvd.nist.gov/vuln/detail/CVE-2015-4413" TargetMode="External"/><Relationship Id="rId75" Type="http://schemas.openxmlformats.org/officeDocument/2006/relationships/hyperlink" Target="https://nvd.nist.gov/vuln/detail/CVE-2015-3299" TargetMode="External"/><Relationship Id="rId91" Type="http://schemas.openxmlformats.org/officeDocument/2006/relationships/hyperlink" Target="http://cve.mitre.org/cgi-bin/cvename.cgi?name=CVE-2014-6315" TargetMode="External"/><Relationship Id="rId96" Type="http://schemas.openxmlformats.org/officeDocument/2006/relationships/hyperlink" Target="http://cve.mitre.org/cgi-bin/cvename.cgi?name=CVE-2012-6651" TargetMode="External"/><Relationship Id="rId140" Type="http://schemas.openxmlformats.org/officeDocument/2006/relationships/hyperlink" Target="https://nvd.nist.gov/vuln/detail/CVE-2014-4597" TargetMode="External"/><Relationship Id="rId145" Type="http://schemas.openxmlformats.org/officeDocument/2006/relationships/hyperlink" Target="https://nvd.nist.gov/vuln/detail/CVE-2014-4547" TargetMode="External"/><Relationship Id="rId161" Type="http://schemas.openxmlformats.org/officeDocument/2006/relationships/hyperlink" Target="http://cve.mitre.org/cgi-bin/cvename.cgi?name=CVE-2013-3253" TargetMode="External"/><Relationship Id="rId166" Type="http://schemas.openxmlformats.org/officeDocument/2006/relationships/hyperlink" Target="http://cve.mitre.org/cgi-bin/cvename.cgi?name=CVE-2013-2640" TargetMode="External"/><Relationship Id="rId182" Type="http://schemas.openxmlformats.org/officeDocument/2006/relationships/hyperlink" Target="https://nvd.nist.gov/vuln/detail/CVE-2013-4954" TargetMode="External"/><Relationship Id="rId187" Type="http://schemas.openxmlformats.org/officeDocument/2006/relationships/hyperlink" Target="https://nvd.nist.gov/vuln/detail/CVE-2013-0731" TargetMode="External"/><Relationship Id="rId217" Type="http://schemas.openxmlformats.org/officeDocument/2006/relationships/hyperlink" Target="https://nvd.nist.gov/vuln/detail/CVE-2012-2633" TargetMode="External"/><Relationship Id="rId1" Type="http://schemas.openxmlformats.org/officeDocument/2006/relationships/hyperlink" Target="http://cve.mitre.org/cgi-bin/cvename.cgi?name=CVE-2017-2245" TargetMode="External"/><Relationship Id="rId6" Type="http://schemas.openxmlformats.org/officeDocument/2006/relationships/hyperlink" Target="https://nvd.nist.gov/vuln-metrics/cvss/v2-calculator?name=CVE-2017-2224&amp;vector=%28AV:N/AC:M/Au:N/C:N/I:P/A:N%29" TargetMode="External"/><Relationship Id="rId212" Type="http://schemas.openxmlformats.org/officeDocument/2006/relationships/hyperlink" Target="https://nvd.nist.gov/vuln/detail/CVE-2012-4271" TargetMode="External"/><Relationship Id="rId233" Type="http://schemas.openxmlformats.org/officeDocument/2006/relationships/hyperlink" Target="https://nvd.nist.gov/vuln/detail/CVE-2011-4568" TargetMode="External"/><Relationship Id="rId238" Type="http://schemas.openxmlformats.org/officeDocument/2006/relationships/hyperlink" Target="https://core.trac.wordpress.org/changeset?old_path=%2Ftags%2F3.4.1&amp;old=21780&amp;new_path=%2Ftags%2F3.4.2&amp;new=21780" TargetMode="External"/><Relationship Id="rId23" Type="http://schemas.openxmlformats.org/officeDocument/2006/relationships/hyperlink" Target="https://nvd.nist.gov/vuln-metrics/cvss/v2-calculator?name=CVE-2015-7235&amp;vector=%28AV:N/AC:L/Au:N/C:P/I:P/A:P%29" TargetMode="External"/><Relationship Id="rId28" Type="http://schemas.openxmlformats.org/officeDocument/2006/relationships/hyperlink" Target="https://nvd.nist.gov/vuln-metrics/cvss/v2-calculator?name=CVE-2015-6523&amp;vector=%28AV:N/AC:M/Au:N/C:P/I:P/A:P%29" TargetMode="External"/><Relationship Id="rId49" Type="http://schemas.openxmlformats.org/officeDocument/2006/relationships/hyperlink" Target="https://nvd.nist.gov/vuln/detail/CVE-2017-2217" TargetMode="External"/><Relationship Id="rId114" Type="http://schemas.openxmlformats.org/officeDocument/2006/relationships/hyperlink" Target="https://nvd.nist.gov/vuln/detail/CVE-2014-5183" TargetMode="External"/><Relationship Id="rId119" Type="http://schemas.openxmlformats.org/officeDocument/2006/relationships/hyperlink" Target="http://cve.mitre.org/cgi-bin/cvename.cgi?name=CVE-2014-4940" TargetMode="External"/><Relationship Id="rId44" Type="http://schemas.openxmlformats.org/officeDocument/2006/relationships/hyperlink" Target="https://nvd.nist.gov/vuln-metrics/cvss/v2-calculator?name=CVE-2015-5065&amp;vector=%28AV:N/AC:L/Au:N/C:P/I:N/A:N%29" TargetMode="External"/><Relationship Id="rId60" Type="http://schemas.openxmlformats.org/officeDocument/2006/relationships/hyperlink" Target="https://nvd.nist.gov/vuln/detail/CVE-2015-6523" TargetMode="External"/><Relationship Id="rId65" Type="http://schemas.openxmlformats.org/officeDocument/2006/relationships/hyperlink" Target="https://nvd.nist.gov/vuln/detail/CVE-2015-4614" TargetMode="External"/><Relationship Id="rId81" Type="http://schemas.openxmlformats.org/officeDocument/2006/relationships/hyperlink" Target="http://cve.mitre.org/cgi-bin/cvename.cgi?name=CVE-2015-1376" TargetMode="External"/><Relationship Id="rId86" Type="http://schemas.openxmlformats.org/officeDocument/2006/relationships/hyperlink" Target="http://cve.mitre.org/cgi-bin/cvename.cgi?name=CVE-2014-9442" TargetMode="External"/><Relationship Id="rId130" Type="http://schemas.openxmlformats.org/officeDocument/2006/relationships/hyperlink" Target="http://cve.mitre.org/cgi-bin/cvename.cgi?name=CVE-2013-2700" TargetMode="External"/><Relationship Id="rId135" Type="http://schemas.openxmlformats.org/officeDocument/2006/relationships/hyperlink" Target="http://cve.mitre.org/cgi-bin/cvename.cgi?name=CVE-2012-6622" TargetMode="External"/><Relationship Id="rId151" Type="http://schemas.openxmlformats.org/officeDocument/2006/relationships/hyperlink" Target="https://nvd.nist.gov/vuln/detail/CVE-2012-1834" TargetMode="External"/><Relationship Id="rId156" Type="http://schemas.openxmlformats.org/officeDocument/2006/relationships/hyperlink" Target="https://nvd.nist.gov/vuln/detail/CVE-2013-7279" TargetMode="External"/><Relationship Id="rId177" Type="http://schemas.openxmlformats.org/officeDocument/2006/relationships/hyperlink" Target="http://cve.mitre.org/cgi-bin/cvename.cgi?name=CVE-2012-5327" TargetMode="External"/><Relationship Id="rId198" Type="http://schemas.openxmlformats.org/officeDocument/2006/relationships/hyperlink" Target="https://nvd.nist.gov/vuln/detail/CVE-2012-1125" TargetMode="External"/><Relationship Id="rId172" Type="http://schemas.openxmlformats.org/officeDocument/2006/relationships/hyperlink" Target="http://cve.mitre.org/cgi-bin/cvename.cgi?name=CVE-2011-5226" TargetMode="External"/><Relationship Id="rId193" Type="http://schemas.openxmlformats.org/officeDocument/2006/relationships/hyperlink" Target="https://nvd.nist.gov/vuln/detail/CVE-2011-5225" TargetMode="External"/><Relationship Id="rId202" Type="http://schemas.openxmlformats.org/officeDocument/2006/relationships/hyperlink" Target="https://nvd.nist.gov/vuln/detail/CVE-2011-5191" TargetMode="External"/><Relationship Id="rId207" Type="http://schemas.openxmlformats.org/officeDocument/2006/relationships/hyperlink" Target="https://nvd.nist.gov/vuln/detail/CVE-2012-3434" TargetMode="External"/><Relationship Id="rId223" Type="http://schemas.openxmlformats.org/officeDocument/2006/relationships/hyperlink" Target="https://nvd.nist.gov/vuln/detail/CVE-2012-2916" TargetMode="External"/><Relationship Id="rId228" Type="http://schemas.openxmlformats.org/officeDocument/2006/relationships/hyperlink" Target="https://nvd.nist.gov/vuln/detail/CVE-2012-0934" TargetMode="External"/><Relationship Id="rId13" Type="http://schemas.openxmlformats.org/officeDocument/2006/relationships/hyperlink" Target="http://cve.mitre.org/cgi-bin/cvename.cgi?name=CVE-2017-2216" TargetMode="External"/><Relationship Id="rId18" Type="http://schemas.openxmlformats.org/officeDocument/2006/relationships/hyperlink" Target="https://nvd.nist.gov/vuln-metrics/cvss/v2-calculator?name=CVE-2017-2187&amp;vector=%28AV:N/AC:M/Au:N/C:N/I:P/A:N%29" TargetMode="External"/><Relationship Id="rId39" Type="http://schemas.openxmlformats.org/officeDocument/2006/relationships/hyperlink" Target="http://cve.mitre.org/cgi-bin/cvename.cgi?name=CVE-2014-9735" TargetMode="External"/><Relationship Id="rId109" Type="http://schemas.openxmlformats.org/officeDocument/2006/relationships/hyperlink" Target="https://nvd.nist.gov/vuln/detail/CVE-2014-9173" TargetMode="External"/><Relationship Id="rId34" Type="http://schemas.openxmlformats.org/officeDocument/2006/relationships/hyperlink" Target="https://nvd.nist.gov/vuln-metrics/cvss/v2-calculator?name=CVE-2015-4616&amp;vector=%28AV:N/AC:L/Au:N/C:N/I:P/A:N%29" TargetMode="External"/><Relationship Id="rId50" Type="http://schemas.openxmlformats.org/officeDocument/2006/relationships/hyperlink" Target="https://nvd.nist.gov/vuln/detail/CVE-2017-2245" TargetMode="External"/><Relationship Id="rId55" Type="http://schemas.openxmlformats.org/officeDocument/2006/relationships/hyperlink" Target="https://plugins.trac.wordpress.org/changeset/1667369/" TargetMode="External"/><Relationship Id="rId76" Type="http://schemas.openxmlformats.org/officeDocument/2006/relationships/hyperlink" Target="https://nvd.nist.gov/vuln/detail/CVE-2015-4697" TargetMode="External"/><Relationship Id="rId97" Type="http://schemas.openxmlformats.org/officeDocument/2006/relationships/hyperlink" Target="https://nvd.nist.gov/vuln/detail/CVE-2015-3904" TargetMode="External"/><Relationship Id="rId104" Type="http://schemas.openxmlformats.org/officeDocument/2006/relationships/hyperlink" Target="https://nvd.nist.gov/vuln/detail/CVE-2015-1365" TargetMode="External"/><Relationship Id="rId120" Type="http://schemas.openxmlformats.org/officeDocument/2006/relationships/hyperlink" Target="http://cve.mitre.org/cgi-bin/cvename.cgi?name=CVE-2014-4597" TargetMode="External"/><Relationship Id="rId125" Type="http://schemas.openxmlformats.org/officeDocument/2006/relationships/hyperlink" Target="http://cve.mitre.org/cgi-bin/cvename.cgi?name=CVE-2014-4547" TargetMode="External"/><Relationship Id="rId141" Type="http://schemas.openxmlformats.org/officeDocument/2006/relationships/hyperlink" Target="https://nvd.nist.gov/vuln/detail/CVE-2014-4598" TargetMode="External"/><Relationship Id="rId146" Type="http://schemas.openxmlformats.org/officeDocument/2006/relationships/hyperlink" Target="https://nvd.nist.gov/vuln/detail/CVE-2014-4527" TargetMode="External"/><Relationship Id="rId167" Type="http://schemas.openxmlformats.org/officeDocument/2006/relationships/hyperlink" Target="http://cve.mitre.org/cgi-bin/cvename.cgi?name=CVE-2013-0731" TargetMode="External"/><Relationship Id="rId188" Type="http://schemas.openxmlformats.org/officeDocument/2006/relationships/hyperlink" Target="https://nvd.nist.gov/vuln/detail/CVE-2011-5264" TargetMode="External"/><Relationship Id="rId7" Type="http://schemas.openxmlformats.org/officeDocument/2006/relationships/hyperlink" Target="http://cve.mitre.org/cgi-bin/cvename.cgi?name=CVE-2017-2222" TargetMode="External"/><Relationship Id="rId71" Type="http://schemas.openxmlformats.org/officeDocument/2006/relationships/hyperlink" Target="https://nvd.nist.gov/vuln/detail/CVE-2015-4010" TargetMode="External"/><Relationship Id="rId92" Type="http://schemas.openxmlformats.org/officeDocument/2006/relationships/hyperlink" Target="http://cve.mitre.org/cgi-bin/cvename.cgi?name=CVE-2011-4624" TargetMode="External"/><Relationship Id="rId162" Type="http://schemas.openxmlformats.org/officeDocument/2006/relationships/hyperlink" Target="http://cve.mitre.org/cgi-bin/cvename.cgi?name=CVE-2013-4954" TargetMode="External"/><Relationship Id="rId183" Type="http://schemas.openxmlformats.org/officeDocument/2006/relationships/hyperlink" Target="https://nvd.nist.gov/vuln/detail/CVE-2013-3720" TargetMode="External"/><Relationship Id="rId213" Type="http://schemas.openxmlformats.org/officeDocument/2006/relationships/hyperlink" Target="https://nvd.nist.gov/vuln/detail/CVE-2012-4268" TargetMode="External"/><Relationship Id="rId218" Type="http://schemas.openxmlformats.org/officeDocument/2006/relationships/hyperlink" Target="https://nvd.nist.gov/vuln/detail/CVE-2012-4283" TargetMode="External"/><Relationship Id="rId234" Type="http://schemas.openxmlformats.org/officeDocument/2006/relationships/hyperlink" Target="https://nvd.nist.gov/vuln/detail/CVE-2011-4562" TargetMode="External"/><Relationship Id="rId239" Type="http://schemas.openxmlformats.org/officeDocument/2006/relationships/hyperlink" Target="https://plugins.trac.wordpress.org/changeset/435356/scormcloud" TargetMode="External"/><Relationship Id="rId2" Type="http://schemas.openxmlformats.org/officeDocument/2006/relationships/hyperlink" Target="https://nvd.nist.gov/vuln-metrics/cvss/v3-calculator?name=CVE-2017-2245&amp;vector=AV:N/AC:L/PR:L/UI:N/S:C/C:L/I:N/A:N" TargetMode="External"/><Relationship Id="rId29" Type="http://schemas.openxmlformats.org/officeDocument/2006/relationships/hyperlink" Target="http://cve.mitre.org/cgi-bin/cvename.cgi?name=CVE-2015-2973" TargetMode="External"/><Relationship Id="rId24" Type="http://schemas.openxmlformats.org/officeDocument/2006/relationships/hyperlink" Target="http://cve.mitre.org/cgi-bin/cvename.cgi?name=CVE-2015-6829" TargetMode="External"/><Relationship Id="rId40" Type="http://schemas.openxmlformats.org/officeDocument/2006/relationships/hyperlink" Target="https://nvd.nist.gov/vuln-metrics/cvss/v2-calculator?name=CVE-2014-9735&amp;vector=%28AV:N/AC:L/Au:N/C:P/I:P/A:P%29" TargetMode="External"/><Relationship Id="rId45" Type="http://schemas.openxmlformats.org/officeDocument/2006/relationships/hyperlink" Target="http://cve.mitre.org/cgi-bin/cvename.cgi?name=CVE-2015-4413" TargetMode="External"/><Relationship Id="rId66" Type="http://schemas.openxmlformats.org/officeDocument/2006/relationships/hyperlink" Target="https://nvd.nist.gov/vuln/detail/CVE-2014-1750" TargetMode="External"/><Relationship Id="rId87" Type="http://schemas.openxmlformats.org/officeDocument/2006/relationships/hyperlink" Target="http://cve.mitre.org/cgi-bin/cvename.cgi?name=CVE-2011-5308" TargetMode="External"/><Relationship Id="rId110" Type="http://schemas.openxmlformats.org/officeDocument/2006/relationships/hyperlink" Target="https://nvd.nist.gov/vuln/detail/CVE-2014-8799" TargetMode="External"/><Relationship Id="rId115" Type="http://schemas.openxmlformats.org/officeDocument/2006/relationships/hyperlink" Target="https://nvd.nist.gov/vuln/detail/CVE-2014-5182" TargetMode="External"/><Relationship Id="rId131" Type="http://schemas.openxmlformats.org/officeDocument/2006/relationships/hyperlink" Target="http://cve.mitre.org/cgi-bin/cvename.cgi?name=CVE-2012-1834" TargetMode="External"/><Relationship Id="rId136" Type="http://schemas.openxmlformats.org/officeDocument/2006/relationships/hyperlink" Target="http://cve.mitre.org/cgi-bin/cvename.cgi?name=CVE-2013-7279" TargetMode="External"/><Relationship Id="rId157" Type="http://schemas.openxmlformats.org/officeDocument/2006/relationships/hyperlink" Target="https://nvd.nist.gov/vuln/detail/CVE-2013-6243" TargetMode="External"/><Relationship Id="rId178" Type="http://schemas.openxmlformats.org/officeDocument/2006/relationships/hyperlink" Target="https://nvd.nist.gov/vuln/detail/CVE-2013-5963" TargetMode="External"/><Relationship Id="rId61" Type="http://schemas.openxmlformats.org/officeDocument/2006/relationships/hyperlink" Target="https://plugins.trac.wordpress.org/changeset/1175403/portfolio-by-lisa-westlund" TargetMode="External"/><Relationship Id="rId82" Type="http://schemas.openxmlformats.org/officeDocument/2006/relationships/hyperlink" Target="http://cve.mitre.org/cgi-bin/cvename.cgi?name=CVE-2015-1375" TargetMode="External"/><Relationship Id="rId152" Type="http://schemas.openxmlformats.org/officeDocument/2006/relationships/hyperlink" Target="https://nvd.nist.gov/vuln/detail/CVE-2012-6628" TargetMode="External"/><Relationship Id="rId173" Type="http://schemas.openxmlformats.org/officeDocument/2006/relationships/hyperlink" Target="http://cve.mitre.org/cgi-bin/cvename.cgi?name=CVE-2011-5225" TargetMode="External"/><Relationship Id="rId194" Type="http://schemas.openxmlformats.org/officeDocument/2006/relationships/hyperlink" Target="https://nvd.nist.gov/vuln/detail/CVE-2011-5224" TargetMode="External"/><Relationship Id="rId199" Type="http://schemas.openxmlformats.org/officeDocument/2006/relationships/hyperlink" Target="https://nvd.nist.gov/vuln/detail/CVE-2011-5207" TargetMode="External"/><Relationship Id="rId203" Type="http://schemas.openxmlformats.org/officeDocument/2006/relationships/hyperlink" Target="https://nvd.nist.gov/vuln/detail/CVE-2011-5128" TargetMode="External"/><Relationship Id="rId208" Type="http://schemas.openxmlformats.org/officeDocument/2006/relationships/hyperlink" Target="http://secunia.com/advisories/49692%20Exploit,%20Vendor%20Advisory" TargetMode="External"/><Relationship Id="rId229" Type="http://schemas.openxmlformats.org/officeDocument/2006/relationships/hyperlink" Target="https://nvd.nist.gov/vuln/detail/CVE-2012-0896" TargetMode="External"/><Relationship Id="rId19" Type="http://schemas.openxmlformats.org/officeDocument/2006/relationships/hyperlink" Target="http://cve.mitre.org/cgi-bin/cvename.cgi?name=CVE-2017-8099" TargetMode="External"/><Relationship Id="rId224" Type="http://schemas.openxmlformats.org/officeDocument/2006/relationships/hyperlink" Target="https://nvd.nist.gov/vuln/detail/CVE-2012-1786" TargetMode="External"/><Relationship Id="rId240" Type="http://schemas.openxmlformats.org/officeDocument/2006/relationships/printerSettings" Target="../printerSettings/printerSettings1.bin"/><Relationship Id="rId14" Type="http://schemas.openxmlformats.org/officeDocument/2006/relationships/hyperlink" Target="https://nvd.nist.gov/vuln-metrics/cvss/v3-calculator?name=CVE-2017-2216&amp;vector=AV:N/AC:L/PR:N/UI:R/S:C/C:L/I:L/A:N" TargetMode="External"/><Relationship Id="rId30" Type="http://schemas.openxmlformats.org/officeDocument/2006/relationships/hyperlink" Target="https://nvd.nist.gov/vuln-metrics/cvss/v2-calculator?name=CVE-2015-2973&amp;vector=%28AV:N/AC:M/Au:N/C:N/I:P/A:N%29" TargetMode="External"/><Relationship Id="rId35" Type="http://schemas.openxmlformats.org/officeDocument/2006/relationships/hyperlink" Target="http://cve.mitre.org/cgi-bin/cvename.cgi?name=CVE-2015-4614" TargetMode="External"/><Relationship Id="rId56" Type="http://schemas.openxmlformats.org/officeDocument/2006/relationships/hyperlink" Target="https://nvd.nist.gov/vuln/detail/CVE-2017-2216" TargetMode="External"/><Relationship Id="rId77" Type="http://schemas.openxmlformats.org/officeDocument/2006/relationships/hyperlink" Target="http://cve.mitre.org/cgi-bin/cvename.cgi?name=CVE-2015-3904" TargetMode="External"/><Relationship Id="rId100" Type="http://schemas.openxmlformats.org/officeDocument/2006/relationships/hyperlink" Target="https://nvd.nist.gov/vuln/detail/CVE-2015-1393" TargetMode="External"/><Relationship Id="rId105" Type="http://schemas.openxmlformats.org/officeDocument/2006/relationships/hyperlink" Target="https://nvd.nist.gov/vuln/detail/CVE-2014-9461" TargetMode="External"/><Relationship Id="rId126" Type="http://schemas.openxmlformats.org/officeDocument/2006/relationships/hyperlink" Target="http://cve.mitre.org/cgi-bin/cvename.cgi?name=CVE-2014-4527" TargetMode="External"/><Relationship Id="rId147" Type="http://schemas.openxmlformats.org/officeDocument/2006/relationships/hyperlink" Target="https://nvd.nist.gov/vuln/detail/CVE-2014-4524" TargetMode="External"/><Relationship Id="rId168" Type="http://schemas.openxmlformats.org/officeDocument/2006/relationships/hyperlink" Target="http://cve.mitre.org/cgi-bin/cvename.cgi?name=CVE-2011-5264" TargetMode="External"/><Relationship Id="rId8" Type="http://schemas.openxmlformats.org/officeDocument/2006/relationships/hyperlink" Target="https://nvd.nist.gov/vuln-metrics/cvss/v3-calculator?name=CVE-2017-2222&amp;vector=AV:N/AC:L/PR:N/UI:R/S:C/C:L/I:L/A:N" TargetMode="External"/><Relationship Id="rId51" Type="http://schemas.openxmlformats.org/officeDocument/2006/relationships/hyperlink" Target="https://plugins.trac.wordpress.org/changeset/1684377/" TargetMode="External"/><Relationship Id="rId72" Type="http://schemas.openxmlformats.org/officeDocument/2006/relationships/hyperlink" Target="https://nvd.nist.gov/vuln/detail/CVE-2017-2285" TargetMode="External"/><Relationship Id="rId93" Type="http://schemas.openxmlformats.org/officeDocument/2006/relationships/hyperlink" Target="http://cve.mitre.org/cgi-bin/cvename.cgi?name=CVE-2014-5183" TargetMode="External"/><Relationship Id="rId98" Type="http://schemas.openxmlformats.org/officeDocument/2006/relationships/hyperlink" Target="https://nvd.nist.gov/vuln/detail/CVE-2015-2824" TargetMode="External"/><Relationship Id="rId121" Type="http://schemas.openxmlformats.org/officeDocument/2006/relationships/hyperlink" Target="http://cve.mitre.org/cgi-bin/cvename.cgi?name=CVE-2014-4598" TargetMode="External"/><Relationship Id="rId142" Type="http://schemas.openxmlformats.org/officeDocument/2006/relationships/hyperlink" Target="https://nvd.nist.gov/vuln/detail/CVE-2014-4574" TargetMode="External"/><Relationship Id="rId163" Type="http://schemas.openxmlformats.org/officeDocument/2006/relationships/hyperlink" Target="http://cve.mitre.org/cgi-bin/cvename.cgi?name=CVE-2013-3720" TargetMode="External"/><Relationship Id="rId184" Type="http://schemas.openxmlformats.org/officeDocument/2006/relationships/hyperlink" Target="https://nvd.nist.gov/vuln/detail/CVE-2013-3529" TargetMode="External"/><Relationship Id="rId189" Type="http://schemas.openxmlformats.org/officeDocument/2006/relationships/hyperlink" Target="https://nvd.nist.gov/vuln/detail/CVE-2012-6527" TargetMode="External"/><Relationship Id="rId219" Type="http://schemas.openxmlformats.org/officeDocument/2006/relationships/hyperlink" Target="http://plugins.trac.wordpress.org/changeset/541069" TargetMode="External"/><Relationship Id="rId3" Type="http://schemas.openxmlformats.org/officeDocument/2006/relationships/hyperlink" Target="https://nvd.nist.gov/vuln-metrics/cvss/v2-calculator?name=CVE-2017-2245&amp;vector=%28AV:N/AC:L/Au:S/C:P/I:N/A:N%29" TargetMode="External"/><Relationship Id="rId214" Type="http://schemas.openxmlformats.org/officeDocument/2006/relationships/hyperlink" Target="https://nvd.nist.gov/vuln/detail/CVE-2012-4264" TargetMode="External"/><Relationship Id="rId230" Type="http://schemas.openxmlformats.org/officeDocument/2006/relationships/hyperlink" Target="https://nvd.nist.gov/vuln/detail/CVE-2012-0895" TargetMode="External"/><Relationship Id="rId235" Type="http://schemas.openxmlformats.org/officeDocument/2006/relationships/hyperlink" Target="https://nvd.nist.gov/vuln/detail/CVE-2011-3981" TargetMode="External"/><Relationship Id="rId25" Type="http://schemas.openxmlformats.org/officeDocument/2006/relationships/hyperlink" Target="https://nvd.nist.gov/vuln-metrics/cvss/v2-calculator?name=CVE-2015-6829&amp;vector=%28AV:N/AC:L/Au:N/C:P/I:P/A:P%29" TargetMode="External"/><Relationship Id="rId46" Type="http://schemas.openxmlformats.org/officeDocument/2006/relationships/hyperlink" Target="https://nvd.nist.gov/vuln-metrics/cvss/v2-calculator?name=CVE-2015-4413&amp;vector=%28AV:N/AC:M/Au:N/C:N/I:P/A:N%29" TargetMode="External"/><Relationship Id="rId67" Type="http://schemas.openxmlformats.org/officeDocument/2006/relationships/hyperlink" Target="https://nvd.nist.gov/vuln/detail/CVE-2014-9735" TargetMode="External"/><Relationship Id="rId116" Type="http://schemas.openxmlformats.org/officeDocument/2006/relationships/hyperlink" Target="https://nvd.nist.gov/vuln/detail/CVE-2014-5180" TargetMode="External"/><Relationship Id="rId137" Type="http://schemas.openxmlformats.org/officeDocument/2006/relationships/hyperlink" Target="http://cve.mitre.org/cgi-bin/cvename.cgi?name=CVE-2013-6243" TargetMode="External"/><Relationship Id="rId158" Type="http://schemas.openxmlformats.org/officeDocument/2006/relationships/hyperlink" Target="http://cve.mitre.org/cgi-bin/cvename.cgi?name=CVE-2013-5963" TargetMode="External"/><Relationship Id="rId20" Type="http://schemas.openxmlformats.org/officeDocument/2006/relationships/hyperlink" Target="https://nvd.nist.gov/vuln-metrics/cvss/v3-calculator?name=CVE-2017-8099&amp;vector=AV:N/AC:L/PR:N/UI:R/S:U/C:N/I:H/A:H" TargetMode="External"/><Relationship Id="rId41" Type="http://schemas.openxmlformats.org/officeDocument/2006/relationships/hyperlink" Target="http://cve.mitre.org/cgi-bin/cvename.cgi?name=CVE-2014-9734" TargetMode="External"/><Relationship Id="rId62" Type="http://schemas.openxmlformats.org/officeDocument/2006/relationships/hyperlink" Target="https://nvd.nist.gov/vuln/detail/CVE-2015-2973" TargetMode="External"/><Relationship Id="rId83" Type="http://schemas.openxmlformats.org/officeDocument/2006/relationships/hyperlink" Target="http://cve.mitre.org/cgi-bin/cvename.cgi?name=CVE-2015-1366" TargetMode="External"/><Relationship Id="rId88" Type="http://schemas.openxmlformats.org/officeDocument/2006/relationships/hyperlink" Target="http://cve.mitre.org/cgi-bin/cvename.cgi?name=CVE-2014-9173" TargetMode="External"/><Relationship Id="rId111" Type="http://schemas.openxmlformats.org/officeDocument/2006/relationships/hyperlink" Target="https://nvd.nist.gov/vuln/detail/CVE-2014-4514" TargetMode="External"/><Relationship Id="rId132" Type="http://schemas.openxmlformats.org/officeDocument/2006/relationships/hyperlink" Target="http://cve.mitre.org/cgi-bin/cvename.cgi?name=CVE-2012-6628" TargetMode="External"/><Relationship Id="rId153" Type="http://schemas.openxmlformats.org/officeDocument/2006/relationships/hyperlink" Target="https://nvd.nist.gov/vuln/detail/CVE-2012-6625" TargetMode="External"/><Relationship Id="rId174" Type="http://schemas.openxmlformats.org/officeDocument/2006/relationships/hyperlink" Target="http://cve.mitre.org/cgi-bin/cvename.cgi?name=CVE-2011-5224" TargetMode="External"/><Relationship Id="rId179" Type="http://schemas.openxmlformats.org/officeDocument/2006/relationships/hyperlink" Target="https://nvd.nist.gov/vuln/detail/CVE-2013-5098" TargetMode="External"/><Relationship Id="rId195" Type="http://schemas.openxmlformats.org/officeDocument/2006/relationships/hyperlink" Target="https://nvd.nist.gov/vuln/detail/CVE-2011-5216" TargetMode="External"/><Relationship Id="rId209" Type="http://schemas.openxmlformats.org/officeDocument/2006/relationships/hyperlink" Target="http://secunia.com/advisories/49692%20Vendor%20Advisory,%20Exploit" TargetMode="External"/><Relationship Id="rId190" Type="http://schemas.openxmlformats.org/officeDocument/2006/relationships/hyperlink" Target="https://nvd.nist.gov/vuln/detail/CVE-2012-6506" TargetMode="External"/><Relationship Id="rId204" Type="http://schemas.openxmlformats.org/officeDocument/2006/relationships/hyperlink" Target="https://nvd.nist.gov/vuln/detail/CVE-2011-4926" TargetMode="External"/><Relationship Id="rId220" Type="http://schemas.openxmlformats.org/officeDocument/2006/relationships/hyperlink" Target="https://nvd.nist.gov/vuln/detail/CVE-2012-4273" TargetMode="External"/><Relationship Id="rId225" Type="http://schemas.openxmlformats.org/officeDocument/2006/relationships/hyperlink" Target="https://nvd.nist.gov/vuln/detail/CVE-2012-1785" TargetMode="External"/><Relationship Id="rId15" Type="http://schemas.openxmlformats.org/officeDocument/2006/relationships/hyperlink" Target="https://nvd.nist.gov/vuln-metrics/cvss/v2-calculator?name=CVE-2017-2216&amp;vector=%28AV:N/AC:M/Au:N/C:N/I:P/A:N%29" TargetMode="External"/><Relationship Id="rId36" Type="http://schemas.openxmlformats.org/officeDocument/2006/relationships/hyperlink" Target="https://nvd.nist.gov/vuln-metrics/cvss/v2-calculator?name=CVE-2015-4614&amp;vector=%28AV:N/AC:L/Au:N/C:P/I:P/A:P%29" TargetMode="External"/><Relationship Id="rId57" Type="http://schemas.openxmlformats.org/officeDocument/2006/relationships/hyperlink" Target="https://nvd.nist.gov/vuln/detail/CVE-2017-8099" TargetMode="External"/><Relationship Id="rId106" Type="http://schemas.openxmlformats.org/officeDocument/2006/relationships/hyperlink" Target="https://nvd.nist.gov/vuln/detail/CVE-2014-9442" TargetMode="External"/><Relationship Id="rId127" Type="http://schemas.openxmlformats.org/officeDocument/2006/relationships/hyperlink" Target="http://cve.mitre.org/cgi-bin/cvename.cgi?name=CVE-2014-4524" TargetMode="External"/><Relationship Id="rId10" Type="http://schemas.openxmlformats.org/officeDocument/2006/relationships/hyperlink" Target="http://cve.mitre.org/cgi-bin/cvename.cgi?name=CVE-2017-2217" TargetMode="External"/><Relationship Id="rId31" Type="http://schemas.openxmlformats.org/officeDocument/2006/relationships/hyperlink" Target="http://cve.mitre.org/cgi-bin/cvename.cgi?name=CVE-2015-5461" TargetMode="External"/><Relationship Id="rId52" Type="http://schemas.openxmlformats.org/officeDocument/2006/relationships/hyperlink" Target="https://nvd.nist.gov/vuln/detail/CVE-2017-2224" TargetMode="External"/><Relationship Id="rId73" Type="http://schemas.openxmlformats.org/officeDocument/2006/relationships/hyperlink" Target="https://nvd.nist.gov/vuln/detail/CVE-2017-2284" TargetMode="External"/><Relationship Id="rId78" Type="http://schemas.openxmlformats.org/officeDocument/2006/relationships/hyperlink" Target="http://cve.mitre.org/cgi-bin/cvename.cgi?name=CVE-2015-2824" TargetMode="External"/><Relationship Id="rId94" Type="http://schemas.openxmlformats.org/officeDocument/2006/relationships/hyperlink" Target="http://cve.mitre.org/cgi-bin/cvename.cgi?name=CVE-2014-5182" TargetMode="External"/><Relationship Id="rId99" Type="http://schemas.openxmlformats.org/officeDocument/2006/relationships/hyperlink" Target="https://nvd.nist.gov/vuln/detail/CVE-2015-1494" TargetMode="External"/><Relationship Id="rId101" Type="http://schemas.openxmlformats.org/officeDocument/2006/relationships/hyperlink" Target="https://nvd.nist.gov/vuln/detail/CVE-2015-1376" TargetMode="External"/><Relationship Id="rId122" Type="http://schemas.openxmlformats.org/officeDocument/2006/relationships/hyperlink" Target="http://cve.mitre.org/cgi-bin/cvename.cgi?name=CVE-2014-4574" TargetMode="External"/><Relationship Id="rId143" Type="http://schemas.openxmlformats.org/officeDocument/2006/relationships/hyperlink" Target="https://nvd.nist.gov/vuln/detail/CVE-2014-4570" TargetMode="External"/><Relationship Id="rId148" Type="http://schemas.openxmlformats.org/officeDocument/2006/relationships/hyperlink" Target="https://nvd.nist.gov/vuln/detail/CVE-2014-4569" TargetMode="External"/><Relationship Id="rId164" Type="http://schemas.openxmlformats.org/officeDocument/2006/relationships/hyperlink" Target="http://cve.mitre.org/cgi-bin/cvename.cgi?name=CVE-2013-3529" TargetMode="External"/><Relationship Id="rId169" Type="http://schemas.openxmlformats.org/officeDocument/2006/relationships/hyperlink" Target="http://cve.mitre.org/cgi-bin/cvename.cgi?name=CVE-2012-6527" TargetMode="External"/><Relationship Id="rId185" Type="http://schemas.openxmlformats.org/officeDocument/2006/relationships/hyperlink" Target="https://nvd.nist.gov/vuln/detail/CVE-2013-2501" TargetMode="External"/><Relationship Id="rId4" Type="http://schemas.openxmlformats.org/officeDocument/2006/relationships/hyperlink" Target="http://cve.mitre.org/cgi-bin/cvename.cgi?name=CVE-2017-2224" TargetMode="External"/><Relationship Id="rId9" Type="http://schemas.openxmlformats.org/officeDocument/2006/relationships/hyperlink" Target="https://nvd.nist.gov/vuln-metrics/cvss/v2-calculator?name=CVE-2017-2222&amp;vector=%28AV:N/AC:M/Au:N/C:N/I:P/A:N%29" TargetMode="External"/><Relationship Id="rId180" Type="http://schemas.openxmlformats.org/officeDocument/2006/relationships/hyperlink" Target="https://nvd.nist.gov/vuln/detail/CVE-2013-3262" TargetMode="External"/><Relationship Id="rId210" Type="http://schemas.openxmlformats.org/officeDocument/2006/relationships/hyperlink" Target="https://nvd.nist.gov/vuln/detail/CVE-2012-4327" TargetMode="External"/><Relationship Id="rId215" Type="http://schemas.openxmlformats.org/officeDocument/2006/relationships/hyperlink" Target="https://nvd.nist.gov/vuln/detail/CVE-2012-4263" TargetMode="External"/><Relationship Id="rId236" Type="http://schemas.openxmlformats.org/officeDocument/2006/relationships/hyperlink" Target="https://codex.wordpress.org/Version_4.7.3" TargetMode="External"/><Relationship Id="rId26" Type="http://schemas.openxmlformats.org/officeDocument/2006/relationships/hyperlink" Target="http://cve.mitre.org/cgi-bin/cvename.cgi?name=CVE-2015-6523" TargetMode="External"/><Relationship Id="rId231" Type="http://schemas.openxmlformats.org/officeDocument/2006/relationships/hyperlink" Target="https://nvd.nist.gov/vuln/detail/CVE-2011-4669" TargetMode="External"/><Relationship Id="rId47" Type="http://schemas.openxmlformats.org/officeDocument/2006/relationships/hyperlink" Target="http://cve.mitre.org/cgi-bin/cvename.cgi?name=CVE-2015-4010" TargetMode="External"/><Relationship Id="rId68" Type="http://schemas.openxmlformats.org/officeDocument/2006/relationships/hyperlink" Target="https://nvd.nist.gov/vuln/detail/CVE-2014-9734" TargetMode="External"/><Relationship Id="rId89" Type="http://schemas.openxmlformats.org/officeDocument/2006/relationships/hyperlink" Target="http://cve.mitre.org/cgi-bin/cvename.cgi?name=CVE-2014-8799" TargetMode="External"/><Relationship Id="rId112" Type="http://schemas.openxmlformats.org/officeDocument/2006/relationships/hyperlink" Target="https://nvd.nist.gov/vuln/detail/CVE-2014-6315" TargetMode="External"/><Relationship Id="rId133" Type="http://schemas.openxmlformats.org/officeDocument/2006/relationships/hyperlink" Target="http://cve.mitre.org/cgi-bin/cvename.cgi?name=CVE-2012-6625" TargetMode="External"/><Relationship Id="rId154" Type="http://schemas.openxmlformats.org/officeDocument/2006/relationships/hyperlink" Target="https://nvd.nist.gov/vuln/detail/CVE-2012-6623" TargetMode="External"/><Relationship Id="rId175" Type="http://schemas.openxmlformats.org/officeDocument/2006/relationships/hyperlink" Target="http://cve.mitre.org/cgi-bin/cvename.cgi?name=CVE-2011-5216" TargetMode="External"/><Relationship Id="rId196" Type="http://schemas.openxmlformats.org/officeDocument/2006/relationships/hyperlink" Target="https://nvd.nist.gov/vuln/detail/CVE-2012-5328" TargetMode="External"/><Relationship Id="rId200" Type="http://schemas.openxmlformats.org/officeDocument/2006/relationships/hyperlink" Target="https://nvd.nist.gov/vuln/detail/CVE-2011-5194" TargetMode="External"/><Relationship Id="rId16" Type="http://schemas.openxmlformats.org/officeDocument/2006/relationships/hyperlink" Target="http://cve.mitre.org/cgi-bin/cvename.cgi?name=CVE-2017-2187" TargetMode="External"/><Relationship Id="rId221" Type="http://schemas.openxmlformats.org/officeDocument/2006/relationships/hyperlink" Target="https://nvd.nist.gov/vuln/detail/CVE-2012-2759" TargetMode="External"/><Relationship Id="rId37" Type="http://schemas.openxmlformats.org/officeDocument/2006/relationships/hyperlink" Target="http://cve.mitre.org/cgi-bin/cvename.cgi?name=CVE-2014-1750" TargetMode="External"/><Relationship Id="rId58" Type="http://schemas.openxmlformats.org/officeDocument/2006/relationships/hyperlink" Target="https://nvd.nist.gov/vuln/detail/CVE-2015-7235" TargetMode="External"/><Relationship Id="rId79" Type="http://schemas.openxmlformats.org/officeDocument/2006/relationships/hyperlink" Target="http://cve.mitre.org/cgi-bin/cvename.cgi?name=CVE-2015-1494" TargetMode="External"/><Relationship Id="rId102" Type="http://schemas.openxmlformats.org/officeDocument/2006/relationships/hyperlink" Target="https://nvd.nist.gov/vuln/detail/CVE-2015-1375" TargetMode="External"/><Relationship Id="rId123" Type="http://schemas.openxmlformats.org/officeDocument/2006/relationships/hyperlink" Target="http://cve.mitre.org/cgi-bin/cvename.cgi?name=CVE-2014-4570" TargetMode="External"/><Relationship Id="rId144" Type="http://schemas.openxmlformats.org/officeDocument/2006/relationships/hyperlink" Target="https://nvd.nist.gov/vuln/detail/CVE-2014-4568" TargetMode="External"/><Relationship Id="rId90" Type="http://schemas.openxmlformats.org/officeDocument/2006/relationships/hyperlink" Target="http://cve.mitre.org/cgi-bin/cvename.cgi?name=CVE-2014-4514" TargetMode="External"/><Relationship Id="rId165" Type="http://schemas.openxmlformats.org/officeDocument/2006/relationships/hyperlink" Target="http://cve.mitre.org/cgi-bin/cvename.cgi?name=CVE-2013-2501" TargetMode="External"/><Relationship Id="rId186" Type="http://schemas.openxmlformats.org/officeDocument/2006/relationships/hyperlink" Target="https://nvd.nist.gov/vuln/detail/CVE-2013-2640" TargetMode="External"/><Relationship Id="rId211" Type="http://schemas.openxmlformats.org/officeDocument/2006/relationships/hyperlink" Target="https://nvd.nist.gov/vuln/detail/CVE-2012-4272" TargetMode="External"/><Relationship Id="rId232" Type="http://schemas.openxmlformats.org/officeDocument/2006/relationships/hyperlink" Target="https://nvd.nist.gov/vuln/detail/CVE-2011-4646" TargetMode="External"/><Relationship Id="rId27" Type="http://schemas.openxmlformats.org/officeDocument/2006/relationships/hyperlink" Target="https://nvd.nist.gov/vuln/detail/CVE-2017-2187" TargetMode="External"/><Relationship Id="rId48" Type="http://schemas.openxmlformats.org/officeDocument/2006/relationships/hyperlink" Target="https://nvd.nist.gov/vuln-metrics/cvss/v2-calculator?name=CVE-2015-4010&amp;vector=%28AV:N/AC:M/Au:N/C:P/I:P/A:P%29" TargetMode="External"/><Relationship Id="rId69" Type="http://schemas.openxmlformats.org/officeDocument/2006/relationships/hyperlink" Target="https://nvd.nist.gov/vuln/detail/CVE-2015-5065" TargetMode="External"/><Relationship Id="rId113" Type="http://schemas.openxmlformats.org/officeDocument/2006/relationships/hyperlink" Target="https://nvd.nist.gov/vuln/detail/CVE-2011-4624" TargetMode="External"/><Relationship Id="rId134" Type="http://schemas.openxmlformats.org/officeDocument/2006/relationships/hyperlink" Target="http://cve.mitre.org/cgi-bin/cvename.cgi?name=CVE-2012-662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github.com/moxiecode/moxieplayer/commit/b61ac518ffa2657e2dc9019b2dcf2f3f37dbfab0" TargetMode="External"/><Relationship Id="rId7" Type="http://schemas.openxmlformats.org/officeDocument/2006/relationships/hyperlink" Target="https://core.trac.wordpress.org/changeset/38168/trunk/src/wp-admin/includes/ajax-actions.php" TargetMode="External"/><Relationship Id="rId2" Type="http://schemas.openxmlformats.org/officeDocument/2006/relationships/hyperlink" Target="https://github.com/WordPress/WordPress/commit/c9ea1de1441bb3bda133bf72d513ca9de66566c2" TargetMode="External"/><Relationship Id="rId1" Type="http://schemas.openxmlformats.org/officeDocument/2006/relationships/hyperlink" Target="https://github.com/WordPress/WordPress/commit/85384297a60900004e27e417eac56d24267054cb" TargetMode="External"/><Relationship Id="rId6" Type="http://schemas.openxmlformats.org/officeDocument/2006/relationships/hyperlink" Target="https://core.trac.wordpress.org/changeset/4226/branches/2.0/wp-content/plugins/wp-db-backup.php" TargetMode="External"/><Relationship Id="rId5" Type="http://schemas.openxmlformats.org/officeDocument/2006/relationships/hyperlink" Target="https://core.trac.wordpress.org/changeset/16373/branches/3.0/wp-admin/plugins.php" TargetMode="External"/><Relationship Id="rId4" Type="http://schemas.openxmlformats.org/officeDocument/2006/relationships/hyperlink" Target="https://core.trac.wordpress.org/changeset/20526/branches/3.3/wp-admin/plugins.php" TargetMode="External"/><Relationship Id="rId9"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09"/>
  <sheetViews>
    <sheetView topLeftCell="A2" zoomScaleNormal="100" workbookViewId="0">
      <pane ySplit="1" topLeftCell="A3" activePane="bottomLeft" state="frozen"/>
      <selection activeCell="A2" sqref="A2"/>
      <selection pane="bottomLeft" activeCell="G351" sqref="G351:G354"/>
    </sheetView>
  </sheetViews>
  <sheetFormatPr defaultRowHeight="15"/>
  <cols>
    <col min="2" max="2" width="15.42578125" bestFit="1" customWidth="1"/>
    <col min="3" max="3" width="15.5703125" bestFit="1" customWidth="1"/>
    <col min="4" max="4" width="11.85546875" bestFit="1" customWidth="1"/>
    <col min="5" max="5" width="10.28515625" bestFit="1" customWidth="1"/>
    <col min="6" max="6" width="64" bestFit="1" customWidth="1"/>
    <col min="7" max="7" width="4.5703125" style="8" bestFit="1" customWidth="1"/>
    <col min="8" max="8" width="8.42578125" bestFit="1" customWidth="1"/>
    <col min="9" max="9" width="44.42578125" bestFit="1" customWidth="1"/>
    <col min="10" max="10" width="12.28515625" style="8" bestFit="1" customWidth="1"/>
    <col min="11" max="11" width="18.28515625" style="8" bestFit="1" customWidth="1"/>
    <col min="12" max="12" width="8.7109375" bestFit="1" customWidth="1"/>
    <col min="13" max="13" width="4.5703125" bestFit="1" customWidth="1"/>
    <col min="14" max="14" width="5.85546875" bestFit="1" customWidth="1"/>
    <col min="16" max="16" width="10.85546875" bestFit="1" customWidth="1"/>
    <col min="17" max="19" width="5.85546875" bestFit="1" customWidth="1"/>
    <col min="20" max="20" width="4.5703125" style="8" bestFit="1" customWidth="1"/>
    <col min="21" max="21" width="8.42578125" bestFit="1" customWidth="1"/>
    <col min="22" max="22" width="28.28515625" bestFit="1" customWidth="1"/>
    <col min="23" max="23" width="15.5703125" style="8" bestFit="1" customWidth="1"/>
    <col min="24" max="24" width="21.5703125" style="8" bestFit="1" customWidth="1"/>
    <col min="25" max="25" width="13.28515625" bestFit="1" customWidth="1"/>
    <col min="26" max="26" width="17.7109375" bestFit="1" customWidth="1"/>
    <col min="27" max="27" width="22.28515625" bestFit="1" customWidth="1"/>
    <col min="28" max="28" width="43.7109375" bestFit="1" customWidth="1"/>
    <col min="29" max="29" width="9.42578125" bestFit="1" customWidth="1"/>
    <col min="30" max="30" width="20.140625" bestFit="1" customWidth="1"/>
    <col min="31" max="31" width="128.140625" bestFit="1" customWidth="1"/>
    <col min="32" max="32" width="163.140625" bestFit="1" customWidth="1"/>
    <col min="33" max="33" width="200.28515625" bestFit="1" customWidth="1"/>
    <col min="34" max="34" width="20.140625" bestFit="1" customWidth="1"/>
    <col min="35" max="35" width="17" bestFit="1" customWidth="1"/>
    <col min="36" max="36" width="10" bestFit="1" customWidth="1"/>
  </cols>
  <sheetData>
    <row r="1" spans="2:36">
      <c r="B1" s="1"/>
      <c r="C1" s="1"/>
      <c r="D1" s="1"/>
      <c r="E1" s="1"/>
      <c r="F1" s="1"/>
      <c r="G1" s="330" t="s">
        <v>14</v>
      </c>
      <c r="H1" s="330"/>
      <c r="I1" s="330"/>
      <c r="J1" s="330"/>
      <c r="K1" s="330"/>
      <c r="L1" s="330" t="s">
        <v>4</v>
      </c>
      <c r="M1" s="330"/>
      <c r="N1" s="330"/>
      <c r="O1" s="330"/>
      <c r="P1" s="330"/>
      <c r="Q1" s="330"/>
      <c r="R1" s="330"/>
      <c r="S1" s="330"/>
      <c r="T1" s="330" t="s">
        <v>15</v>
      </c>
      <c r="U1" s="330"/>
      <c r="V1" s="330"/>
      <c r="W1" s="330"/>
      <c r="X1" s="330"/>
      <c r="Y1" s="330" t="s">
        <v>18</v>
      </c>
      <c r="Z1" s="330"/>
      <c r="AA1" s="330"/>
      <c r="AB1" s="330"/>
      <c r="AC1" s="330" t="s">
        <v>35</v>
      </c>
      <c r="AD1" s="330"/>
      <c r="AE1" s="330"/>
      <c r="AF1" s="330"/>
      <c r="AG1" s="330" t="s">
        <v>560</v>
      </c>
      <c r="AH1" s="330"/>
      <c r="AI1" s="330"/>
      <c r="AJ1" s="330"/>
    </row>
    <row r="2" spans="2:36">
      <c r="B2" s="64" t="s">
        <v>0</v>
      </c>
      <c r="C2" s="64" t="s">
        <v>64</v>
      </c>
      <c r="D2" s="64" t="s">
        <v>47</v>
      </c>
      <c r="E2" s="64" t="s">
        <v>23</v>
      </c>
      <c r="F2" s="64" t="s">
        <v>34</v>
      </c>
      <c r="G2" s="331" t="s">
        <v>13</v>
      </c>
      <c r="H2" s="331"/>
      <c r="I2" s="64" t="s">
        <v>1</v>
      </c>
      <c r="J2" s="166" t="s">
        <v>2</v>
      </c>
      <c r="K2" s="166" t="s">
        <v>3</v>
      </c>
      <c r="L2" s="64" t="s">
        <v>5</v>
      </c>
      <c r="M2" s="64" t="s">
        <v>6</v>
      </c>
      <c r="N2" s="64" t="s">
        <v>7</v>
      </c>
      <c r="O2" s="64" t="s">
        <v>8</v>
      </c>
      <c r="P2" s="64" t="s">
        <v>9</v>
      </c>
      <c r="Q2" s="64" t="s">
        <v>10</v>
      </c>
      <c r="R2" s="64" t="s">
        <v>11</v>
      </c>
      <c r="S2" s="64" t="s">
        <v>12</v>
      </c>
      <c r="T2" s="331" t="s">
        <v>13</v>
      </c>
      <c r="U2" s="331"/>
      <c r="V2" s="64" t="s">
        <v>1</v>
      </c>
      <c r="W2" s="166" t="s">
        <v>16</v>
      </c>
      <c r="X2" s="166" t="s">
        <v>17</v>
      </c>
      <c r="Y2" s="64" t="s">
        <v>19</v>
      </c>
      <c r="Z2" s="64" t="s">
        <v>20</v>
      </c>
      <c r="AA2" s="64" t="s">
        <v>21</v>
      </c>
      <c r="AB2" s="64" t="s">
        <v>22</v>
      </c>
      <c r="AC2" s="64" t="s">
        <v>36</v>
      </c>
      <c r="AD2" s="64" t="s">
        <v>23</v>
      </c>
      <c r="AE2" s="64" t="s">
        <v>37</v>
      </c>
      <c r="AF2" s="64" t="s">
        <v>38</v>
      </c>
      <c r="AG2" s="65" t="s">
        <v>561</v>
      </c>
      <c r="AH2" s="65" t="s">
        <v>562</v>
      </c>
      <c r="AI2" s="65" t="s">
        <v>23</v>
      </c>
      <c r="AJ2" s="65" t="s">
        <v>691</v>
      </c>
    </row>
    <row r="3" spans="2:36" ht="30" customHeight="1">
      <c r="B3" s="315" t="s">
        <v>748</v>
      </c>
      <c r="C3" s="314">
        <v>42997</v>
      </c>
      <c r="D3" s="314">
        <v>43733</v>
      </c>
      <c r="E3" s="306" t="s">
        <v>24</v>
      </c>
      <c r="F3" s="306" t="s">
        <v>749</v>
      </c>
      <c r="G3" s="311">
        <v>6.1</v>
      </c>
      <c r="H3" s="306" t="s">
        <v>25</v>
      </c>
      <c r="I3" s="306" t="s">
        <v>32</v>
      </c>
      <c r="J3" s="311">
        <v>2.7</v>
      </c>
      <c r="K3" s="311">
        <v>2.8</v>
      </c>
      <c r="L3" s="306" t="s">
        <v>26</v>
      </c>
      <c r="M3" s="306" t="s">
        <v>27</v>
      </c>
      <c r="N3" s="306" t="s">
        <v>28</v>
      </c>
      <c r="O3" s="306" t="s">
        <v>29</v>
      </c>
      <c r="P3" s="306" t="s">
        <v>30</v>
      </c>
      <c r="Q3" s="306" t="s">
        <v>27</v>
      </c>
      <c r="R3" s="306" t="s">
        <v>27</v>
      </c>
      <c r="S3" s="306" t="s">
        <v>28</v>
      </c>
      <c r="T3" s="311">
        <v>4.3</v>
      </c>
      <c r="U3" s="306" t="s">
        <v>25</v>
      </c>
      <c r="V3" s="306" t="s">
        <v>31</v>
      </c>
      <c r="W3" s="311">
        <v>2.9</v>
      </c>
      <c r="X3" s="311">
        <v>8.6</v>
      </c>
      <c r="Y3" s="306" t="s">
        <v>26</v>
      </c>
      <c r="Z3" s="306" t="s">
        <v>25</v>
      </c>
      <c r="AA3" s="306" t="s">
        <v>33</v>
      </c>
      <c r="AB3" s="306" t="s">
        <v>70</v>
      </c>
      <c r="AC3" s="199" t="s">
        <v>39</v>
      </c>
      <c r="AD3" s="199" t="s">
        <v>694</v>
      </c>
      <c r="AE3" s="199"/>
      <c r="AF3" s="199" t="s">
        <v>766</v>
      </c>
      <c r="AG3" s="294" t="s">
        <v>750</v>
      </c>
      <c r="AH3" s="337" t="s">
        <v>707</v>
      </c>
      <c r="AI3" s="294" t="s">
        <v>565</v>
      </c>
      <c r="AJ3" s="303" t="s">
        <v>566</v>
      </c>
    </row>
    <row r="4" spans="2:36">
      <c r="B4" s="316"/>
      <c r="C4" s="312"/>
      <c r="D4" s="312"/>
      <c r="E4" s="307"/>
      <c r="F4" s="307"/>
      <c r="G4" s="309"/>
      <c r="H4" s="307"/>
      <c r="I4" s="307"/>
      <c r="J4" s="309"/>
      <c r="K4" s="309"/>
      <c r="L4" s="307"/>
      <c r="M4" s="307"/>
      <c r="N4" s="307"/>
      <c r="O4" s="307"/>
      <c r="P4" s="307"/>
      <c r="Q4" s="307"/>
      <c r="R4" s="307"/>
      <c r="S4" s="307"/>
      <c r="T4" s="309"/>
      <c r="U4" s="307"/>
      <c r="V4" s="307"/>
      <c r="W4" s="309"/>
      <c r="X4" s="309"/>
      <c r="Y4" s="307"/>
      <c r="Z4" s="307"/>
      <c r="AA4" s="307"/>
      <c r="AB4" s="307"/>
      <c r="AC4" s="200" t="s">
        <v>39</v>
      </c>
      <c r="AD4" s="200" t="s">
        <v>695</v>
      </c>
      <c r="AE4" s="200"/>
      <c r="AF4" s="200" t="s">
        <v>31</v>
      </c>
      <c r="AG4" s="295"/>
      <c r="AH4" s="335"/>
      <c r="AI4" s="295"/>
      <c r="AJ4" s="304"/>
    </row>
    <row r="5" spans="2:36">
      <c r="B5" s="316"/>
      <c r="C5" s="312"/>
      <c r="D5" s="312"/>
      <c r="E5" s="307"/>
      <c r="F5" s="307"/>
      <c r="G5" s="309"/>
      <c r="H5" s="307"/>
      <c r="I5" s="307"/>
      <c r="J5" s="309"/>
      <c r="K5" s="309"/>
      <c r="L5" s="307"/>
      <c r="M5" s="307"/>
      <c r="N5" s="307"/>
      <c r="O5" s="307"/>
      <c r="P5" s="307"/>
      <c r="Q5" s="307"/>
      <c r="R5" s="307"/>
      <c r="S5" s="307"/>
      <c r="T5" s="309"/>
      <c r="U5" s="307"/>
      <c r="V5" s="307"/>
      <c r="W5" s="309"/>
      <c r="X5" s="309"/>
      <c r="Y5" s="307"/>
      <c r="Z5" s="307"/>
      <c r="AA5" s="307"/>
      <c r="AB5" s="307"/>
      <c r="AC5" s="200" t="s">
        <v>39</v>
      </c>
      <c r="AD5" s="200" t="s">
        <v>696</v>
      </c>
      <c r="AE5" s="200"/>
      <c r="AF5" s="200" t="s">
        <v>44</v>
      </c>
      <c r="AG5" s="295"/>
      <c r="AH5" s="335"/>
      <c r="AI5" s="295"/>
      <c r="AJ5" s="304"/>
    </row>
    <row r="6" spans="2:36">
      <c r="B6" s="316"/>
      <c r="C6" s="312"/>
      <c r="D6" s="312"/>
      <c r="E6" s="307"/>
      <c r="F6" s="307"/>
      <c r="G6" s="309"/>
      <c r="H6" s="307"/>
      <c r="I6" s="307"/>
      <c r="J6" s="309"/>
      <c r="K6" s="309"/>
      <c r="L6" s="307"/>
      <c r="M6" s="307"/>
      <c r="N6" s="307"/>
      <c r="O6" s="307"/>
      <c r="P6" s="307"/>
      <c r="Q6" s="307"/>
      <c r="R6" s="307"/>
      <c r="S6" s="307"/>
      <c r="T6" s="309"/>
      <c r="U6" s="307"/>
      <c r="V6" s="307"/>
      <c r="W6" s="309"/>
      <c r="X6" s="309"/>
      <c r="Y6" s="307"/>
      <c r="Z6" s="307"/>
      <c r="AA6" s="307"/>
      <c r="AB6" s="307"/>
      <c r="AC6" s="200" t="s">
        <v>39</v>
      </c>
      <c r="AD6" s="200" t="s">
        <v>43</v>
      </c>
      <c r="AE6" s="200"/>
      <c r="AF6" s="200" t="s">
        <v>45</v>
      </c>
      <c r="AG6" s="295"/>
      <c r="AH6" s="335"/>
      <c r="AI6" s="295"/>
      <c r="AJ6" s="304"/>
    </row>
    <row r="7" spans="2:36">
      <c r="B7" s="316"/>
      <c r="C7" s="312"/>
      <c r="D7" s="312"/>
      <c r="E7" s="307"/>
      <c r="F7" s="307"/>
      <c r="G7" s="309"/>
      <c r="H7" s="307"/>
      <c r="I7" s="307"/>
      <c r="J7" s="309"/>
      <c r="K7" s="309"/>
      <c r="L7" s="307"/>
      <c r="M7" s="307"/>
      <c r="N7" s="307"/>
      <c r="O7" s="307"/>
      <c r="P7" s="307"/>
      <c r="Q7" s="307"/>
      <c r="R7" s="307"/>
      <c r="S7" s="307"/>
      <c r="T7" s="309"/>
      <c r="U7" s="307"/>
      <c r="V7" s="307"/>
      <c r="W7" s="309"/>
      <c r="X7" s="309"/>
      <c r="Y7" s="307"/>
      <c r="Z7" s="307"/>
      <c r="AA7" s="307"/>
      <c r="AB7" s="307"/>
      <c r="AC7" s="200" t="s">
        <v>30</v>
      </c>
      <c r="AD7" s="200" t="s">
        <v>46</v>
      </c>
      <c r="AE7" s="201" t="s">
        <v>756</v>
      </c>
      <c r="AF7" s="201" t="s">
        <v>751</v>
      </c>
      <c r="AG7" s="295"/>
      <c r="AH7" s="335"/>
      <c r="AI7" s="295"/>
      <c r="AJ7" s="304"/>
    </row>
    <row r="8" spans="2:36">
      <c r="B8" s="316"/>
      <c r="C8" s="312"/>
      <c r="D8" s="312"/>
      <c r="E8" s="307"/>
      <c r="F8" s="307"/>
      <c r="G8" s="309"/>
      <c r="H8" s="307"/>
      <c r="I8" s="307"/>
      <c r="J8" s="309"/>
      <c r="K8" s="309"/>
      <c r="L8" s="307"/>
      <c r="M8" s="307"/>
      <c r="N8" s="307"/>
      <c r="O8" s="307"/>
      <c r="P8" s="307"/>
      <c r="Q8" s="307"/>
      <c r="R8" s="307"/>
      <c r="S8" s="307"/>
      <c r="T8" s="309"/>
      <c r="U8" s="307"/>
      <c r="V8" s="307"/>
      <c r="W8" s="309"/>
      <c r="X8" s="309"/>
      <c r="Y8" s="307"/>
      <c r="Z8" s="307"/>
      <c r="AA8" s="307"/>
      <c r="AB8" s="307"/>
      <c r="AC8" s="200" t="s">
        <v>30</v>
      </c>
      <c r="AD8" s="200" t="s">
        <v>46</v>
      </c>
      <c r="AE8" s="201" t="s">
        <v>755</v>
      </c>
      <c r="AF8" s="201" t="s">
        <v>752</v>
      </c>
      <c r="AG8" s="295"/>
      <c r="AH8" s="335"/>
      <c r="AI8" s="295"/>
      <c r="AJ8" s="304"/>
    </row>
    <row r="9" spans="2:36">
      <c r="B9" s="317"/>
      <c r="C9" s="313"/>
      <c r="D9" s="313"/>
      <c r="E9" s="308"/>
      <c r="F9" s="308"/>
      <c r="G9" s="310"/>
      <c r="H9" s="308"/>
      <c r="I9" s="308"/>
      <c r="J9" s="310"/>
      <c r="K9" s="310"/>
      <c r="L9" s="308"/>
      <c r="M9" s="308"/>
      <c r="N9" s="308"/>
      <c r="O9" s="308"/>
      <c r="P9" s="308"/>
      <c r="Q9" s="308"/>
      <c r="R9" s="308"/>
      <c r="S9" s="308"/>
      <c r="T9" s="310"/>
      <c r="U9" s="308"/>
      <c r="V9" s="308"/>
      <c r="W9" s="310"/>
      <c r="X9" s="310"/>
      <c r="Y9" s="308"/>
      <c r="Z9" s="308"/>
      <c r="AA9" s="308"/>
      <c r="AB9" s="308"/>
      <c r="AC9" s="202" t="s">
        <v>30</v>
      </c>
      <c r="AD9" s="202" t="s">
        <v>46</v>
      </c>
      <c r="AE9" s="203" t="s">
        <v>754</v>
      </c>
      <c r="AF9" s="203" t="s">
        <v>753</v>
      </c>
      <c r="AG9" s="296"/>
      <c r="AH9" s="336"/>
      <c r="AI9" s="296"/>
      <c r="AJ9" s="305"/>
    </row>
    <row r="10" spans="2:36" ht="45" customHeight="1">
      <c r="B10" s="316" t="s">
        <v>757</v>
      </c>
      <c r="C10" s="312">
        <v>42985</v>
      </c>
      <c r="D10" s="312">
        <v>42989</v>
      </c>
      <c r="E10" s="307" t="s">
        <v>114</v>
      </c>
      <c r="F10" s="307" t="s">
        <v>758</v>
      </c>
      <c r="G10" s="309">
        <v>8.8000000000000007</v>
      </c>
      <c r="H10" s="307" t="s">
        <v>116</v>
      </c>
      <c r="I10" s="307" t="s">
        <v>759</v>
      </c>
      <c r="J10" s="309">
        <v>5.9</v>
      </c>
      <c r="K10" s="309">
        <v>2.8</v>
      </c>
      <c r="L10" s="307" t="s">
        <v>26</v>
      </c>
      <c r="M10" s="307" t="s">
        <v>27</v>
      </c>
      <c r="N10" s="307" t="s">
        <v>28</v>
      </c>
      <c r="O10" s="307" t="s">
        <v>29</v>
      </c>
      <c r="P10" s="307" t="s">
        <v>118</v>
      </c>
      <c r="Q10" s="307" t="s">
        <v>116</v>
      </c>
      <c r="R10" s="307" t="s">
        <v>116</v>
      </c>
      <c r="S10" s="307" t="s">
        <v>116</v>
      </c>
      <c r="T10" s="309">
        <v>6.8</v>
      </c>
      <c r="U10" s="307" t="s">
        <v>25</v>
      </c>
      <c r="V10" s="307" t="s">
        <v>150</v>
      </c>
      <c r="W10" s="309">
        <v>6.4</v>
      </c>
      <c r="X10" s="309">
        <v>8.6</v>
      </c>
      <c r="Y10" s="307" t="s">
        <v>26</v>
      </c>
      <c r="Z10" s="307" t="s">
        <v>25</v>
      </c>
      <c r="AA10" s="307" t="s">
        <v>33</v>
      </c>
      <c r="AB10" s="324" t="s">
        <v>281</v>
      </c>
      <c r="AC10" s="200" t="s">
        <v>39</v>
      </c>
      <c r="AD10" s="200" t="s">
        <v>694</v>
      </c>
      <c r="AE10" s="201"/>
      <c r="AF10" s="201" t="s">
        <v>765</v>
      </c>
      <c r="AG10" s="295" t="s">
        <v>774</v>
      </c>
      <c r="AH10" s="335" t="s">
        <v>564</v>
      </c>
      <c r="AI10" s="295" t="s">
        <v>565</v>
      </c>
      <c r="AJ10" s="304" t="s">
        <v>572</v>
      </c>
    </row>
    <row r="11" spans="2:36">
      <c r="B11" s="316"/>
      <c r="C11" s="312"/>
      <c r="D11" s="312"/>
      <c r="E11" s="307"/>
      <c r="F11" s="307"/>
      <c r="G11" s="309"/>
      <c r="H11" s="307"/>
      <c r="I11" s="307"/>
      <c r="J11" s="309"/>
      <c r="K11" s="309"/>
      <c r="L11" s="307"/>
      <c r="M11" s="307"/>
      <c r="N11" s="307"/>
      <c r="O11" s="307"/>
      <c r="P11" s="307"/>
      <c r="Q11" s="307"/>
      <c r="R11" s="307"/>
      <c r="S11" s="307"/>
      <c r="T11" s="309"/>
      <c r="U11" s="307"/>
      <c r="V11" s="307"/>
      <c r="W11" s="309"/>
      <c r="X11" s="309"/>
      <c r="Y11" s="307"/>
      <c r="Z11" s="307"/>
      <c r="AA11" s="307"/>
      <c r="AB11" s="324"/>
      <c r="AC11" s="200" t="s">
        <v>39</v>
      </c>
      <c r="AD11" s="200" t="s">
        <v>695</v>
      </c>
      <c r="AE11" s="201"/>
      <c r="AF11" s="201" t="s">
        <v>150</v>
      </c>
      <c r="AG11" s="295"/>
      <c r="AH11" s="335"/>
      <c r="AI11" s="295"/>
      <c r="AJ11" s="304"/>
    </row>
    <row r="12" spans="2:36">
      <c r="B12" s="316"/>
      <c r="C12" s="312"/>
      <c r="D12" s="312"/>
      <c r="E12" s="307"/>
      <c r="F12" s="307"/>
      <c r="G12" s="309"/>
      <c r="H12" s="307"/>
      <c r="I12" s="307"/>
      <c r="J12" s="309"/>
      <c r="K12" s="309"/>
      <c r="L12" s="307"/>
      <c r="M12" s="307"/>
      <c r="N12" s="307"/>
      <c r="O12" s="307"/>
      <c r="P12" s="307"/>
      <c r="Q12" s="307"/>
      <c r="R12" s="307"/>
      <c r="S12" s="307"/>
      <c r="T12" s="309"/>
      <c r="U12" s="307"/>
      <c r="V12" s="307"/>
      <c r="W12" s="309"/>
      <c r="X12" s="309"/>
      <c r="Y12" s="307"/>
      <c r="Z12" s="307"/>
      <c r="AA12" s="307"/>
      <c r="AB12" s="324"/>
      <c r="AC12" s="200" t="s">
        <v>39</v>
      </c>
      <c r="AD12" s="200" t="s">
        <v>696</v>
      </c>
      <c r="AE12" s="201"/>
      <c r="AF12" s="201" t="s">
        <v>768</v>
      </c>
      <c r="AG12" s="295"/>
      <c r="AH12" s="335"/>
      <c r="AI12" s="295"/>
      <c r="AJ12" s="304"/>
    </row>
    <row r="13" spans="2:36">
      <c r="B13" s="316"/>
      <c r="C13" s="312"/>
      <c r="D13" s="312"/>
      <c r="E13" s="307"/>
      <c r="F13" s="307"/>
      <c r="G13" s="309"/>
      <c r="H13" s="307"/>
      <c r="I13" s="307"/>
      <c r="J13" s="309"/>
      <c r="K13" s="309"/>
      <c r="L13" s="307"/>
      <c r="M13" s="307"/>
      <c r="N13" s="307"/>
      <c r="O13" s="307"/>
      <c r="P13" s="307"/>
      <c r="Q13" s="307"/>
      <c r="R13" s="307"/>
      <c r="S13" s="307"/>
      <c r="T13" s="309"/>
      <c r="U13" s="307"/>
      <c r="V13" s="307"/>
      <c r="W13" s="309"/>
      <c r="X13" s="309"/>
      <c r="Y13" s="307"/>
      <c r="Z13" s="307"/>
      <c r="AA13" s="307"/>
      <c r="AB13" s="324"/>
      <c r="AC13" s="200" t="s">
        <v>39</v>
      </c>
      <c r="AD13" s="200" t="s">
        <v>43</v>
      </c>
      <c r="AE13" s="201"/>
      <c r="AF13" s="201" t="s">
        <v>125</v>
      </c>
      <c r="AG13" s="295"/>
      <c r="AH13" s="335"/>
      <c r="AI13" s="295"/>
      <c r="AJ13" s="304"/>
    </row>
    <row r="14" spans="2:36">
      <c r="B14" s="316"/>
      <c r="C14" s="312"/>
      <c r="D14" s="312"/>
      <c r="E14" s="307"/>
      <c r="F14" s="307"/>
      <c r="G14" s="309"/>
      <c r="H14" s="307"/>
      <c r="I14" s="307"/>
      <c r="J14" s="309"/>
      <c r="K14" s="309"/>
      <c r="L14" s="307"/>
      <c r="M14" s="307"/>
      <c r="N14" s="307"/>
      <c r="O14" s="307"/>
      <c r="P14" s="307"/>
      <c r="Q14" s="307"/>
      <c r="R14" s="307"/>
      <c r="S14" s="307"/>
      <c r="T14" s="309"/>
      <c r="U14" s="307"/>
      <c r="V14" s="307"/>
      <c r="W14" s="309"/>
      <c r="X14" s="309"/>
      <c r="Y14" s="307"/>
      <c r="Z14" s="307"/>
      <c r="AA14" s="307"/>
      <c r="AB14" s="324"/>
      <c r="AC14" s="200" t="s">
        <v>30</v>
      </c>
      <c r="AD14" s="200" t="s">
        <v>46</v>
      </c>
      <c r="AE14" s="201" t="s">
        <v>760</v>
      </c>
      <c r="AF14" s="201" t="s">
        <v>769</v>
      </c>
      <c r="AG14" s="295"/>
      <c r="AH14" s="335"/>
      <c r="AI14" s="295"/>
      <c r="AJ14" s="304"/>
    </row>
    <row r="15" spans="2:36">
      <c r="B15" s="316"/>
      <c r="C15" s="312"/>
      <c r="D15" s="312"/>
      <c r="E15" s="307"/>
      <c r="F15" s="307"/>
      <c r="G15" s="309"/>
      <c r="H15" s="307"/>
      <c r="I15" s="307"/>
      <c r="J15" s="309"/>
      <c r="K15" s="309"/>
      <c r="L15" s="307"/>
      <c r="M15" s="307"/>
      <c r="N15" s="307"/>
      <c r="O15" s="307"/>
      <c r="P15" s="307"/>
      <c r="Q15" s="307"/>
      <c r="R15" s="307"/>
      <c r="S15" s="307"/>
      <c r="T15" s="309"/>
      <c r="U15" s="307"/>
      <c r="V15" s="307"/>
      <c r="W15" s="309"/>
      <c r="X15" s="309"/>
      <c r="Y15" s="307"/>
      <c r="Z15" s="307"/>
      <c r="AA15" s="307"/>
      <c r="AB15" s="324"/>
      <c r="AC15" s="200" t="s">
        <v>30</v>
      </c>
      <c r="AD15" s="200" t="s">
        <v>46</v>
      </c>
      <c r="AE15" s="201" t="s">
        <v>761</v>
      </c>
      <c r="AF15" s="201" t="s">
        <v>770</v>
      </c>
      <c r="AG15" s="295"/>
      <c r="AH15" s="335"/>
      <c r="AI15" s="295"/>
      <c r="AJ15" s="304"/>
    </row>
    <row r="16" spans="2:36">
      <c r="B16" s="316"/>
      <c r="C16" s="312"/>
      <c r="D16" s="312"/>
      <c r="E16" s="307"/>
      <c r="F16" s="307"/>
      <c r="G16" s="309"/>
      <c r="H16" s="307"/>
      <c r="I16" s="307"/>
      <c r="J16" s="309"/>
      <c r="K16" s="309"/>
      <c r="L16" s="307"/>
      <c r="M16" s="307"/>
      <c r="N16" s="307"/>
      <c r="O16" s="307"/>
      <c r="P16" s="307"/>
      <c r="Q16" s="307"/>
      <c r="R16" s="307"/>
      <c r="S16" s="307"/>
      <c r="T16" s="309"/>
      <c r="U16" s="307"/>
      <c r="V16" s="307"/>
      <c r="W16" s="309"/>
      <c r="X16" s="309"/>
      <c r="Y16" s="307"/>
      <c r="Z16" s="307"/>
      <c r="AA16" s="307"/>
      <c r="AB16" s="324"/>
      <c r="AC16" s="200" t="s">
        <v>30</v>
      </c>
      <c r="AD16" s="200" t="s">
        <v>46</v>
      </c>
      <c r="AE16" s="201" t="s">
        <v>762</v>
      </c>
      <c r="AF16" s="201" t="s">
        <v>771</v>
      </c>
      <c r="AG16" s="295"/>
      <c r="AH16" s="335"/>
      <c r="AI16" s="295"/>
      <c r="AJ16" s="304"/>
    </row>
    <row r="17" spans="2:36">
      <c r="B17" s="316"/>
      <c r="C17" s="312"/>
      <c r="D17" s="312"/>
      <c r="E17" s="307"/>
      <c r="F17" s="307"/>
      <c r="G17" s="309"/>
      <c r="H17" s="307"/>
      <c r="I17" s="307"/>
      <c r="J17" s="309"/>
      <c r="K17" s="309"/>
      <c r="L17" s="307"/>
      <c r="M17" s="307"/>
      <c r="N17" s="307"/>
      <c r="O17" s="307"/>
      <c r="P17" s="307"/>
      <c r="Q17" s="307"/>
      <c r="R17" s="307"/>
      <c r="S17" s="307"/>
      <c r="T17" s="309"/>
      <c r="U17" s="307"/>
      <c r="V17" s="307"/>
      <c r="W17" s="309"/>
      <c r="X17" s="309"/>
      <c r="Y17" s="307"/>
      <c r="Z17" s="307"/>
      <c r="AA17" s="307"/>
      <c r="AB17" s="324"/>
      <c r="AC17" s="200" t="s">
        <v>30</v>
      </c>
      <c r="AD17" s="200" t="s">
        <v>46</v>
      </c>
      <c r="AE17" s="201" t="s">
        <v>763</v>
      </c>
      <c r="AF17" s="201" t="s">
        <v>772</v>
      </c>
      <c r="AG17" s="295"/>
      <c r="AH17" s="335"/>
      <c r="AI17" s="295"/>
      <c r="AJ17" s="304"/>
    </row>
    <row r="18" spans="2:36">
      <c r="B18" s="317"/>
      <c r="C18" s="313"/>
      <c r="D18" s="313"/>
      <c r="E18" s="308"/>
      <c r="F18" s="308"/>
      <c r="G18" s="310"/>
      <c r="H18" s="308"/>
      <c r="I18" s="308"/>
      <c r="J18" s="310"/>
      <c r="K18" s="310"/>
      <c r="L18" s="308"/>
      <c r="M18" s="308"/>
      <c r="N18" s="308"/>
      <c r="O18" s="308"/>
      <c r="P18" s="308"/>
      <c r="Q18" s="308"/>
      <c r="R18" s="308"/>
      <c r="S18" s="308"/>
      <c r="T18" s="310"/>
      <c r="U18" s="308"/>
      <c r="V18" s="308"/>
      <c r="W18" s="310"/>
      <c r="X18" s="310"/>
      <c r="Y18" s="308"/>
      <c r="Z18" s="308"/>
      <c r="AA18" s="308"/>
      <c r="AB18" s="325"/>
      <c r="AC18" s="202" t="s">
        <v>30</v>
      </c>
      <c r="AD18" s="202" t="s">
        <v>46</v>
      </c>
      <c r="AE18" s="203" t="s">
        <v>764</v>
      </c>
      <c r="AF18" s="203" t="s">
        <v>773</v>
      </c>
      <c r="AG18" s="296"/>
      <c r="AH18" s="336"/>
      <c r="AI18" s="296"/>
      <c r="AJ18" s="305"/>
    </row>
    <row r="19" spans="2:36" ht="45">
      <c r="B19" s="316" t="s">
        <v>692</v>
      </c>
      <c r="C19" s="312">
        <v>42949</v>
      </c>
      <c r="D19" s="312">
        <v>42951</v>
      </c>
      <c r="E19" s="307" t="s">
        <v>24</v>
      </c>
      <c r="F19" s="307" t="s">
        <v>693</v>
      </c>
      <c r="G19" s="309">
        <v>6.1</v>
      </c>
      <c r="H19" s="307" t="s">
        <v>25</v>
      </c>
      <c r="I19" s="307" t="s">
        <v>32</v>
      </c>
      <c r="J19" s="309">
        <v>2.7</v>
      </c>
      <c r="K19" s="309">
        <v>2.8</v>
      </c>
      <c r="L19" s="307" t="s">
        <v>26</v>
      </c>
      <c r="M19" s="307" t="s">
        <v>27</v>
      </c>
      <c r="N19" s="307" t="s">
        <v>28</v>
      </c>
      <c r="O19" s="307" t="s">
        <v>29</v>
      </c>
      <c r="P19" s="307" t="s">
        <v>30</v>
      </c>
      <c r="Q19" s="307" t="s">
        <v>27</v>
      </c>
      <c r="R19" s="307" t="s">
        <v>27</v>
      </c>
      <c r="S19" s="307" t="s">
        <v>28</v>
      </c>
      <c r="T19" s="309">
        <v>4.3</v>
      </c>
      <c r="U19" s="307" t="s">
        <v>25</v>
      </c>
      <c r="V19" s="307" t="s">
        <v>31</v>
      </c>
      <c r="W19" s="309">
        <v>2.9</v>
      </c>
      <c r="X19" s="309">
        <v>8.6</v>
      </c>
      <c r="Y19" s="307" t="s">
        <v>26</v>
      </c>
      <c r="Z19" s="307" t="s">
        <v>25</v>
      </c>
      <c r="AA19" s="307" t="s">
        <v>33</v>
      </c>
      <c r="AB19" s="307" t="s">
        <v>70</v>
      </c>
      <c r="AC19" s="200" t="s">
        <v>39</v>
      </c>
      <c r="AD19" s="200" t="s">
        <v>694</v>
      </c>
      <c r="AE19" s="200"/>
      <c r="AF19" s="204" t="s">
        <v>767</v>
      </c>
      <c r="AG19" s="295" t="s">
        <v>706</v>
      </c>
      <c r="AH19" s="335" t="s">
        <v>707</v>
      </c>
      <c r="AI19" s="295" t="s">
        <v>565</v>
      </c>
      <c r="AJ19" s="304" t="s">
        <v>572</v>
      </c>
    </row>
    <row r="20" spans="2:36">
      <c r="B20" s="316"/>
      <c r="C20" s="312"/>
      <c r="D20" s="312"/>
      <c r="E20" s="307"/>
      <c r="F20" s="307"/>
      <c r="G20" s="309"/>
      <c r="H20" s="307"/>
      <c r="I20" s="307"/>
      <c r="J20" s="309"/>
      <c r="K20" s="309"/>
      <c r="L20" s="307"/>
      <c r="M20" s="307"/>
      <c r="N20" s="307"/>
      <c r="O20" s="307"/>
      <c r="P20" s="307"/>
      <c r="Q20" s="307"/>
      <c r="R20" s="307"/>
      <c r="S20" s="307"/>
      <c r="T20" s="309"/>
      <c r="U20" s="307"/>
      <c r="V20" s="307"/>
      <c r="W20" s="309"/>
      <c r="X20" s="309"/>
      <c r="Y20" s="307"/>
      <c r="Z20" s="307"/>
      <c r="AA20" s="307"/>
      <c r="AB20" s="307"/>
      <c r="AC20" s="200" t="s">
        <v>39</v>
      </c>
      <c r="AD20" s="200" t="s">
        <v>695</v>
      </c>
      <c r="AE20" s="200"/>
      <c r="AF20" s="201" t="s">
        <v>31</v>
      </c>
      <c r="AG20" s="295"/>
      <c r="AH20" s="335"/>
      <c r="AI20" s="295"/>
      <c r="AJ20" s="304"/>
    </row>
    <row r="21" spans="2:36">
      <c r="B21" s="316"/>
      <c r="C21" s="312"/>
      <c r="D21" s="312"/>
      <c r="E21" s="307"/>
      <c r="F21" s="307"/>
      <c r="G21" s="309"/>
      <c r="H21" s="307"/>
      <c r="I21" s="307"/>
      <c r="J21" s="309"/>
      <c r="K21" s="309"/>
      <c r="L21" s="307"/>
      <c r="M21" s="307"/>
      <c r="N21" s="307"/>
      <c r="O21" s="307"/>
      <c r="P21" s="307"/>
      <c r="Q21" s="307"/>
      <c r="R21" s="307"/>
      <c r="S21" s="307"/>
      <c r="T21" s="309"/>
      <c r="U21" s="307"/>
      <c r="V21" s="307"/>
      <c r="W21" s="309"/>
      <c r="X21" s="309"/>
      <c r="Y21" s="307"/>
      <c r="Z21" s="307"/>
      <c r="AA21" s="307"/>
      <c r="AB21" s="307"/>
      <c r="AC21" s="200" t="s">
        <v>39</v>
      </c>
      <c r="AD21" s="200" t="s">
        <v>696</v>
      </c>
      <c r="AE21" s="200"/>
      <c r="AF21" s="201" t="s">
        <v>44</v>
      </c>
      <c r="AG21" s="295"/>
      <c r="AH21" s="335"/>
      <c r="AI21" s="295"/>
      <c r="AJ21" s="304"/>
    </row>
    <row r="22" spans="2:36">
      <c r="B22" s="316"/>
      <c r="C22" s="312"/>
      <c r="D22" s="312"/>
      <c r="E22" s="307"/>
      <c r="F22" s="307"/>
      <c r="G22" s="309"/>
      <c r="H22" s="307"/>
      <c r="I22" s="307"/>
      <c r="J22" s="309"/>
      <c r="K22" s="309"/>
      <c r="L22" s="307"/>
      <c r="M22" s="307"/>
      <c r="N22" s="307"/>
      <c r="O22" s="307"/>
      <c r="P22" s="307"/>
      <c r="Q22" s="307"/>
      <c r="R22" s="307"/>
      <c r="S22" s="307"/>
      <c r="T22" s="309"/>
      <c r="U22" s="307"/>
      <c r="V22" s="307"/>
      <c r="W22" s="309"/>
      <c r="X22" s="309"/>
      <c r="Y22" s="307"/>
      <c r="Z22" s="307"/>
      <c r="AA22" s="307"/>
      <c r="AB22" s="307"/>
      <c r="AC22" s="200" t="s">
        <v>39</v>
      </c>
      <c r="AD22" s="200" t="s">
        <v>43</v>
      </c>
      <c r="AE22" s="200"/>
      <c r="AF22" s="201" t="s">
        <v>45</v>
      </c>
      <c r="AG22" s="295"/>
      <c r="AH22" s="335"/>
      <c r="AI22" s="295"/>
      <c r="AJ22" s="304"/>
    </row>
    <row r="23" spans="2:36">
      <c r="B23" s="316"/>
      <c r="C23" s="312"/>
      <c r="D23" s="312"/>
      <c r="E23" s="307"/>
      <c r="F23" s="307"/>
      <c r="G23" s="309"/>
      <c r="H23" s="307"/>
      <c r="I23" s="307"/>
      <c r="J23" s="309"/>
      <c r="K23" s="309"/>
      <c r="L23" s="307"/>
      <c r="M23" s="307"/>
      <c r="N23" s="307"/>
      <c r="O23" s="307"/>
      <c r="P23" s="307"/>
      <c r="Q23" s="307"/>
      <c r="R23" s="307"/>
      <c r="S23" s="307"/>
      <c r="T23" s="309"/>
      <c r="U23" s="307"/>
      <c r="V23" s="307"/>
      <c r="W23" s="309"/>
      <c r="X23" s="309"/>
      <c r="Y23" s="307"/>
      <c r="Z23" s="307"/>
      <c r="AA23" s="307"/>
      <c r="AB23" s="307"/>
      <c r="AC23" s="200" t="s">
        <v>30</v>
      </c>
      <c r="AD23" s="200" t="s">
        <v>46</v>
      </c>
      <c r="AE23" s="201" t="s">
        <v>697</v>
      </c>
      <c r="AF23" s="201" t="s">
        <v>701</v>
      </c>
      <c r="AG23" s="295"/>
      <c r="AH23" s="335"/>
      <c r="AI23" s="295"/>
      <c r="AJ23" s="304"/>
    </row>
    <row r="24" spans="2:36">
      <c r="B24" s="316"/>
      <c r="C24" s="312"/>
      <c r="D24" s="312"/>
      <c r="E24" s="307"/>
      <c r="F24" s="307"/>
      <c r="G24" s="309"/>
      <c r="H24" s="307"/>
      <c r="I24" s="307"/>
      <c r="J24" s="309"/>
      <c r="K24" s="309"/>
      <c r="L24" s="307"/>
      <c r="M24" s="307"/>
      <c r="N24" s="307"/>
      <c r="O24" s="307"/>
      <c r="P24" s="307"/>
      <c r="Q24" s="307"/>
      <c r="R24" s="307"/>
      <c r="S24" s="307"/>
      <c r="T24" s="309"/>
      <c r="U24" s="307"/>
      <c r="V24" s="307"/>
      <c r="W24" s="309"/>
      <c r="X24" s="309"/>
      <c r="Y24" s="307"/>
      <c r="Z24" s="307"/>
      <c r="AA24" s="307"/>
      <c r="AB24" s="307"/>
      <c r="AC24" s="200" t="s">
        <v>30</v>
      </c>
      <c r="AD24" s="200" t="s">
        <v>46</v>
      </c>
      <c r="AE24" s="201" t="s">
        <v>698</v>
      </c>
      <c r="AF24" s="201" t="s">
        <v>702</v>
      </c>
      <c r="AG24" s="295"/>
      <c r="AH24" s="335"/>
      <c r="AI24" s="295"/>
      <c r="AJ24" s="304"/>
    </row>
    <row r="25" spans="2:36">
      <c r="B25" s="316"/>
      <c r="C25" s="312"/>
      <c r="D25" s="312"/>
      <c r="E25" s="307"/>
      <c r="F25" s="307"/>
      <c r="G25" s="309"/>
      <c r="H25" s="307"/>
      <c r="I25" s="307"/>
      <c r="J25" s="309"/>
      <c r="K25" s="309"/>
      <c r="L25" s="307"/>
      <c r="M25" s="307"/>
      <c r="N25" s="307"/>
      <c r="O25" s="307"/>
      <c r="P25" s="307"/>
      <c r="Q25" s="307"/>
      <c r="R25" s="307"/>
      <c r="S25" s="307"/>
      <c r="T25" s="309"/>
      <c r="U25" s="307"/>
      <c r="V25" s="307"/>
      <c r="W25" s="309"/>
      <c r="X25" s="309"/>
      <c r="Y25" s="307"/>
      <c r="Z25" s="307"/>
      <c r="AA25" s="307"/>
      <c r="AB25" s="307"/>
      <c r="AC25" s="200" t="s">
        <v>30</v>
      </c>
      <c r="AD25" s="205" t="s">
        <v>46</v>
      </c>
      <c r="AE25" s="201" t="s">
        <v>699</v>
      </c>
      <c r="AF25" s="201" t="s">
        <v>703</v>
      </c>
      <c r="AG25" s="295"/>
      <c r="AH25" s="335"/>
      <c r="AI25" s="295"/>
      <c r="AJ25" s="304"/>
    </row>
    <row r="26" spans="2:36">
      <c r="B26" s="316"/>
      <c r="C26" s="312"/>
      <c r="D26" s="312"/>
      <c r="E26" s="307"/>
      <c r="F26" s="307"/>
      <c r="G26" s="309"/>
      <c r="H26" s="307"/>
      <c r="I26" s="307"/>
      <c r="J26" s="309"/>
      <c r="K26" s="309"/>
      <c r="L26" s="307"/>
      <c r="M26" s="307"/>
      <c r="N26" s="307"/>
      <c r="O26" s="307"/>
      <c r="P26" s="307"/>
      <c r="Q26" s="307"/>
      <c r="R26" s="307"/>
      <c r="S26" s="307"/>
      <c r="T26" s="309"/>
      <c r="U26" s="307"/>
      <c r="V26" s="307"/>
      <c r="W26" s="309"/>
      <c r="X26" s="309"/>
      <c r="Y26" s="307"/>
      <c r="Z26" s="307"/>
      <c r="AA26" s="307"/>
      <c r="AB26" s="307"/>
      <c r="AC26" s="200" t="s">
        <v>30</v>
      </c>
      <c r="AD26" s="205" t="s">
        <v>46</v>
      </c>
      <c r="AE26" s="201" t="s">
        <v>700</v>
      </c>
      <c r="AF26" s="201" t="s">
        <v>704</v>
      </c>
      <c r="AG26" s="295"/>
      <c r="AH26" s="335"/>
      <c r="AI26" s="295"/>
      <c r="AJ26" s="304"/>
    </row>
    <row r="27" spans="2:36">
      <c r="B27" s="317"/>
      <c r="C27" s="313"/>
      <c r="D27" s="313"/>
      <c r="E27" s="308"/>
      <c r="F27" s="308"/>
      <c r="G27" s="310"/>
      <c r="H27" s="308"/>
      <c r="I27" s="308"/>
      <c r="J27" s="310"/>
      <c r="K27" s="310"/>
      <c r="L27" s="308"/>
      <c r="M27" s="308"/>
      <c r="N27" s="308"/>
      <c r="O27" s="308"/>
      <c r="P27" s="308"/>
      <c r="Q27" s="308"/>
      <c r="R27" s="308"/>
      <c r="S27" s="308"/>
      <c r="T27" s="310"/>
      <c r="U27" s="308"/>
      <c r="V27" s="308"/>
      <c r="W27" s="310"/>
      <c r="X27" s="310"/>
      <c r="Y27" s="308"/>
      <c r="Z27" s="308"/>
      <c r="AA27" s="308"/>
      <c r="AB27" s="308"/>
      <c r="AC27" s="202" t="s">
        <v>39</v>
      </c>
      <c r="AD27" s="206" t="s">
        <v>46</v>
      </c>
      <c r="AE27" s="202"/>
      <c r="AF27" s="203" t="s">
        <v>705</v>
      </c>
      <c r="AG27" s="296"/>
      <c r="AH27" s="336"/>
      <c r="AI27" s="296"/>
      <c r="AJ27" s="305"/>
    </row>
    <row r="28" spans="2:36" ht="51">
      <c r="B28" s="315" t="s">
        <v>708</v>
      </c>
      <c r="C28" s="314">
        <v>42949</v>
      </c>
      <c r="D28" s="314">
        <v>42951</v>
      </c>
      <c r="E28" s="306" t="s">
        <v>24</v>
      </c>
      <c r="F28" s="306" t="s">
        <v>709</v>
      </c>
      <c r="G28" s="311">
        <v>6.1</v>
      </c>
      <c r="H28" s="306" t="s">
        <v>25</v>
      </c>
      <c r="I28" s="306" t="s">
        <v>32</v>
      </c>
      <c r="J28" s="311">
        <v>2.7</v>
      </c>
      <c r="K28" s="311">
        <v>2.8</v>
      </c>
      <c r="L28" s="306" t="s">
        <v>26</v>
      </c>
      <c r="M28" s="306" t="s">
        <v>27</v>
      </c>
      <c r="N28" s="306" t="s">
        <v>28</v>
      </c>
      <c r="O28" s="306" t="s">
        <v>29</v>
      </c>
      <c r="P28" s="306" t="s">
        <v>30</v>
      </c>
      <c r="Q28" s="306" t="s">
        <v>27</v>
      </c>
      <c r="R28" s="306" t="s">
        <v>27</v>
      </c>
      <c r="S28" s="306" t="s">
        <v>28</v>
      </c>
      <c r="T28" s="311">
        <v>4.3</v>
      </c>
      <c r="U28" s="306" t="s">
        <v>25</v>
      </c>
      <c r="V28" s="306" t="s">
        <v>31</v>
      </c>
      <c r="W28" s="311">
        <v>2.9</v>
      </c>
      <c r="X28" s="311">
        <v>8.6</v>
      </c>
      <c r="Y28" s="306" t="s">
        <v>26</v>
      </c>
      <c r="Z28" s="306" t="s">
        <v>25</v>
      </c>
      <c r="AA28" s="306" t="s">
        <v>33</v>
      </c>
      <c r="AB28" s="306" t="s">
        <v>70</v>
      </c>
      <c r="AC28" s="199" t="s">
        <v>39</v>
      </c>
      <c r="AD28" s="207" t="s">
        <v>694</v>
      </c>
      <c r="AE28" s="199"/>
      <c r="AF28" s="208" t="s">
        <v>710</v>
      </c>
      <c r="AG28" s="306" t="s">
        <v>717</v>
      </c>
      <c r="AH28" s="329" t="s">
        <v>707</v>
      </c>
      <c r="AI28" s="306" t="s">
        <v>565</v>
      </c>
      <c r="AJ28" s="334" t="s">
        <v>572</v>
      </c>
    </row>
    <row r="29" spans="2:36">
      <c r="B29" s="316"/>
      <c r="C29" s="312"/>
      <c r="D29" s="312"/>
      <c r="E29" s="307"/>
      <c r="F29" s="307"/>
      <c r="G29" s="309"/>
      <c r="H29" s="307"/>
      <c r="I29" s="307"/>
      <c r="J29" s="309"/>
      <c r="K29" s="309"/>
      <c r="L29" s="307"/>
      <c r="M29" s="307"/>
      <c r="N29" s="307"/>
      <c r="O29" s="307"/>
      <c r="P29" s="307"/>
      <c r="Q29" s="307"/>
      <c r="R29" s="307"/>
      <c r="S29" s="307"/>
      <c r="T29" s="309"/>
      <c r="U29" s="307"/>
      <c r="V29" s="307"/>
      <c r="W29" s="309"/>
      <c r="X29" s="309"/>
      <c r="Y29" s="307"/>
      <c r="Z29" s="307"/>
      <c r="AA29" s="307"/>
      <c r="AB29" s="307"/>
      <c r="AC29" s="200" t="s">
        <v>39</v>
      </c>
      <c r="AD29" s="205" t="s">
        <v>695</v>
      </c>
      <c r="AE29" s="200"/>
      <c r="AF29" s="201" t="s">
        <v>31</v>
      </c>
      <c r="AG29" s="307"/>
      <c r="AH29" s="324"/>
      <c r="AI29" s="307"/>
      <c r="AJ29" s="332"/>
    </row>
    <row r="30" spans="2:36">
      <c r="B30" s="316"/>
      <c r="C30" s="312"/>
      <c r="D30" s="312"/>
      <c r="E30" s="307"/>
      <c r="F30" s="307"/>
      <c r="G30" s="309"/>
      <c r="H30" s="307"/>
      <c r="I30" s="307"/>
      <c r="J30" s="309"/>
      <c r="K30" s="309"/>
      <c r="L30" s="307"/>
      <c r="M30" s="307"/>
      <c r="N30" s="307"/>
      <c r="O30" s="307"/>
      <c r="P30" s="307"/>
      <c r="Q30" s="307"/>
      <c r="R30" s="307"/>
      <c r="S30" s="307"/>
      <c r="T30" s="309"/>
      <c r="U30" s="307"/>
      <c r="V30" s="307"/>
      <c r="W30" s="309"/>
      <c r="X30" s="309"/>
      <c r="Y30" s="307"/>
      <c r="Z30" s="307"/>
      <c r="AA30" s="307"/>
      <c r="AB30" s="307"/>
      <c r="AC30" s="200" t="s">
        <v>39</v>
      </c>
      <c r="AD30" s="205" t="s">
        <v>696</v>
      </c>
      <c r="AE30" s="200"/>
      <c r="AF30" s="201" t="s">
        <v>44</v>
      </c>
      <c r="AG30" s="307"/>
      <c r="AH30" s="324"/>
      <c r="AI30" s="307"/>
      <c r="AJ30" s="332"/>
    </row>
    <row r="31" spans="2:36">
      <c r="B31" s="316"/>
      <c r="C31" s="312"/>
      <c r="D31" s="312"/>
      <c r="E31" s="307"/>
      <c r="F31" s="307"/>
      <c r="G31" s="309"/>
      <c r="H31" s="307"/>
      <c r="I31" s="307"/>
      <c r="J31" s="309"/>
      <c r="K31" s="309"/>
      <c r="L31" s="307"/>
      <c r="M31" s="307"/>
      <c r="N31" s="307"/>
      <c r="O31" s="307"/>
      <c r="P31" s="307"/>
      <c r="Q31" s="307"/>
      <c r="R31" s="307"/>
      <c r="S31" s="307"/>
      <c r="T31" s="309"/>
      <c r="U31" s="307"/>
      <c r="V31" s="307"/>
      <c r="W31" s="309"/>
      <c r="X31" s="309"/>
      <c r="Y31" s="307"/>
      <c r="Z31" s="307"/>
      <c r="AA31" s="307"/>
      <c r="AB31" s="307"/>
      <c r="AC31" s="200" t="s">
        <v>39</v>
      </c>
      <c r="AD31" s="205" t="s">
        <v>43</v>
      </c>
      <c r="AE31" s="200"/>
      <c r="AF31" s="201" t="s">
        <v>45</v>
      </c>
      <c r="AG31" s="307"/>
      <c r="AH31" s="324"/>
      <c r="AI31" s="307"/>
      <c r="AJ31" s="332"/>
    </row>
    <row r="32" spans="2:36">
      <c r="B32" s="316"/>
      <c r="C32" s="312"/>
      <c r="D32" s="312"/>
      <c r="E32" s="307"/>
      <c r="F32" s="307"/>
      <c r="G32" s="309"/>
      <c r="H32" s="307"/>
      <c r="I32" s="307"/>
      <c r="J32" s="309"/>
      <c r="K32" s="309"/>
      <c r="L32" s="307"/>
      <c r="M32" s="307"/>
      <c r="N32" s="307"/>
      <c r="O32" s="307"/>
      <c r="P32" s="307"/>
      <c r="Q32" s="307"/>
      <c r="R32" s="307"/>
      <c r="S32" s="307"/>
      <c r="T32" s="309"/>
      <c r="U32" s="307"/>
      <c r="V32" s="307"/>
      <c r="W32" s="309"/>
      <c r="X32" s="309"/>
      <c r="Y32" s="307"/>
      <c r="Z32" s="307"/>
      <c r="AA32" s="307"/>
      <c r="AB32" s="307"/>
      <c r="AC32" s="200" t="s">
        <v>30</v>
      </c>
      <c r="AD32" s="205" t="s">
        <v>46</v>
      </c>
      <c r="AE32" s="201" t="s">
        <v>711</v>
      </c>
      <c r="AF32" s="201" t="s">
        <v>714</v>
      </c>
      <c r="AG32" s="307"/>
      <c r="AH32" s="324"/>
      <c r="AI32" s="307"/>
      <c r="AJ32" s="332"/>
    </row>
    <row r="33" spans="2:44">
      <c r="B33" s="316"/>
      <c r="C33" s="312"/>
      <c r="D33" s="312"/>
      <c r="E33" s="307"/>
      <c r="F33" s="307"/>
      <c r="G33" s="309"/>
      <c r="H33" s="307"/>
      <c r="I33" s="307"/>
      <c r="J33" s="309"/>
      <c r="K33" s="309"/>
      <c r="L33" s="307"/>
      <c r="M33" s="307"/>
      <c r="N33" s="307"/>
      <c r="O33" s="307"/>
      <c r="P33" s="307"/>
      <c r="Q33" s="307"/>
      <c r="R33" s="307"/>
      <c r="S33" s="307"/>
      <c r="T33" s="309"/>
      <c r="U33" s="307"/>
      <c r="V33" s="307"/>
      <c r="W33" s="309"/>
      <c r="X33" s="309"/>
      <c r="Y33" s="307"/>
      <c r="Z33" s="307"/>
      <c r="AA33" s="307"/>
      <c r="AB33" s="307"/>
      <c r="AC33" s="200" t="s">
        <v>30</v>
      </c>
      <c r="AD33" s="205" t="s">
        <v>46</v>
      </c>
      <c r="AE33" s="201" t="s">
        <v>712</v>
      </c>
      <c r="AF33" s="201" t="s">
        <v>715</v>
      </c>
      <c r="AG33" s="307"/>
      <c r="AH33" s="324"/>
      <c r="AI33" s="307"/>
      <c r="AJ33" s="332"/>
    </row>
    <row r="34" spans="2:44" ht="15.75" thickBot="1">
      <c r="B34" s="317"/>
      <c r="C34" s="313"/>
      <c r="D34" s="313"/>
      <c r="E34" s="308"/>
      <c r="F34" s="308"/>
      <c r="G34" s="310"/>
      <c r="H34" s="308"/>
      <c r="I34" s="308"/>
      <c r="J34" s="310"/>
      <c r="K34" s="310"/>
      <c r="L34" s="308"/>
      <c r="M34" s="308"/>
      <c r="N34" s="308"/>
      <c r="O34" s="308"/>
      <c r="P34" s="308"/>
      <c r="Q34" s="308"/>
      <c r="R34" s="308"/>
      <c r="S34" s="308"/>
      <c r="T34" s="310"/>
      <c r="U34" s="308"/>
      <c r="V34" s="308"/>
      <c r="W34" s="310"/>
      <c r="X34" s="310"/>
      <c r="Y34" s="308"/>
      <c r="Z34" s="308"/>
      <c r="AA34" s="308"/>
      <c r="AB34" s="308"/>
      <c r="AC34" s="202" t="s">
        <v>30</v>
      </c>
      <c r="AD34" s="206" t="s">
        <v>46</v>
      </c>
      <c r="AE34" s="203" t="s">
        <v>713</v>
      </c>
      <c r="AF34" s="203" t="s">
        <v>716</v>
      </c>
      <c r="AG34" s="308"/>
      <c r="AH34" s="325"/>
      <c r="AI34" s="308"/>
      <c r="AJ34" s="333"/>
    </row>
    <row r="35" spans="2:44">
      <c r="B35" s="316" t="s">
        <v>48</v>
      </c>
      <c r="C35" s="312">
        <v>42923</v>
      </c>
      <c r="D35" s="312">
        <v>42929</v>
      </c>
      <c r="E35" s="307" t="s">
        <v>49</v>
      </c>
      <c r="F35" s="327" t="s">
        <v>65</v>
      </c>
      <c r="G35" s="309">
        <v>5</v>
      </c>
      <c r="H35" s="307" t="s">
        <v>25</v>
      </c>
      <c r="I35" s="327" t="s">
        <v>50</v>
      </c>
      <c r="J35" s="309">
        <v>1.4</v>
      </c>
      <c r="K35" s="309">
        <v>3.1</v>
      </c>
      <c r="L35" s="307" t="s">
        <v>26</v>
      </c>
      <c r="M35" s="307" t="s">
        <v>27</v>
      </c>
      <c r="N35" s="307" t="s">
        <v>27</v>
      </c>
      <c r="O35" s="307" t="s">
        <v>28</v>
      </c>
      <c r="P35" s="307" t="s">
        <v>30</v>
      </c>
      <c r="Q35" s="307" t="s">
        <v>27</v>
      </c>
      <c r="R35" s="307" t="s">
        <v>28</v>
      </c>
      <c r="S35" s="307" t="s">
        <v>28</v>
      </c>
      <c r="T35" s="309">
        <v>4</v>
      </c>
      <c r="U35" s="307" t="s">
        <v>25</v>
      </c>
      <c r="V35" s="327" t="s">
        <v>62</v>
      </c>
      <c r="W35" s="309">
        <v>2.9</v>
      </c>
      <c r="X35" s="309">
        <v>8</v>
      </c>
      <c r="Y35" s="307" t="s">
        <v>26</v>
      </c>
      <c r="Z35" s="307" t="s">
        <v>27</v>
      </c>
      <c r="AA35" s="307" t="s">
        <v>51</v>
      </c>
      <c r="AB35" s="307" t="s">
        <v>66</v>
      </c>
      <c r="AC35" s="200" t="s">
        <v>39</v>
      </c>
      <c r="AD35" s="200" t="s">
        <v>40</v>
      </c>
      <c r="AE35" s="209"/>
      <c r="AF35" s="200" t="s">
        <v>63</v>
      </c>
      <c r="AG35" s="327" t="s">
        <v>563</v>
      </c>
      <c r="AH35" s="307" t="s">
        <v>564</v>
      </c>
      <c r="AI35" s="307" t="s">
        <v>565</v>
      </c>
      <c r="AJ35" s="332" t="s">
        <v>566</v>
      </c>
      <c r="AN35" s="156" t="s">
        <v>1079</v>
      </c>
      <c r="AO35" s="343" t="s">
        <v>1099</v>
      </c>
      <c r="AP35" s="343"/>
      <c r="AQ35" s="343"/>
      <c r="AR35" s="344"/>
    </row>
    <row r="36" spans="2:44">
      <c r="B36" s="316"/>
      <c r="C36" s="312"/>
      <c r="D36" s="312"/>
      <c r="E36" s="307"/>
      <c r="F36" s="307"/>
      <c r="G36" s="309"/>
      <c r="H36" s="307"/>
      <c r="I36" s="327"/>
      <c r="J36" s="309"/>
      <c r="K36" s="309"/>
      <c r="L36" s="307"/>
      <c r="M36" s="307"/>
      <c r="N36" s="307"/>
      <c r="O36" s="307"/>
      <c r="P36" s="307"/>
      <c r="Q36" s="307"/>
      <c r="R36" s="307"/>
      <c r="S36" s="307"/>
      <c r="T36" s="309"/>
      <c r="U36" s="307"/>
      <c r="V36" s="327"/>
      <c r="W36" s="309"/>
      <c r="X36" s="309"/>
      <c r="Y36" s="307"/>
      <c r="Z36" s="307"/>
      <c r="AA36" s="307"/>
      <c r="AB36" s="307"/>
      <c r="AC36" s="200" t="s">
        <v>39</v>
      </c>
      <c r="AD36" s="200" t="s">
        <v>41</v>
      </c>
      <c r="AE36" s="209"/>
      <c r="AF36" s="201" t="s">
        <v>62</v>
      </c>
      <c r="AG36" s="327"/>
      <c r="AH36" s="307"/>
      <c r="AI36" s="307"/>
      <c r="AJ36" s="332"/>
      <c r="AN36" s="157" t="s">
        <v>1080</v>
      </c>
      <c r="AO36" s="339" t="s">
        <v>1100</v>
      </c>
      <c r="AP36" s="339"/>
      <c r="AQ36" s="339"/>
      <c r="AR36" s="340"/>
    </row>
    <row r="37" spans="2:44">
      <c r="B37" s="316"/>
      <c r="C37" s="312"/>
      <c r="D37" s="312"/>
      <c r="E37" s="307"/>
      <c r="F37" s="307"/>
      <c r="G37" s="309"/>
      <c r="H37" s="307"/>
      <c r="I37" s="327"/>
      <c r="J37" s="309"/>
      <c r="K37" s="309"/>
      <c r="L37" s="307"/>
      <c r="M37" s="307"/>
      <c r="N37" s="307"/>
      <c r="O37" s="307"/>
      <c r="P37" s="307"/>
      <c r="Q37" s="307"/>
      <c r="R37" s="307"/>
      <c r="S37" s="307"/>
      <c r="T37" s="309"/>
      <c r="U37" s="307"/>
      <c r="V37" s="327"/>
      <c r="W37" s="309"/>
      <c r="X37" s="309"/>
      <c r="Y37" s="307"/>
      <c r="Z37" s="307"/>
      <c r="AA37" s="307"/>
      <c r="AB37" s="307"/>
      <c r="AC37" s="200" t="s">
        <v>39</v>
      </c>
      <c r="AD37" s="200" t="s">
        <v>42</v>
      </c>
      <c r="AE37" s="209"/>
      <c r="AF37" s="201" t="s">
        <v>61</v>
      </c>
      <c r="AG37" s="327"/>
      <c r="AH37" s="307"/>
      <c r="AI37" s="307"/>
      <c r="AJ37" s="332"/>
      <c r="AN37" s="157" t="s">
        <v>1081</v>
      </c>
      <c r="AO37" s="339" t="s">
        <v>1101</v>
      </c>
      <c r="AP37" s="339"/>
      <c r="AQ37" s="339"/>
      <c r="AR37" s="340"/>
    </row>
    <row r="38" spans="2:44">
      <c r="B38" s="316"/>
      <c r="C38" s="312"/>
      <c r="D38" s="312"/>
      <c r="E38" s="307"/>
      <c r="F38" s="307"/>
      <c r="G38" s="309"/>
      <c r="H38" s="307"/>
      <c r="I38" s="327"/>
      <c r="J38" s="309"/>
      <c r="K38" s="309"/>
      <c r="L38" s="307"/>
      <c r="M38" s="307"/>
      <c r="N38" s="307"/>
      <c r="O38" s="307"/>
      <c r="P38" s="307"/>
      <c r="Q38" s="307"/>
      <c r="R38" s="307"/>
      <c r="S38" s="307"/>
      <c r="T38" s="309"/>
      <c r="U38" s="307"/>
      <c r="V38" s="327"/>
      <c r="W38" s="309"/>
      <c r="X38" s="309"/>
      <c r="Y38" s="307"/>
      <c r="Z38" s="307"/>
      <c r="AA38" s="307"/>
      <c r="AB38" s="307"/>
      <c r="AC38" s="200" t="s">
        <v>39</v>
      </c>
      <c r="AD38" s="200" t="s">
        <v>43</v>
      </c>
      <c r="AE38" s="209"/>
      <c r="AF38" s="200" t="s">
        <v>60</v>
      </c>
      <c r="AG38" s="327"/>
      <c r="AH38" s="307"/>
      <c r="AI38" s="307"/>
      <c r="AJ38" s="332"/>
      <c r="AN38" s="157" t="s">
        <v>1082</v>
      </c>
      <c r="AO38" s="339" t="s">
        <v>1102</v>
      </c>
      <c r="AP38" s="339"/>
      <c r="AQ38" s="339"/>
      <c r="AR38" s="340"/>
    </row>
    <row r="39" spans="2:44">
      <c r="B39" s="316"/>
      <c r="C39" s="312"/>
      <c r="D39" s="312"/>
      <c r="E39" s="307"/>
      <c r="F39" s="307"/>
      <c r="G39" s="309"/>
      <c r="H39" s="307"/>
      <c r="I39" s="327"/>
      <c r="J39" s="309"/>
      <c r="K39" s="309"/>
      <c r="L39" s="307"/>
      <c r="M39" s="307"/>
      <c r="N39" s="307"/>
      <c r="O39" s="307"/>
      <c r="P39" s="307"/>
      <c r="Q39" s="307"/>
      <c r="R39" s="307"/>
      <c r="S39" s="307"/>
      <c r="T39" s="309"/>
      <c r="U39" s="307"/>
      <c r="V39" s="327"/>
      <c r="W39" s="309"/>
      <c r="X39" s="309"/>
      <c r="Y39" s="307"/>
      <c r="Z39" s="307"/>
      <c r="AA39" s="307"/>
      <c r="AB39" s="307"/>
      <c r="AC39" s="200" t="s">
        <v>30</v>
      </c>
      <c r="AD39" s="200" t="s">
        <v>46</v>
      </c>
      <c r="AE39" s="201" t="s">
        <v>55</v>
      </c>
      <c r="AF39" s="201" t="s">
        <v>59</v>
      </c>
      <c r="AG39" s="327"/>
      <c r="AH39" s="307"/>
      <c r="AI39" s="307"/>
      <c r="AJ39" s="332"/>
      <c r="AN39" s="157" t="s">
        <v>1083</v>
      </c>
      <c r="AO39" s="339" t="s">
        <v>1103</v>
      </c>
      <c r="AP39" s="339"/>
      <c r="AQ39" s="339"/>
      <c r="AR39" s="340"/>
    </row>
    <row r="40" spans="2:44">
      <c r="B40" s="316"/>
      <c r="C40" s="312"/>
      <c r="D40" s="312"/>
      <c r="E40" s="307"/>
      <c r="F40" s="307"/>
      <c r="G40" s="309"/>
      <c r="H40" s="307"/>
      <c r="I40" s="327"/>
      <c r="J40" s="309"/>
      <c r="K40" s="309"/>
      <c r="L40" s="307"/>
      <c r="M40" s="307"/>
      <c r="N40" s="307"/>
      <c r="O40" s="307"/>
      <c r="P40" s="307"/>
      <c r="Q40" s="307"/>
      <c r="R40" s="307"/>
      <c r="S40" s="307"/>
      <c r="T40" s="309"/>
      <c r="U40" s="307"/>
      <c r="V40" s="327"/>
      <c r="W40" s="309"/>
      <c r="X40" s="309"/>
      <c r="Y40" s="307"/>
      <c r="Z40" s="307"/>
      <c r="AA40" s="307"/>
      <c r="AB40" s="307"/>
      <c r="AC40" s="200" t="s">
        <v>30</v>
      </c>
      <c r="AD40" s="200" t="s">
        <v>46</v>
      </c>
      <c r="AE40" s="201" t="s">
        <v>54</v>
      </c>
      <c r="AF40" s="201" t="s">
        <v>58</v>
      </c>
      <c r="AG40" s="327"/>
      <c r="AH40" s="307"/>
      <c r="AI40" s="307"/>
      <c r="AJ40" s="332"/>
      <c r="AN40" s="157" t="s">
        <v>1080</v>
      </c>
      <c r="AO40" s="339" t="s">
        <v>1100</v>
      </c>
      <c r="AP40" s="339"/>
      <c r="AQ40" s="339"/>
      <c r="AR40" s="340"/>
    </row>
    <row r="41" spans="2:44">
      <c r="B41" s="316"/>
      <c r="C41" s="312"/>
      <c r="D41" s="312"/>
      <c r="E41" s="307"/>
      <c r="F41" s="307"/>
      <c r="G41" s="309"/>
      <c r="H41" s="307"/>
      <c r="I41" s="327"/>
      <c r="J41" s="309"/>
      <c r="K41" s="309"/>
      <c r="L41" s="307"/>
      <c r="M41" s="307"/>
      <c r="N41" s="307"/>
      <c r="O41" s="307"/>
      <c r="P41" s="307"/>
      <c r="Q41" s="307"/>
      <c r="R41" s="307"/>
      <c r="S41" s="307"/>
      <c r="T41" s="309"/>
      <c r="U41" s="307"/>
      <c r="V41" s="327"/>
      <c r="W41" s="309"/>
      <c r="X41" s="309"/>
      <c r="Y41" s="307"/>
      <c r="Z41" s="307"/>
      <c r="AA41" s="307"/>
      <c r="AB41" s="307"/>
      <c r="AC41" s="200" t="s">
        <v>30</v>
      </c>
      <c r="AD41" s="200" t="s">
        <v>46</v>
      </c>
      <c r="AE41" s="201" t="s">
        <v>53</v>
      </c>
      <c r="AF41" s="201" t="s">
        <v>57</v>
      </c>
      <c r="AG41" s="327"/>
      <c r="AH41" s="307"/>
      <c r="AI41" s="307"/>
      <c r="AJ41" s="332"/>
      <c r="AN41" s="157" t="s">
        <v>1087</v>
      </c>
      <c r="AO41" s="339" t="s">
        <v>1106</v>
      </c>
      <c r="AP41" s="339"/>
      <c r="AQ41" s="339"/>
      <c r="AR41" s="340"/>
    </row>
    <row r="42" spans="2:44">
      <c r="B42" s="316"/>
      <c r="C42" s="312"/>
      <c r="D42" s="312"/>
      <c r="E42" s="307"/>
      <c r="F42" s="307"/>
      <c r="G42" s="309"/>
      <c r="H42" s="307"/>
      <c r="I42" s="327"/>
      <c r="J42" s="309"/>
      <c r="K42" s="309"/>
      <c r="L42" s="307"/>
      <c r="M42" s="307"/>
      <c r="N42" s="307"/>
      <c r="O42" s="307"/>
      <c r="P42" s="307"/>
      <c r="Q42" s="307"/>
      <c r="R42" s="307"/>
      <c r="S42" s="307"/>
      <c r="T42" s="309"/>
      <c r="U42" s="307"/>
      <c r="V42" s="327"/>
      <c r="W42" s="309"/>
      <c r="X42" s="309"/>
      <c r="Y42" s="307"/>
      <c r="Z42" s="307"/>
      <c r="AA42" s="307"/>
      <c r="AB42" s="307"/>
      <c r="AC42" s="200" t="s">
        <v>30</v>
      </c>
      <c r="AD42" s="200" t="s">
        <v>46</v>
      </c>
      <c r="AE42" s="201" t="s">
        <v>52</v>
      </c>
      <c r="AF42" s="201" t="s">
        <v>56</v>
      </c>
      <c r="AG42" s="327"/>
      <c r="AH42" s="307"/>
      <c r="AI42" s="307"/>
      <c r="AJ42" s="332"/>
      <c r="AN42" s="157" t="s">
        <v>1084</v>
      </c>
      <c r="AO42" s="339" t="s">
        <v>1104</v>
      </c>
      <c r="AP42" s="339"/>
      <c r="AQ42" s="339"/>
      <c r="AR42" s="340"/>
    </row>
    <row r="43" spans="2:44">
      <c r="B43" s="317"/>
      <c r="C43" s="313"/>
      <c r="D43" s="313"/>
      <c r="E43" s="308"/>
      <c r="F43" s="308"/>
      <c r="G43" s="310"/>
      <c r="H43" s="308"/>
      <c r="I43" s="328"/>
      <c r="J43" s="310"/>
      <c r="K43" s="310"/>
      <c r="L43" s="308"/>
      <c r="M43" s="308"/>
      <c r="N43" s="308"/>
      <c r="O43" s="308"/>
      <c r="P43" s="308"/>
      <c r="Q43" s="308"/>
      <c r="R43" s="308"/>
      <c r="S43" s="308"/>
      <c r="T43" s="310"/>
      <c r="U43" s="308"/>
      <c r="V43" s="328"/>
      <c r="W43" s="310"/>
      <c r="X43" s="310"/>
      <c r="Y43" s="308"/>
      <c r="Z43" s="308"/>
      <c r="AA43" s="308"/>
      <c r="AB43" s="308"/>
      <c r="AC43" s="202" t="s">
        <v>39</v>
      </c>
      <c r="AD43" s="202" t="s">
        <v>46</v>
      </c>
      <c r="AE43" s="202"/>
      <c r="AF43" s="203" t="s">
        <v>67</v>
      </c>
      <c r="AG43" s="328"/>
      <c r="AH43" s="308"/>
      <c r="AI43" s="308"/>
      <c r="AJ43" s="333"/>
      <c r="AN43" s="157" t="s">
        <v>1085</v>
      </c>
      <c r="AO43" s="339" t="s">
        <v>1105</v>
      </c>
      <c r="AP43" s="339"/>
      <c r="AQ43" s="339"/>
      <c r="AR43" s="340"/>
    </row>
    <row r="44" spans="2:44" ht="15.75" thickBot="1">
      <c r="B44" s="315" t="s">
        <v>68</v>
      </c>
      <c r="C44" s="314">
        <v>42923</v>
      </c>
      <c r="D44" s="314">
        <v>42933</v>
      </c>
      <c r="E44" s="306" t="s">
        <v>24</v>
      </c>
      <c r="F44" s="326" t="s">
        <v>69</v>
      </c>
      <c r="G44" s="311">
        <v>6.1</v>
      </c>
      <c r="H44" s="306" t="s">
        <v>25</v>
      </c>
      <c r="I44" s="326" t="s">
        <v>32</v>
      </c>
      <c r="J44" s="311">
        <v>2.7</v>
      </c>
      <c r="K44" s="311">
        <v>2.8</v>
      </c>
      <c r="L44" s="306" t="s">
        <v>26</v>
      </c>
      <c r="M44" s="306" t="s">
        <v>27</v>
      </c>
      <c r="N44" s="306" t="s">
        <v>28</v>
      </c>
      <c r="O44" s="306" t="s">
        <v>29</v>
      </c>
      <c r="P44" s="306" t="s">
        <v>30</v>
      </c>
      <c r="Q44" s="306" t="s">
        <v>27</v>
      </c>
      <c r="R44" s="306" t="s">
        <v>27</v>
      </c>
      <c r="S44" s="306" t="s">
        <v>28</v>
      </c>
      <c r="T44" s="311">
        <v>4.3</v>
      </c>
      <c r="U44" s="306" t="s">
        <v>25</v>
      </c>
      <c r="V44" s="326" t="s">
        <v>31</v>
      </c>
      <c r="W44" s="311">
        <v>2.9</v>
      </c>
      <c r="X44" s="311">
        <v>8.6</v>
      </c>
      <c r="Y44" s="306" t="s">
        <v>26</v>
      </c>
      <c r="Z44" s="306" t="s">
        <v>25</v>
      </c>
      <c r="AA44" s="306" t="s">
        <v>33</v>
      </c>
      <c r="AB44" s="306" t="s">
        <v>70</v>
      </c>
      <c r="AC44" s="199" t="s">
        <v>39</v>
      </c>
      <c r="AD44" s="199" t="s">
        <v>40</v>
      </c>
      <c r="AE44" s="210"/>
      <c r="AF44" s="211" t="s">
        <v>75</v>
      </c>
      <c r="AG44" s="326" t="s">
        <v>567</v>
      </c>
      <c r="AH44" s="329" t="s">
        <v>680</v>
      </c>
      <c r="AI44" s="306" t="s">
        <v>565</v>
      </c>
      <c r="AJ44" s="334" t="s">
        <v>566</v>
      </c>
      <c r="AN44" s="158" t="s">
        <v>1086</v>
      </c>
      <c r="AO44" s="341" t="s">
        <v>1017</v>
      </c>
      <c r="AP44" s="341"/>
      <c r="AQ44" s="341"/>
      <c r="AR44" s="342"/>
    </row>
    <row r="45" spans="2:44">
      <c r="B45" s="316"/>
      <c r="C45" s="312"/>
      <c r="D45" s="312"/>
      <c r="E45" s="307"/>
      <c r="F45" s="307"/>
      <c r="G45" s="309"/>
      <c r="H45" s="307"/>
      <c r="I45" s="327"/>
      <c r="J45" s="309"/>
      <c r="K45" s="309"/>
      <c r="L45" s="307"/>
      <c r="M45" s="307"/>
      <c r="N45" s="307"/>
      <c r="O45" s="307"/>
      <c r="P45" s="307"/>
      <c r="Q45" s="307"/>
      <c r="R45" s="307"/>
      <c r="S45" s="307"/>
      <c r="T45" s="309"/>
      <c r="U45" s="307"/>
      <c r="V45" s="327"/>
      <c r="W45" s="309"/>
      <c r="X45" s="309"/>
      <c r="Y45" s="307"/>
      <c r="Z45" s="307"/>
      <c r="AA45" s="307"/>
      <c r="AB45" s="307"/>
      <c r="AC45" s="200" t="s">
        <v>39</v>
      </c>
      <c r="AD45" s="200" t="s">
        <v>41</v>
      </c>
      <c r="AE45" s="209"/>
      <c r="AF45" s="201" t="s">
        <v>31</v>
      </c>
      <c r="AG45" s="327"/>
      <c r="AH45" s="307"/>
      <c r="AI45" s="307"/>
      <c r="AJ45" s="332"/>
    </row>
    <row r="46" spans="2:44">
      <c r="B46" s="316"/>
      <c r="C46" s="312"/>
      <c r="D46" s="312"/>
      <c r="E46" s="307"/>
      <c r="F46" s="307"/>
      <c r="G46" s="309"/>
      <c r="H46" s="307"/>
      <c r="I46" s="327"/>
      <c r="J46" s="309"/>
      <c r="K46" s="309"/>
      <c r="L46" s="307"/>
      <c r="M46" s="307"/>
      <c r="N46" s="307"/>
      <c r="O46" s="307"/>
      <c r="P46" s="307"/>
      <c r="Q46" s="307"/>
      <c r="R46" s="307"/>
      <c r="S46" s="307"/>
      <c r="T46" s="309"/>
      <c r="U46" s="307"/>
      <c r="V46" s="327"/>
      <c r="W46" s="309"/>
      <c r="X46" s="309"/>
      <c r="Y46" s="307"/>
      <c r="Z46" s="307"/>
      <c r="AA46" s="307"/>
      <c r="AB46" s="307"/>
      <c r="AC46" s="200" t="s">
        <v>39</v>
      </c>
      <c r="AD46" s="200" t="s">
        <v>42</v>
      </c>
      <c r="AE46" s="209"/>
      <c r="AF46" s="201" t="s">
        <v>44</v>
      </c>
      <c r="AG46" s="327"/>
      <c r="AH46" s="307"/>
      <c r="AI46" s="307"/>
      <c r="AJ46" s="332"/>
    </row>
    <row r="47" spans="2:44">
      <c r="B47" s="316"/>
      <c r="C47" s="312"/>
      <c r="D47" s="312"/>
      <c r="E47" s="307"/>
      <c r="F47" s="307"/>
      <c r="G47" s="309"/>
      <c r="H47" s="307"/>
      <c r="I47" s="327"/>
      <c r="J47" s="309"/>
      <c r="K47" s="309"/>
      <c r="L47" s="307"/>
      <c r="M47" s="307"/>
      <c r="N47" s="307"/>
      <c r="O47" s="307"/>
      <c r="P47" s="307"/>
      <c r="Q47" s="307"/>
      <c r="R47" s="307"/>
      <c r="S47" s="307"/>
      <c r="T47" s="309"/>
      <c r="U47" s="307"/>
      <c r="V47" s="327"/>
      <c r="W47" s="309"/>
      <c r="X47" s="309"/>
      <c r="Y47" s="307"/>
      <c r="Z47" s="307"/>
      <c r="AA47" s="307"/>
      <c r="AB47" s="307"/>
      <c r="AC47" s="200" t="s">
        <v>39</v>
      </c>
      <c r="AD47" s="200" t="s">
        <v>43</v>
      </c>
      <c r="AE47" s="209"/>
      <c r="AF47" s="200" t="s">
        <v>45</v>
      </c>
      <c r="AG47" s="327"/>
      <c r="AH47" s="307"/>
      <c r="AI47" s="307"/>
      <c r="AJ47" s="332"/>
    </row>
    <row r="48" spans="2:44">
      <c r="B48" s="316"/>
      <c r="C48" s="312"/>
      <c r="D48" s="312"/>
      <c r="E48" s="307"/>
      <c r="F48" s="307"/>
      <c r="G48" s="309"/>
      <c r="H48" s="307"/>
      <c r="I48" s="327"/>
      <c r="J48" s="309"/>
      <c r="K48" s="309"/>
      <c r="L48" s="307"/>
      <c r="M48" s="307"/>
      <c r="N48" s="307"/>
      <c r="O48" s="307"/>
      <c r="P48" s="307"/>
      <c r="Q48" s="307"/>
      <c r="R48" s="307"/>
      <c r="S48" s="307"/>
      <c r="T48" s="309"/>
      <c r="U48" s="307"/>
      <c r="V48" s="327"/>
      <c r="W48" s="309"/>
      <c r="X48" s="309"/>
      <c r="Y48" s="307"/>
      <c r="Z48" s="307"/>
      <c r="AA48" s="307"/>
      <c r="AB48" s="307"/>
      <c r="AC48" s="200" t="s">
        <v>30</v>
      </c>
      <c r="AD48" s="200" t="s">
        <v>46</v>
      </c>
      <c r="AE48" s="201" t="s">
        <v>74</v>
      </c>
      <c r="AF48" s="201" t="s">
        <v>76</v>
      </c>
      <c r="AG48" s="327"/>
      <c r="AH48" s="307"/>
      <c r="AI48" s="307"/>
      <c r="AJ48" s="332"/>
    </row>
    <row r="49" spans="2:36">
      <c r="B49" s="316"/>
      <c r="C49" s="312"/>
      <c r="D49" s="312"/>
      <c r="E49" s="307"/>
      <c r="F49" s="307"/>
      <c r="G49" s="309"/>
      <c r="H49" s="307"/>
      <c r="I49" s="327"/>
      <c r="J49" s="309"/>
      <c r="K49" s="309"/>
      <c r="L49" s="307"/>
      <c r="M49" s="307"/>
      <c r="N49" s="307"/>
      <c r="O49" s="307"/>
      <c r="P49" s="307"/>
      <c r="Q49" s="307"/>
      <c r="R49" s="307"/>
      <c r="S49" s="307"/>
      <c r="T49" s="309"/>
      <c r="U49" s="307"/>
      <c r="V49" s="327"/>
      <c r="W49" s="309"/>
      <c r="X49" s="309"/>
      <c r="Y49" s="307"/>
      <c r="Z49" s="307"/>
      <c r="AA49" s="307"/>
      <c r="AB49" s="307"/>
      <c r="AC49" s="200" t="s">
        <v>30</v>
      </c>
      <c r="AD49" s="200" t="s">
        <v>46</v>
      </c>
      <c r="AE49" s="201" t="s">
        <v>73</v>
      </c>
      <c r="AF49" s="201" t="s">
        <v>77</v>
      </c>
      <c r="AG49" s="327"/>
      <c r="AH49" s="307"/>
      <c r="AI49" s="307"/>
      <c r="AJ49" s="332"/>
    </row>
    <row r="50" spans="2:36">
      <c r="B50" s="316"/>
      <c r="C50" s="312"/>
      <c r="D50" s="312"/>
      <c r="E50" s="307"/>
      <c r="F50" s="307"/>
      <c r="G50" s="309"/>
      <c r="H50" s="307"/>
      <c r="I50" s="327"/>
      <c r="J50" s="309"/>
      <c r="K50" s="309"/>
      <c r="L50" s="307"/>
      <c r="M50" s="307"/>
      <c r="N50" s="307"/>
      <c r="O50" s="307"/>
      <c r="P50" s="307"/>
      <c r="Q50" s="307"/>
      <c r="R50" s="307"/>
      <c r="S50" s="307"/>
      <c r="T50" s="309"/>
      <c r="U50" s="307"/>
      <c r="V50" s="327"/>
      <c r="W50" s="309"/>
      <c r="X50" s="309"/>
      <c r="Y50" s="307"/>
      <c r="Z50" s="307"/>
      <c r="AA50" s="307"/>
      <c r="AB50" s="307"/>
      <c r="AC50" s="200" t="s">
        <v>30</v>
      </c>
      <c r="AD50" s="200" t="s">
        <v>46</v>
      </c>
      <c r="AE50" s="201" t="s">
        <v>72</v>
      </c>
      <c r="AF50" s="201" t="s">
        <v>78</v>
      </c>
      <c r="AG50" s="327"/>
      <c r="AH50" s="307"/>
      <c r="AI50" s="307"/>
      <c r="AJ50" s="332"/>
    </row>
    <row r="51" spans="2:36">
      <c r="B51" s="316"/>
      <c r="C51" s="312"/>
      <c r="D51" s="312"/>
      <c r="E51" s="307"/>
      <c r="F51" s="307"/>
      <c r="G51" s="309"/>
      <c r="H51" s="307"/>
      <c r="I51" s="327"/>
      <c r="J51" s="309"/>
      <c r="K51" s="309"/>
      <c r="L51" s="307"/>
      <c r="M51" s="307"/>
      <c r="N51" s="307"/>
      <c r="O51" s="307"/>
      <c r="P51" s="307"/>
      <c r="Q51" s="307"/>
      <c r="R51" s="307"/>
      <c r="S51" s="307"/>
      <c r="T51" s="309"/>
      <c r="U51" s="307"/>
      <c r="V51" s="327"/>
      <c r="W51" s="309"/>
      <c r="X51" s="309"/>
      <c r="Y51" s="307"/>
      <c r="Z51" s="307"/>
      <c r="AA51" s="307"/>
      <c r="AB51" s="307"/>
      <c r="AC51" s="200" t="s">
        <v>30</v>
      </c>
      <c r="AD51" s="200" t="s">
        <v>46</v>
      </c>
      <c r="AE51" s="201" t="s">
        <v>71</v>
      </c>
      <c r="AF51" s="201" t="s">
        <v>79</v>
      </c>
      <c r="AG51" s="327"/>
      <c r="AH51" s="307"/>
      <c r="AI51" s="307"/>
      <c r="AJ51" s="332"/>
    </row>
    <row r="52" spans="2:36">
      <c r="B52" s="317"/>
      <c r="C52" s="313"/>
      <c r="D52" s="313"/>
      <c r="E52" s="308"/>
      <c r="F52" s="308"/>
      <c r="G52" s="310"/>
      <c r="H52" s="308"/>
      <c r="I52" s="328"/>
      <c r="J52" s="310"/>
      <c r="K52" s="310"/>
      <c r="L52" s="308"/>
      <c r="M52" s="308"/>
      <c r="N52" s="308"/>
      <c r="O52" s="308"/>
      <c r="P52" s="308"/>
      <c r="Q52" s="308"/>
      <c r="R52" s="308"/>
      <c r="S52" s="308"/>
      <c r="T52" s="310"/>
      <c r="U52" s="308"/>
      <c r="V52" s="328"/>
      <c r="W52" s="310"/>
      <c r="X52" s="310"/>
      <c r="Y52" s="308"/>
      <c r="Z52" s="308"/>
      <c r="AA52" s="308"/>
      <c r="AB52" s="308"/>
      <c r="AC52" s="202" t="s">
        <v>39</v>
      </c>
      <c r="AD52" s="202" t="s">
        <v>46</v>
      </c>
      <c r="AE52" s="202"/>
      <c r="AF52" s="203" t="s">
        <v>80</v>
      </c>
      <c r="AG52" s="328"/>
      <c r="AH52" s="308"/>
      <c r="AI52" s="308"/>
      <c r="AJ52" s="333"/>
    </row>
    <row r="53" spans="2:36">
      <c r="B53" s="315" t="s">
        <v>81</v>
      </c>
      <c r="C53" s="314">
        <v>42923</v>
      </c>
      <c r="D53" s="314">
        <v>42928</v>
      </c>
      <c r="E53" s="306" t="s">
        <v>24</v>
      </c>
      <c r="F53" s="326" t="s">
        <v>82</v>
      </c>
      <c r="G53" s="311">
        <v>6.1</v>
      </c>
      <c r="H53" s="306" t="s">
        <v>25</v>
      </c>
      <c r="I53" s="326" t="s">
        <v>32</v>
      </c>
      <c r="J53" s="311">
        <v>2.7</v>
      </c>
      <c r="K53" s="311">
        <v>2.8</v>
      </c>
      <c r="L53" s="306" t="s">
        <v>26</v>
      </c>
      <c r="M53" s="306" t="s">
        <v>27</v>
      </c>
      <c r="N53" s="306" t="s">
        <v>28</v>
      </c>
      <c r="O53" s="306" t="s">
        <v>29</v>
      </c>
      <c r="P53" s="306" t="s">
        <v>30</v>
      </c>
      <c r="Q53" s="306" t="s">
        <v>27</v>
      </c>
      <c r="R53" s="306" t="s">
        <v>27</v>
      </c>
      <c r="S53" s="306" t="s">
        <v>28</v>
      </c>
      <c r="T53" s="311">
        <v>4.3</v>
      </c>
      <c r="U53" s="306" t="s">
        <v>25</v>
      </c>
      <c r="V53" s="326" t="s">
        <v>31</v>
      </c>
      <c r="W53" s="311">
        <v>2.9</v>
      </c>
      <c r="X53" s="311">
        <v>8.6</v>
      </c>
      <c r="Y53" s="306" t="s">
        <v>26</v>
      </c>
      <c r="Z53" s="306" t="s">
        <v>25</v>
      </c>
      <c r="AA53" s="306" t="s">
        <v>33</v>
      </c>
      <c r="AB53" s="306" t="s">
        <v>70</v>
      </c>
      <c r="AC53" s="199" t="s">
        <v>39</v>
      </c>
      <c r="AD53" s="199" t="s">
        <v>40</v>
      </c>
      <c r="AE53" s="210"/>
      <c r="AF53" s="211" t="s">
        <v>89</v>
      </c>
      <c r="AG53" s="326" t="s">
        <v>568</v>
      </c>
      <c r="AH53" s="306" t="s">
        <v>564</v>
      </c>
      <c r="AI53" s="306" t="s">
        <v>565</v>
      </c>
      <c r="AJ53" s="334" t="s">
        <v>566</v>
      </c>
    </row>
    <row r="54" spans="2:36">
      <c r="B54" s="316"/>
      <c r="C54" s="312"/>
      <c r="D54" s="312"/>
      <c r="E54" s="307"/>
      <c r="F54" s="307"/>
      <c r="G54" s="309"/>
      <c r="H54" s="307"/>
      <c r="I54" s="327"/>
      <c r="J54" s="309"/>
      <c r="K54" s="309"/>
      <c r="L54" s="307"/>
      <c r="M54" s="307"/>
      <c r="N54" s="307"/>
      <c r="O54" s="307"/>
      <c r="P54" s="307"/>
      <c r="Q54" s="307"/>
      <c r="R54" s="307"/>
      <c r="S54" s="307"/>
      <c r="T54" s="309"/>
      <c r="U54" s="307"/>
      <c r="V54" s="327"/>
      <c r="W54" s="309"/>
      <c r="X54" s="309"/>
      <c r="Y54" s="307"/>
      <c r="Z54" s="307"/>
      <c r="AA54" s="307"/>
      <c r="AB54" s="307"/>
      <c r="AC54" s="200" t="s">
        <v>39</v>
      </c>
      <c r="AD54" s="200" t="s">
        <v>41</v>
      </c>
      <c r="AE54" s="209"/>
      <c r="AF54" s="201" t="s">
        <v>31</v>
      </c>
      <c r="AG54" s="327"/>
      <c r="AH54" s="307"/>
      <c r="AI54" s="307"/>
      <c r="AJ54" s="332"/>
    </row>
    <row r="55" spans="2:36">
      <c r="B55" s="316"/>
      <c r="C55" s="312"/>
      <c r="D55" s="312"/>
      <c r="E55" s="307"/>
      <c r="F55" s="307"/>
      <c r="G55" s="309"/>
      <c r="H55" s="307"/>
      <c r="I55" s="327"/>
      <c r="J55" s="309"/>
      <c r="K55" s="309"/>
      <c r="L55" s="307"/>
      <c r="M55" s="307"/>
      <c r="N55" s="307"/>
      <c r="O55" s="307"/>
      <c r="P55" s="307"/>
      <c r="Q55" s="307"/>
      <c r="R55" s="307"/>
      <c r="S55" s="307"/>
      <c r="T55" s="309"/>
      <c r="U55" s="307"/>
      <c r="V55" s="327"/>
      <c r="W55" s="309"/>
      <c r="X55" s="309"/>
      <c r="Y55" s="307"/>
      <c r="Z55" s="307"/>
      <c r="AA55" s="307"/>
      <c r="AB55" s="307"/>
      <c r="AC55" s="200" t="s">
        <v>39</v>
      </c>
      <c r="AD55" s="200" t="s">
        <v>42</v>
      </c>
      <c r="AE55" s="209"/>
      <c r="AF55" s="201" t="s">
        <v>44</v>
      </c>
      <c r="AG55" s="327"/>
      <c r="AH55" s="307"/>
      <c r="AI55" s="307"/>
      <c r="AJ55" s="332"/>
    </row>
    <row r="56" spans="2:36">
      <c r="B56" s="316"/>
      <c r="C56" s="312"/>
      <c r="D56" s="312"/>
      <c r="E56" s="307"/>
      <c r="F56" s="307"/>
      <c r="G56" s="309"/>
      <c r="H56" s="307"/>
      <c r="I56" s="327"/>
      <c r="J56" s="309"/>
      <c r="K56" s="309"/>
      <c r="L56" s="307"/>
      <c r="M56" s="307"/>
      <c r="N56" s="307"/>
      <c r="O56" s="307"/>
      <c r="P56" s="307"/>
      <c r="Q56" s="307"/>
      <c r="R56" s="307"/>
      <c r="S56" s="307"/>
      <c r="T56" s="309"/>
      <c r="U56" s="307"/>
      <c r="V56" s="327"/>
      <c r="W56" s="309"/>
      <c r="X56" s="309"/>
      <c r="Y56" s="307"/>
      <c r="Z56" s="307"/>
      <c r="AA56" s="307"/>
      <c r="AB56" s="307"/>
      <c r="AC56" s="200" t="s">
        <v>39</v>
      </c>
      <c r="AD56" s="200" t="s">
        <v>43</v>
      </c>
      <c r="AE56" s="209"/>
      <c r="AF56" s="200" t="s">
        <v>45</v>
      </c>
      <c r="AG56" s="327"/>
      <c r="AH56" s="307"/>
      <c r="AI56" s="307"/>
      <c r="AJ56" s="332"/>
    </row>
    <row r="57" spans="2:36">
      <c r="B57" s="316"/>
      <c r="C57" s="312"/>
      <c r="D57" s="312"/>
      <c r="E57" s="307"/>
      <c r="F57" s="307"/>
      <c r="G57" s="309"/>
      <c r="H57" s="307"/>
      <c r="I57" s="327"/>
      <c r="J57" s="309"/>
      <c r="K57" s="309"/>
      <c r="L57" s="307"/>
      <c r="M57" s="307"/>
      <c r="N57" s="307"/>
      <c r="O57" s="307"/>
      <c r="P57" s="307"/>
      <c r="Q57" s="307"/>
      <c r="R57" s="307"/>
      <c r="S57" s="307"/>
      <c r="T57" s="309"/>
      <c r="U57" s="307"/>
      <c r="V57" s="327"/>
      <c r="W57" s="309"/>
      <c r="X57" s="309"/>
      <c r="Y57" s="307"/>
      <c r="Z57" s="307"/>
      <c r="AA57" s="307"/>
      <c r="AB57" s="307"/>
      <c r="AC57" s="200" t="s">
        <v>30</v>
      </c>
      <c r="AD57" s="200" t="s">
        <v>46</v>
      </c>
      <c r="AE57" s="201" t="s">
        <v>83</v>
      </c>
      <c r="AF57" s="201" t="s">
        <v>88</v>
      </c>
      <c r="AG57" s="327"/>
      <c r="AH57" s="307"/>
      <c r="AI57" s="307"/>
      <c r="AJ57" s="332"/>
    </row>
    <row r="58" spans="2:36">
      <c r="B58" s="316"/>
      <c r="C58" s="312"/>
      <c r="D58" s="312"/>
      <c r="E58" s="307"/>
      <c r="F58" s="307"/>
      <c r="G58" s="309"/>
      <c r="H58" s="307"/>
      <c r="I58" s="327"/>
      <c r="J58" s="309"/>
      <c r="K58" s="309"/>
      <c r="L58" s="307"/>
      <c r="M58" s="307"/>
      <c r="N58" s="307"/>
      <c r="O58" s="307"/>
      <c r="P58" s="307"/>
      <c r="Q58" s="307"/>
      <c r="R58" s="307"/>
      <c r="S58" s="307"/>
      <c r="T58" s="309"/>
      <c r="U58" s="307"/>
      <c r="V58" s="327"/>
      <c r="W58" s="309"/>
      <c r="X58" s="309"/>
      <c r="Y58" s="307"/>
      <c r="Z58" s="307"/>
      <c r="AA58" s="307"/>
      <c r="AB58" s="307"/>
      <c r="AC58" s="200" t="s">
        <v>30</v>
      </c>
      <c r="AD58" s="200" t="s">
        <v>46</v>
      </c>
      <c r="AE58" s="201" t="s">
        <v>84</v>
      </c>
      <c r="AF58" s="201" t="s">
        <v>87</v>
      </c>
      <c r="AG58" s="327"/>
      <c r="AH58" s="307"/>
      <c r="AI58" s="307"/>
      <c r="AJ58" s="332"/>
    </row>
    <row r="59" spans="2:36">
      <c r="B59" s="317"/>
      <c r="C59" s="313"/>
      <c r="D59" s="313"/>
      <c r="E59" s="308"/>
      <c r="F59" s="308"/>
      <c r="G59" s="310"/>
      <c r="H59" s="308"/>
      <c r="I59" s="328"/>
      <c r="J59" s="310"/>
      <c r="K59" s="310"/>
      <c r="L59" s="308"/>
      <c r="M59" s="308"/>
      <c r="N59" s="308"/>
      <c r="O59" s="308"/>
      <c r="P59" s="308"/>
      <c r="Q59" s="308"/>
      <c r="R59" s="308"/>
      <c r="S59" s="308"/>
      <c r="T59" s="310"/>
      <c r="U59" s="308"/>
      <c r="V59" s="328"/>
      <c r="W59" s="310"/>
      <c r="X59" s="310"/>
      <c r="Y59" s="308"/>
      <c r="Z59" s="308"/>
      <c r="AA59" s="308"/>
      <c r="AB59" s="308"/>
      <c r="AC59" s="202" t="s">
        <v>30</v>
      </c>
      <c r="AD59" s="202" t="s">
        <v>46</v>
      </c>
      <c r="AE59" s="203" t="s">
        <v>85</v>
      </c>
      <c r="AF59" s="203" t="s">
        <v>86</v>
      </c>
      <c r="AG59" s="328"/>
      <c r="AH59" s="308"/>
      <c r="AI59" s="308"/>
      <c r="AJ59" s="333"/>
    </row>
    <row r="60" spans="2:36">
      <c r="B60" s="315" t="s">
        <v>90</v>
      </c>
      <c r="C60" s="314">
        <v>42923</v>
      </c>
      <c r="D60" s="314">
        <v>42929</v>
      </c>
      <c r="E60" s="306" t="s">
        <v>24</v>
      </c>
      <c r="F60" s="326" t="s">
        <v>91</v>
      </c>
      <c r="G60" s="311">
        <v>6.1</v>
      </c>
      <c r="H60" s="306" t="s">
        <v>25</v>
      </c>
      <c r="I60" s="326" t="s">
        <v>32</v>
      </c>
      <c r="J60" s="311">
        <v>2.7</v>
      </c>
      <c r="K60" s="311">
        <v>2.8</v>
      </c>
      <c r="L60" s="306" t="s">
        <v>26</v>
      </c>
      <c r="M60" s="306" t="s">
        <v>27</v>
      </c>
      <c r="N60" s="306" t="s">
        <v>28</v>
      </c>
      <c r="O60" s="306" t="s">
        <v>29</v>
      </c>
      <c r="P60" s="306" t="s">
        <v>30</v>
      </c>
      <c r="Q60" s="306" t="s">
        <v>27</v>
      </c>
      <c r="R60" s="306" t="s">
        <v>27</v>
      </c>
      <c r="S60" s="306" t="s">
        <v>28</v>
      </c>
      <c r="T60" s="311">
        <v>5.8</v>
      </c>
      <c r="U60" s="306" t="s">
        <v>25</v>
      </c>
      <c r="V60" s="326" t="s">
        <v>92</v>
      </c>
      <c r="W60" s="311">
        <v>4.9000000000000004</v>
      </c>
      <c r="X60" s="311">
        <v>8.6</v>
      </c>
      <c r="Y60" s="306" t="s">
        <v>26</v>
      </c>
      <c r="Z60" s="306" t="s">
        <v>25</v>
      </c>
      <c r="AA60" s="306" t="s">
        <v>33</v>
      </c>
      <c r="AB60" s="329" t="s">
        <v>93</v>
      </c>
      <c r="AC60" s="199" t="s">
        <v>39</v>
      </c>
      <c r="AD60" s="199" t="s">
        <v>40</v>
      </c>
      <c r="AE60" s="210"/>
      <c r="AF60" s="211" t="s">
        <v>101</v>
      </c>
      <c r="AG60" s="306" t="s">
        <v>569</v>
      </c>
      <c r="AH60" s="329" t="s">
        <v>679</v>
      </c>
      <c r="AI60" s="306" t="s">
        <v>565</v>
      </c>
      <c r="AJ60" s="334" t="s">
        <v>566</v>
      </c>
    </row>
    <row r="61" spans="2:36">
      <c r="B61" s="316"/>
      <c r="C61" s="312"/>
      <c r="D61" s="312"/>
      <c r="E61" s="307"/>
      <c r="F61" s="307"/>
      <c r="G61" s="309"/>
      <c r="H61" s="307"/>
      <c r="I61" s="327"/>
      <c r="J61" s="309"/>
      <c r="K61" s="309"/>
      <c r="L61" s="307"/>
      <c r="M61" s="307"/>
      <c r="N61" s="307"/>
      <c r="O61" s="307"/>
      <c r="P61" s="307"/>
      <c r="Q61" s="307"/>
      <c r="R61" s="307"/>
      <c r="S61" s="307"/>
      <c r="T61" s="309"/>
      <c r="U61" s="307"/>
      <c r="V61" s="327"/>
      <c r="W61" s="309"/>
      <c r="X61" s="309"/>
      <c r="Y61" s="307"/>
      <c r="Z61" s="307"/>
      <c r="AA61" s="307"/>
      <c r="AB61" s="324"/>
      <c r="AC61" s="200" t="s">
        <v>39</v>
      </c>
      <c r="AD61" s="200" t="s">
        <v>41</v>
      </c>
      <c r="AE61" s="209"/>
      <c r="AF61" s="201" t="s">
        <v>92</v>
      </c>
      <c r="AG61" s="307"/>
      <c r="AH61" s="307"/>
      <c r="AI61" s="307"/>
      <c r="AJ61" s="332"/>
    </row>
    <row r="62" spans="2:36">
      <c r="B62" s="316"/>
      <c r="C62" s="312"/>
      <c r="D62" s="312"/>
      <c r="E62" s="307"/>
      <c r="F62" s="307"/>
      <c r="G62" s="309"/>
      <c r="H62" s="307"/>
      <c r="I62" s="327"/>
      <c r="J62" s="309"/>
      <c r="K62" s="309"/>
      <c r="L62" s="307"/>
      <c r="M62" s="307"/>
      <c r="N62" s="307"/>
      <c r="O62" s="307"/>
      <c r="P62" s="307"/>
      <c r="Q62" s="307"/>
      <c r="R62" s="307"/>
      <c r="S62" s="307"/>
      <c r="T62" s="309"/>
      <c r="U62" s="307"/>
      <c r="V62" s="327"/>
      <c r="W62" s="309"/>
      <c r="X62" s="309"/>
      <c r="Y62" s="307"/>
      <c r="Z62" s="307"/>
      <c r="AA62" s="307"/>
      <c r="AB62" s="324"/>
      <c r="AC62" s="200" t="s">
        <v>39</v>
      </c>
      <c r="AD62" s="200" t="s">
        <v>42</v>
      </c>
      <c r="AE62" s="209"/>
      <c r="AF62" s="201" t="s">
        <v>44</v>
      </c>
      <c r="AG62" s="307"/>
      <c r="AH62" s="307"/>
      <c r="AI62" s="307"/>
      <c r="AJ62" s="332"/>
    </row>
    <row r="63" spans="2:36">
      <c r="B63" s="316"/>
      <c r="C63" s="312"/>
      <c r="D63" s="312"/>
      <c r="E63" s="307"/>
      <c r="F63" s="307"/>
      <c r="G63" s="309"/>
      <c r="H63" s="307"/>
      <c r="I63" s="327"/>
      <c r="J63" s="309"/>
      <c r="K63" s="309"/>
      <c r="L63" s="307"/>
      <c r="M63" s="307"/>
      <c r="N63" s="307"/>
      <c r="O63" s="307"/>
      <c r="P63" s="307"/>
      <c r="Q63" s="307"/>
      <c r="R63" s="307"/>
      <c r="S63" s="307"/>
      <c r="T63" s="309"/>
      <c r="U63" s="307"/>
      <c r="V63" s="327"/>
      <c r="W63" s="309"/>
      <c r="X63" s="309"/>
      <c r="Y63" s="307"/>
      <c r="Z63" s="307"/>
      <c r="AA63" s="307"/>
      <c r="AB63" s="324"/>
      <c r="AC63" s="200" t="s">
        <v>39</v>
      </c>
      <c r="AD63" s="200" t="s">
        <v>43</v>
      </c>
      <c r="AE63" s="209"/>
      <c r="AF63" s="200" t="s">
        <v>100</v>
      </c>
      <c r="AG63" s="307"/>
      <c r="AH63" s="307"/>
      <c r="AI63" s="307"/>
      <c r="AJ63" s="332"/>
    </row>
    <row r="64" spans="2:36">
      <c r="B64" s="316"/>
      <c r="C64" s="312"/>
      <c r="D64" s="312"/>
      <c r="E64" s="307"/>
      <c r="F64" s="307"/>
      <c r="G64" s="309"/>
      <c r="H64" s="307"/>
      <c r="I64" s="327"/>
      <c r="J64" s="309"/>
      <c r="K64" s="309"/>
      <c r="L64" s="307"/>
      <c r="M64" s="307"/>
      <c r="N64" s="307"/>
      <c r="O64" s="307"/>
      <c r="P64" s="307"/>
      <c r="Q64" s="307"/>
      <c r="R64" s="307"/>
      <c r="S64" s="307"/>
      <c r="T64" s="309"/>
      <c r="U64" s="307"/>
      <c r="V64" s="327"/>
      <c r="W64" s="309"/>
      <c r="X64" s="309"/>
      <c r="Y64" s="307"/>
      <c r="Z64" s="307"/>
      <c r="AA64" s="307"/>
      <c r="AB64" s="324"/>
      <c r="AC64" s="200" t="s">
        <v>30</v>
      </c>
      <c r="AD64" s="200" t="s">
        <v>46</v>
      </c>
      <c r="AE64" s="201" t="s">
        <v>96</v>
      </c>
      <c r="AF64" s="201" t="s">
        <v>99</v>
      </c>
      <c r="AG64" s="307"/>
      <c r="AH64" s="307"/>
      <c r="AI64" s="307"/>
      <c r="AJ64" s="332"/>
    </row>
    <row r="65" spans="2:36">
      <c r="B65" s="316"/>
      <c r="C65" s="312"/>
      <c r="D65" s="312"/>
      <c r="E65" s="307"/>
      <c r="F65" s="307"/>
      <c r="G65" s="309"/>
      <c r="H65" s="307"/>
      <c r="I65" s="327"/>
      <c r="J65" s="309"/>
      <c r="K65" s="309"/>
      <c r="L65" s="307"/>
      <c r="M65" s="307"/>
      <c r="N65" s="307"/>
      <c r="O65" s="307"/>
      <c r="P65" s="307"/>
      <c r="Q65" s="307"/>
      <c r="R65" s="307"/>
      <c r="S65" s="307"/>
      <c r="T65" s="309"/>
      <c r="U65" s="307"/>
      <c r="V65" s="327"/>
      <c r="W65" s="309"/>
      <c r="X65" s="309"/>
      <c r="Y65" s="307"/>
      <c r="Z65" s="307"/>
      <c r="AA65" s="307"/>
      <c r="AB65" s="324"/>
      <c r="AC65" s="200" t="s">
        <v>30</v>
      </c>
      <c r="AD65" s="200" t="s">
        <v>46</v>
      </c>
      <c r="AE65" s="201" t="s">
        <v>95</v>
      </c>
      <c r="AF65" s="201" t="s">
        <v>98</v>
      </c>
      <c r="AG65" s="307"/>
      <c r="AH65" s="307"/>
      <c r="AI65" s="307"/>
      <c r="AJ65" s="332"/>
    </row>
    <row r="66" spans="2:36">
      <c r="B66" s="317"/>
      <c r="C66" s="313"/>
      <c r="D66" s="313"/>
      <c r="E66" s="308"/>
      <c r="F66" s="308"/>
      <c r="G66" s="310"/>
      <c r="H66" s="308"/>
      <c r="I66" s="328"/>
      <c r="J66" s="310"/>
      <c r="K66" s="310"/>
      <c r="L66" s="308"/>
      <c r="M66" s="308"/>
      <c r="N66" s="308"/>
      <c r="O66" s="308"/>
      <c r="P66" s="308"/>
      <c r="Q66" s="308"/>
      <c r="R66" s="308"/>
      <c r="S66" s="308"/>
      <c r="T66" s="310"/>
      <c r="U66" s="308"/>
      <c r="V66" s="328"/>
      <c r="W66" s="310"/>
      <c r="X66" s="310"/>
      <c r="Y66" s="308"/>
      <c r="Z66" s="308"/>
      <c r="AA66" s="308"/>
      <c r="AB66" s="325"/>
      <c r="AC66" s="202" t="s">
        <v>30</v>
      </c>
      <c r="AD66" s="202" t="s">
        <v>46</v>
      </c>
      <c r="AE66" s="203" t="s">
        <v>94</v>
      </c>
      <c r="AF66" s="203" t="s">
        <v>97</v>
      </c>
      <c r="AG66" s="308"/>
      <c r="AH66" s="308"/>
      <c r="AI66" s="308"/>
      <c r="AJ66" s="333"/>
    </row>
    <row r="67" spans="2:36">
      <c r="B67" s="315" t="s">
        <v>102</v>
      </c>
      <c r="C67" s="314">
        <v>42923</v>
      </c>
      <c r="D67" s="314">
        <v>42930</v>
      </c>
      <c r="E67" s="306" t="s">
        <v>24</v>
      </c>
      <c r="F67" s="326" t="s">
        <v>103</v>
      </c>
      <c r="G67" s="311">
        <v>6.1</v>
      </c>
      <c r="H67" s="306" t="s">
        <v>25</v>
      </c>
      <c r="I67" s="326" t="s">
        <v>32</v>
      </c>
      <c r="J67" s="311">
        <v>2.7</v>
      </c>
      <c r="K67" s="311">
        <v>2.8</v>
      </c>
      <c r="L67" s="306" t="s">
        <v>26</v>
      </c>
      <c r="M67" s="306" t="s">
        <v>27</v>
      </c>
      <c r="N67" s="306" t="s">
        <v>28</v>
      </c>
      <c r="O67" s="306" t="s">
        <v>29</v>
      </c>
      <c r="P67" s="306" t="s">
        <v>30</v>
      </c>
      <c r="Q67" s="306" t="s">
        <v>27</v>
      </c>
      <c r="R67" s="306" t="s">
        <v>27</v>
      </c>
      <c r="S67" s="306" t="s">
        <v>28</v>
      </c>
      <c r="T67" s="311">
        <v>4.3</v>
      </c>
      <c r="U67" s="306" t="s">
        <v>25</v>
      </c>
      <c r="V67" s="326" t="s">
        <v>31</v>
      </c>
      <c r="W67" s="311">
        <v>2.9</v>
      </c>
      <c r="X67" s="311">
        <v>8.6</v>
      </c>
      <c r="Y67" s="306" t="s">
        <v>26</v>
      </c>
      <c r="Z67" s="306" t="s">
        <v>25</v>
      </c>
      <c r="AA67" s="306" t="s">
        <v>33</v>
      </c>
      <c r="AB67" s="306" t="s">
        <v>70</v>
      </c>
      <c r="AC67" s="199" t="s">
        <v>39</v>
      </c>
      <c r="AD67" s="199" t="s">
        <v>40</v>
      </c>
      <c r="AE67" s="210"/>
      <c r="AF67" s="211" t="s">
        <v>105</v>
      </c>
      <c r="AG67" s="306" t="s">
        <v>569</v>
      </c>
      <c r="AH67" s="329" t="s">
        <v>679</v>
      </c>
      <c r="AI67" s="306" t="s">
        <v>565</v>
      </c>
      <c r="AJ67" s="334" t="s">
        <v>566</v>
      </c>
    </row>
    <row r="68" spans="2:36">
      <c r="B68" s="316"/>
      <c r="C68" s="312"/>
      <c r="D68" s="312"/>
      <c r="E68" s="307"/>
      <c r="F68" s="307"/>
      <c r="G68" s="309"/>
      <c r="H68" s="307"/>
      <c r="I68" s="327"/>
      <c r="J68" s="309"/>
      <c r="K68" s="309"/>
      <c r="L68" s="307"/>
      <c r="M68" s="307"/>
      <c r="N68" s="307"/>
      <c r="O68" s="307"/>
      <c r="P68" s="307"/>
      <c r="Q68" s="307"/>
      <c r="R68" s="307"/>
      <c r="S68" s="307"/>
      <c r="T68" s="309"/>
      <c r="U68" s="307"/>
      <c r="V68" s="327"/>
      <c r="W68" s="309"/>
      <c r="X68" s="309"/>
      <c r="Y68" s="307"/>
      <c r="Z68" s="307"/>
      <c r="AA68" s="307"/>
      <c r="AB68" s="307"/>
      <c r="AC68" s="200" t="s">
        <v>39</v>
      </c>
      <c r="AD68" s="200" t="s">
        <v>41</v>
      </c>
      <c r="AE68" s="209"/>
      <c r="AF68" s="201" t="s">
        <v>31</v>
      </c>
      <c r="AG68" s="307"/>
      <c r="AH68" s="307"/>
      <c r="AI68" s="307"/>
      <c r="AJ68" s="332"/>
    </row>
    <row r="69" spans="2:36">
      <c r="B69" s="316"/>
      <c r="C69" s="312"/>
      <c r="D69" s="312"/>
      <c r="E69" s="307"/>
      <c r="F69" s="307"/>
      <c r="G69" s="309"/>
      <c r="H69" s="307"/>
      <c r="I69" s="327"/>
      <c r="J69" s="309"/>
      <c r="K69" s="309"/>
      <c r="L69" s="307"/>
      <c r="M69" s="307"/>
      <c r="N69" s="307"/>
      <c r="O69" s="307"/>
      <c r="P69" s="307"/>
      <c r="Q69" s="307"/>
      <c r="R69" s="307"/>
      <c r="S69" s="307"/>
      <c r="T69" s="309"/>
      <c r="U69" s="307"/>
      <c r="V69" s="327"/>
      <c r="W69" s="309"/>
      <c r="X69" s="309"/>
      <c r="Y69" s="307"/>
      <c r="Z69" s="307"/>
      <c r="AA69" s="307"/>
      <c r="AB69" s="307"/>
      <c r="AC69" s="200" t="s">
        <v>39</v>
      </c>
      <c r="AD69" s="200" t="s">
        <v>42</v>
      </c>
      <c r="AE69" s="209"/>
      <c r="AF69" s="201" t="s">
        <v>44</v>
      </c>
      <c r="AG69" s="307"/>
      <c r="AH69" s="307"/>
      <c r="AI69" s="307"/>
      <c r="AJ69" s="332"/>
    </row>
    <row r="70" spans="2:36">
      <c r="B70" s="316"/>
      <c r="C70" s="312"/>
      <c r="D70" s="312"/>
      <c r="E70" s="307"/>
      <c r="F70" s="307"/>
      <c r="G70" s="309"/>
      <c r="H70" s="307"/>
      <c r="I70" s="327"/>
      <c r="J70" s="309"/>
      <c r="K70" s="309"/>
      <c r="L70" s="307"/>
      <c r="M70" s="307"/>
      <c r="N70" s="307"/>
      <c r="O70" s="307"/>
      <c r="P70" s="307"/>
      <c r="Q70" s="307"/>
      <c r="R70" s="307"/>
      <c r="S70" s="307"/>
      <c r="T70" s="309"/>
      <c r="U70" s="307"/>
      <c r="V70" s="327"/>
      <c r="W70" s="309"/>
      <c r="X70" s="309"/>
      <c r="Y70" s="307"/>
      <c r="Z70" s="307"/>
      <c r="AA70" s="307"/>
      <c r="AB70" s="307"/>
      <c r="AC70" s="200" t="s">
        <v>39</v>
      </c>
      <c r="AD70" s="200" t="s">
        <v>43</v>
      </c>
      <c r="AE70" s="209"/>
      <c r="AF70" s="200" t="s">
        <v>45</v>
      </c>
      <c r="AG70" s="307"/>
      <c r="AH70" s="307"/>
      <c r="AI70" s="307"/>
      <c r="AJ70" s="332"/>
    </row>
    <row r="71" spans="2:36">
      <c r="B71" s="316"/>
      <c r="C71" s="312"/>
      <c r="D71" s="312"/>
      <c r="E71" s="307"/>
      <c r="F71" s="307"/>
      <c r="G71" s="309"/>
      <c r="H71" s="307"/>
      <c r="I71" s="327"/>
      <c r="J71" s="309"/>
      <c r="K71" s="309"/>
      <c r="L71" s="307"/>
      <c r="M71" s="307"/>
      <c r="N71" s="307"/>
      <c r="O71" s="307"/>
      <c r="P71" s="307"/>
      <c r="Q71" s="307"/>
      <c r="R71" s="307"/>
      <c r="S71" s="307"/>
      <c r="T71" s="309"/>
      <c r="U71" s="307"/>
      <c r="V71" s="327"/>
      <c r="W71" s="309"/>
      <c r="X71" s="309"/>
      <c r="Y71" s="307"/>
      <c r="Z71" s="307"/>
      <c r="AA71" s="307"/>
      <c r="AB71" s="307"/>
      <c r="AC71" s="200" t="s">
        <v>30</v>
      </c>
      <c r="AD71" s="200" t="s">
        <v>46</v>
      </c>
      <c r="AE71" s="201" t="s">
        <v>96</v>
      </c>
      <c r="AF71" s="201" t="s">
        <v>99</v>
      </c>
      <c r="AG71" s="307"/>
      <c r="AH71" s="307"/>
      <c r="AI71" s="307"/>
      <c r="AJ71" s="332"/>
    </row>
    <row r="72" spans="2:36">
      <c r="B72" s="316"/>
      <c r="C72" s="312"/>
      <c r="D72" s="312"/>
      <c r="E72" s="307"/>
      <c r="F72" s="307"/>
      <c r="G72" s="309"/>
      <c r="H72" s="307"/>
      <c r="I72" s="327"/>
      <c r="J72" s="309"/>
      <c r="K72" s="309"/>
      <c r="L72" s="307"/>
      <c r="M72" s="307"/>
      <c r="N72" s="307"/>
      <c r="O72" s="307"/>
      <c r="P72" s="307"/>
      <c r="Q72" s="307"/>
      <c r="R72" s="307"/>
      <c r="S72" s="307"/>
      <c r="T72" s="309"/>
      <c r="U72" s="307"/>
      <c r="V72" s="327"/>
      <c r="W72" s="309"/>
      <c r="X72" s="309"/>
      <c r="Y72" s="307"/>
      <c r="Z72" s="307"/>
      <c r="AA72" s="307"/>
      <c r="AB72" s="307"/>
      <c r="AC72" s="200" t="s">
        <v>30</v>
      </c>
      <c r="AD72" s="200" t="s">
        <v>46</v>
      </c>
      <c r="AE72" s="201" t="s">
        <v>95</v>
      </c>
      <c r="AF72" s="201" t="s">
        <v>98</v>
      </c>
      <c r="AG72" s="307"/>
      <c r="AH72" s="307"/>
      <c r="AI72" s="307"/>
      <c r="AJ72" s="332"/>
    </row>
    <row r="73" spans="2:36">
      <c r="B73" s="317"/>
      <c r="C73" s="313"/>
      <c r="D73" s="313"/>
      <c r="E73" s="308"/>
      <c r="F73" s="308"/>
      <c r="G73" s="310"/>
      <c r="H73" s="308"/>
      <c r="I73" s="328"/>
      <c r="J73" s="310"/>
      <c r="K73" s="310"/>
      <c r="L73" s="308"/>
      <c r="M73" s="308"/>
      <c r="N73" s="308"/>
      <c r="O73" s="308"/>
      <c r="P73" s="308"/>
      <c r="Q73" s="308"/>
      <c r="R73" s="308"/>
      <c r="S73" s="308"/>
      <c r="T73" s="310"/>
      <c r="U73" s="308"/>
      <c r="V73" s="328"/>
      <c r="W73" s="310"/>
      <c r="X73" s="310"/>
      <c r="Y73" s="308"/>
      <c r="Z73" s="308"/>
      <c r="AA73" s="308"/>
      <c r="AB73" s="308"/>
      <c r="AC73" s="202" t="s">
        <v>30</v>
      </c>
      <c r="AD73" s="202" t="s">
        <v>46</v>
      </c>
      <c r="AE73" s="203" t="s">
        <v>94</v>
      </c>
      <c r="AF73" s="203" t="s">
        <v>104</v>
      </c>
      <c r="AG73" s="308"/>
      <c r="AH73" s="308"/>
      <c r="AI73" s="308"/>
      <c r="AJ73" s="333"/>
    </row>
    <row r="74" spans="2:36">
      <c r="B74" s="315" t="s">
        <v>106</v>
      </c>
      <c r="C74" s="314">
        <v>42895</v>
      </c>
      <c r="D74" s="314">
        <v>42902</v>
      </c>
      <c r="E74" s="306" t="s">
        <v>24</v>
      </c>
      <c r="F74" s="326" t="s">
        <v>107</v>
      </c>
      <c r="G74" s="311">
        <v>6.1</v>
      </c>
      <c r="H74" s="306" t="s">
        <v>25</v>
      </c>
      <c r="I74" s="326" t="s">
        <v>32</v>
      </c>
      <c r="J74" s="311">
        <v>2.7</v>
      </c>
      <c r="K74" s="311">
        <v>2.8</v>
      </c>
      <c r="L74" s="306" t="s">
        <v>26</v>
      </c>
      <c r="M74" s="306" t="s">
        <v>27</v>
      </c>
      <c r="N74" s="306" t="s">
        <v>28</v>
      </c>
      <c r="O74" s="306" t="s">
        <v>29</v>
      </c>
      <c r="P74" s="306" t="s">
        <v>30</v>
      </c>
      <c r="Q74" s="306" t="s">
        <v>27</v>
      </c>
      <c r="R74" s="306" t="s">
        <v>27</v>
      </c>
      <c r="S74" s="306" t="s">
        <v>28</v>
      </c>
      <c r="T74" s="311">
        <v>4.3</v>
      </c>
      <c r="U74" s="306" t="s">
        <v>25</v>
      </c>
      <c r="V74" s="326" t="s">
        <v>31</v>
      </c>
      <c r="W74" s="311">
        <v>2.9</v>
      </c>
      <c r="X74" s="311">
        <v>8.6</v>
      </c>
      <c r="Y74" s="306" t="s">
        <v>26</v>
      </c>
      <c r="Z74" s="306" t="s">
        <v>25</v>
      </c>
      <c r="AA74" s="306" t="s">
        <v>33</v>
      </c>
      <c r="AB74" s="306" t="s">
        <v>70</v>
      </c>
      <c r="AC74" s="199" t="s">
        <v>39</v>
      </c>
      <c r="AD74" s="199" t="s">
        <v>40</v>
      </c>
      <c r="AE74" s="210"/>
      <c r="AF74" s="211" t="s">
        <v>112</v>
      </c>
      <c r="AG74" s="306" t="s">
        <v>570</v>
      </c>
      <c r="AH74" s="329" t="s">
        <v>680</v>
      </c>
      <c r="AI74" s="306" t="s">
        <v>565</v>
      </c>
      <c r="AJ74" s="334" t="s">
        <v>566</v>
      </c>
    </row>
    <row r="75" spans="2:36">
      <c r="B75" s="316"/>
      <c r="C75" s="312"/>
      <c r="D75" s="312"/>
      <c r="E75" s="307"/>
      <c r="F75" s="327"/>
      <c r="G75" s="309"/>
      <c r="H75" s="307"/>
      <c r="I75" s="327"/>
      <c r="J75" s="309"/>
      <c r="K75" s="309"/>
      <c r="L75" s="307"/>
      <c r="M75" s="307"/>
      <c r="N75" s="307"/>
      <c r="O75" s="307"/>
      <c r="P75" s="307"/>
      <c r="Q75" s="307"/>
      <c r="R75" s="307"/>
      <c r="S75" s="307"/>
      <c r="T75" s="309"/>
      <c r="U75" s="307"/>
      <c r="V75" s="327"/>
      <c r="W75" s="309"/>
      <c r="X75" s="309"/>
      <c r="Y75" s="307"/>
      <c r="Z75" s="307"/>
      <c r="AA75" s="307"/>
      <c r="AB75" s="307"/>
      <c r="AC75" s="200" t="s">
        <v>39</v>
      </c>
      <c r="AD75" s="200" t="s">
        <v>41</v>
      </c>
      <c r="AE75" s="209"/>
      <c r="AF75" s="201" t="s">
        <v>31</v>
      </c>
      <c r="AG75" s="307"/>
      <c r="AH75" s="307"/>
      <c r="AI75" s="307"/>
      <c r="AJ75" s="332"/>
    </row>
    <row r="76" spans="2:36">
      <c r="B76" s="316"/>
      <c r="C76" s="312"/>
      <c r="D76" s="312"/>
      <c r="E76" s="307"/>
      <c r="F76" s="327"/>
      <c r="G76" s="309"/>
      <c r="H76" s="307"/>
      <c r="I76" s="327"/>
      <c r="J76" s="309"/>
      <c r="K76" s="309"/>
      <c r="L76" s="307"/>
      <c r="M76" s="307"/>
      <c r="N76" s="307"/>
      <c r="O76" s="307"/>
      <c r="P76" s="307"/>
      <c r="Q76" s="307"/>
      <c r="R76" s="307"/>
      <c r="S76" s="307"/>
      <c r="T76" s="309"/>
      <c r="U76" s="307"/>
      <c r="V76" s="327"/>
      <c r="W76" s="309"/>
      <c r="X76" s="309"/>
      <c r="Y76" s="307"/>
      <c r="Z76" s="307"/>
      <c r="AA76" s="307"/>
      <c r="AB76" s="307"/>
      <c r="AC76" s="200" t="s">
        <v>39</v>
      </c>
      <c r="AD76" s="200" t="s">
        <v>42</v>
      </c>
      <c r="AE76" s="209"/>
      <c r="AF76" s="201" t="s">
        <v>44</v>
      </c>
      <c r="AG76" s="307"/>
      <c r="AH76" s="307"/>
      <c r="AI76" s="307"/>
      <c r="AJ76" s="332"/>
    </row>
    <row r="77" spans="2:36">
      <c r="B77" s="316"/>
      <c r="C77" s="312"/>
      <c r="D77" s="312"/>
      <c r="E77" s="307"/>
      <c r="F77" s="327"/>
      <c r="G77" s="309"/>
      <c r="H77" s="307"/>
      <c r="I77" s="327"/>
      <c r="J77" s="309"/>
      <c r="K77" s="309"/>
      <c r="L77" s="307"/>
      <c r="M77" s="307"/>
      <c r="N77" s="307"/>
      <c r="O77" s="307"/>
      <c r="P77" s="307"/>
      <c r="Q77" s="307"/>
      <c r="R77" s="307"/>
      <c r="S77" s="307"/>
      <c r="T77" s="309"/>
      <c r="U77" s="307"/>
      <c r="V77" s="327"/>
      <c r="W77" s="309"/>
      <c r="X77" s="309"/>
      <c r="Y77" s="307"/>
      <c r="Z77" s="307"/>
      <c r="AA77" s="307"/>
      <c r="AB77" s="307"/>
      <c r="AC77" s="200" t="s">
        <v>39</v>
      </c>
      <c r="AD77" s="200" t="s">
        <v>43</v>
      </c>
      <c r="AE77" s="209"/>
      <c r="AF77" s="200" t="s">
        <v>45</v>
      </c>
      <c r="AG77" s="307"/>
      <c r="AH77" s="307"/>
      <c r="AI77" s="307"/>
      <c r="AJ77" s="332"/>
    </row>
    <row r="78" spans="2:36">
      <c r="B78" s="316"/>
      <c r="C78" s="312"/>
      <c r="D78" s="312"/>
      <c r="E78" s="307"/>
      <c r="F78" s="327"/>
      <c r="G78" s="309"/>
      <c r="H78" s="307"/>
      <c r="I78" s="327"/>
      <c r="J78" s="309"/>
      <c r="K78" s="309"/>
      <c r="L78" s="307"/>
      <c r="M78" s="307"/>
      <c r="N78" s="307"/>
      <c r="O78" s="307"/>
      <c r="P78" s="307"/>
      <c r="Q78" s="307"/>
      <c r="R78" s="307"/>
      <c r="S78" s="307"/>
      <c r="T78" s="309"/>
      <c r="U78" s="307"/>
      <c r="V78" s="327"/>
      <c r="W78" s="309"/>
      <c r="X78" s="309"/>
      <c r="Y78" s="307"/>
      <c r="Z78" s="307"/>
      <c r="AA78" s="307"/>
      <c r="AB78" s="307"/>
      <c r="AC78" s="200" t="s">
        <v>30</v>
      </c>
      <c r="AD78" s="200" t="s">
        <v>46</v>
      </c>
      <c r="AE78" s="201" t="s">
        <v>108</v>
      </c>
      <c r="AF78" s="201" t="s">
        <v>111</v>
      </c>
      <c r="AG78" s="307"/>
      <c r="AH78" s="307"/>
      <c r="AI78" s="307"/>
      <c r="AJ78" s="332"/>
    </row>
    <row r="79" spans="2:36">
      <c r="B79" s="317"/>
      <c r="C79" s="313"/>
      <c r="D79" s="313"/>
      <c r="E79" s="308"/>
      <c r="F79" s="328"/>
      <c r="G79" s="310"/>
      <c r="H79" s="308"/>
      <c r="I79" s="328"/>
      <c r="J79" s="310"/>
      <c r="K79" s="310"/>
      <c r="L79" s="308"/>
      <c r="M79" s="308"/>
      <c r="N79" s="308"/>
      <c r="O79" s="308"/>
      <c r="P79" s="308"/>
      <c r="Q79" s="308"/>
      <c r="R79" s="308"/>
      <c r="S79" s="308"/>
      <c r="T79" s="310"/>
      <c r="U79" s="308"/>
      <c r="V79" s="328"/>
      <c r="W79" s="310"/>
      <c r="X79" s="310"/>
      <c r="Y79" s="308"/>
      <c r="Z79" s="308"/>
      <c r="AA79" s="308"/>
      <c r="AB79" s="308"/>
      <c r="AC79" s="202" t="s">
        <v>30</v>
      </c>
      <c r="AD79" s="202" t="s">
        <v>46</v>
      </c>
      <c r="AE79" s="203" t="s">
        <v>109</v>
      </c>
      <c r="AF79" s="203" t="s">
        <v>110</v>
      </c>
      <c r="AG79" s="308"/>
      <c r="AH79" s="308"/>
      <c r="AI79" s="308"/>
      <c r="AJ79" s="333"/>
    </row>
    <row r="80" spans="2:36" ht="30" customHeight="1">
      <c r="B80" s="315" t="s">
        <v>113</v>
      </c>
      <c r="C80" s="314">
        <v>42849</v>
      </c>
      <c r="D80" s="314">
        <v>42853</v>
      </c>
      <c r="E80" s="306" t="s">
        <v>114</v>
      </c>
      <c r="F80" s="326" t="s">
        <v>115</v>
      </c>
      <c r="G80" s="311">
        <v>8.1</v>
      </c>
      <c r="H80" s="306" t="s">
        <v>116</v>
      </c>
      <c r="I80" s="326" t="s">
        <v>117</v>
      </c>
      <c r="J80" s="311">
        <v>5.2</v>
      </c>
      <c r="K80" s="311">
        <v>2.8</v>
      </c>
      <c r="L80" s="306" t="s">
        <v>26</v>
      </c>
      <c r="M80" s="306" t="s">
        <v>27</v>
      </c>
      <c r="N80" s="306" t="s">
        <v>28</v>
      </c>
      <c r="O80" s="306" t="s">
        <v>29</v>
      </c>
      <c r="P80" s="306" t="s">
        <v>118</v>
      </c>
      <c r="Q80" s="306" t="s">
        <v>28</v>
      </c>
      <c r="R80" s="306" t="s">
        <v>116</v>
      </c>
      <c r="S80" s="306" t="s">
        <v>116</v>
      </c>
      <c r="T80" s="311">
        <v>5.8</v>
      </c>
      <c r="U80" s="306" t="s">
        <v>25</v>
      </c>
      <c r="V80" s="326" t="s">
        <v>119</v>
      </c>
      <c r="W80" s="311">
        <v>4.9000000000000004</v>
      </c>
      <c r="X80" s="311">
        <v>8.6</v>
      </c>
      <c r="Y80" s="306" t="s">
        <v>26</v>
      </c>
      <c r="Z80" s="306" t="s">
        <v>25</v>
      </c>
      <c r="AA80" s="306" t="s">
        <v>33</v>
      </c>
      <c r="AB80" s="329" t="s">
        <v>120</v>
      </c>
      <c r="AC80" s="199" t="s">
        <v>39</v>
      </c>
      <c r="AD80" s="199" t="s">
        <v>40</v>
      </c>
      <c r="AE80" s="210"/>
      <c r="AF80" s="211" t="s">
        <v>127</v>
      </c>
      <c r="AG80" s="306" t="s">
        <v>571</v>
      </c>
      <c r="AH80" s="329" t="s">
        <v>681</v>
      </c>
      <c r="AI80" s="306" t="s">
        <v>565</v>
      </c>
      <c r="AJ80" s="334" t="s">
        <v>572</v>
      </c>
    </row>
    <row r="81" spans="2:36">
      <c r="B81" s="316"/>
      <c r="C81" s="312"/>
      <c r="D81" s="312"/>
      <c r="E81" s="307"/>
      <c r="F81" s="307"/>
      <c r="G81" s="309"/>
      <c r="H81" s="307"/>
      <c r="I81" s="327"/>
      <c r="J81" s="309"/>
      <c r="K81" s="309"/>
      <c r="L81" s="307"/>
      <c r="M81" s="307"/>
      <c r="N81" s="307"/>
      <c r="O81" s="307"/>
      <c r="P81" s="307"/>
      <c r="Q81" s="307"/>
      <c r="R81" s="307"/>
      <c r="S81" s="307"/>
      <c r="T81" s="309"/>
      <c r="U81" s="307"/>
      <c r="V81" s="327"/>
      <c r="W81" s="309"/>
      <c r="X81" s="309"/>
      <c r="Y81" s="307"/>
      <c r="Z81" s="307"/>
      <c r="AA81" s="307"/>
      <c r="AB81" s="324"/>
      <c r="AC81" s="200" t="s">
        <v>39</v>
      </c>
      <c r="AD81" s="200" t="s">
        <v>41</v>
      </c>
      <c r="AE81" s="209"/>
      <c r="AF81" s="201" t="s">
        <v>119</v>
      </c>
      <c r="AG81" s="307"/>
      <c r="AH81" s="307"/>
      <c r="AI81" s="307"/>
      <c r="AJ81" s="332"/>
    </row>
    <row r="82" spans="2:36">
      <c r="B82" s="316"/>
      <c r="C82" s="312"/>
      <c r="D82" s="312"/>
      <c r="E82" s="307"/>
      <c r="F82" s="307"/>
      <c r="G82" s="309"/>
      <c r="H82" s="307"/>
      <c r="I82" s="327"/>
      <c r="J82" s="309"/>
      <c r="K82" s="309"/>
      <c r="L82" s="307"/>
      <c r="M82" s="307"/>
      <c r="N82" s="307"/>
      <c r="O82" s="307"/>
      <c r="P82" s="307"/>
      <c r="Q82" s="307"/>
      <c r="R82" s="307"/>
      <c r="S82" s="307"/>
      <c r="T82" s="309"/>
      <c r="U82" s="307"/>
      <c r="V82" s="327"/>
      <c r="W82" s="309"/>
      <c r="X82" s="309"/>
      <c r="Y82" s="307"/>
      <c r="Z82" s="307"/>
      <c r="AA82" s="307"/>
      <c r="AB82" s="324"/>
      <c r="AC82" s="200" t="s">
        <v>39</v>
      </c>
      <c r="AD82" s="200" t="s">
        <v>42</v>
      </c>
      <c r="AE82" s="209"/>
      <c r="AF82" s="201" t="s">
        <v>126</v>
      </c>
      <c r="AG82" s="307"/>
      <c r="AH82" s="307"/>
      <c r="AI82" s="307"/>
      <c r="AJ82" s="332"/>
    </row>
    <row r="83" spans="2:36">
      <c r="B83" s="316"/>
      <c r="C83" s="312"/>
      <c r="D83" s="312"/>
      <c r="E83" s="307"/>
      <c r="F83" s="307"/>
      <c r="G83" s="309"/>
      <c r="H83" s="307"/>
      <c r="I83" s="327"/>
      <c r="J83" s="309"/>
      <c r="K83" s="309"/>
      <c r="L83" s="307"/>
      <c r="M83" s="307"/>
      <c r="N83" s="307"/>
      <c r="O83" s="307"/>
      <c r="P83" s="307"/>
      <c r="Q83" s="307"/>
      <c r="R83" s="307"/>
      <c r="S83" s="307"/>
      <c r="T83" s="309"/>
      <c r="U83" s="307"/>
      <c r="V83" s="327"/>
      <c r="W83" s="309"/>
      <c r="X83" s="309"/>
      <c r="Y83" s="307"/>
      <c r="Z83" s="307"/>
      <c r="AA83" s="307"/>
      <c r="AB83" s="324"/>
      <c r="AC83" s="200" t="s">
        <v>39</v>
      </c>
      <c r="AD83" s="200" t="s">
        <v>43</v>
      </c>
      <c r="AE83" s="209"/>
      <c r="AF83" s="200" t="s">
        <v>125</v>
      </c>
      <c r="AG83" s="307"/>
      <c r="AH83" s="307"/>
      <c r="AI83" s="307"/>
      <c r="AJ83" s="332"/>
    </row>
    <row r="84" spans="2:36">
      <c r="B84" s="316"/>
      <c r="C84" s="312"/>
      <c r="D84" s="312"/>
      <c r="E84" s="307"/>
      <c r="F84" s="307"/>
      <c r="G84" s="309"/>
      <c r="H84" s="307"/>
      <c r="I84" s="327"/>
      <c r="J84" s="309"/>
      <c r="K84" s="309"/>
      <c r="L84" s="307"/>
      <c r="M84" s="307"/>
      <c r="N84" s="307"/>
      <c r="O84" s="307"/>
      <c r="P84" s="307"/>
      <c r="Q84" s="307"/>
      <c r="R84" s="307"/>
      <c r="S84" s="307"/>
      <c r="T84" s="309"/>
      <c r="U84" s="307"/>
      <c r="V84" s="327"/>
      <c r="W84" s="309"/>
      <c r="X84" s="309"/>
      <c r="Y84" s="307"/>
      <c r="Z84" s="307"/>
      <c r="AA84" s="307"/>
      <c r="AB84" s="324"/>
      <c r="AC84" s="200" t="s">
        <v>30</v>
      </c>
      <c r="AD84" s="200" t="s">
        <v>46</v>
      </c>
      <c r="AE84" s="201" t="s">
        <v>121</v>
      </c>
      <c r="AF84" s="201" t="s">
        <v>124</v>
      </c>
      <c r="AG84" s="307"/>
      <c r="AH84" s="307"/>
      <c r="AI84" s="307"/>
      <c r="AJ84" s="332"/>
    </row>
    <row r="85" spans="2:36">
      <c r="B85" s="317"/>
      <c r="C85" s="313"/>
      <c r="D85" s="313"/>
      <c r="E85" s="308"/>
      <c r="F85" s="308"/>
      <c r="G85" s="310"/>
      <c r="H85" s="308"/>
      <c r="I85" s="328"/>
      <c r="J85" s="310"/>
      <c r="K85" s="310"/>
      <c r="L85" s="308"/>
      <c r="M85" s="308"/>
      <c r="N85" s="308"/>
      <c r="O85" s="308"/>
      <c r="P85" s="308"/>
      <c r="Q85" s="308"/>
      <c r="R85" s="308"/>
      <c r="S85" s="308"/>
      <c r="T85" s="310"/>
      <c r="U85" s="308"/>
      <c r="V85" s="328"/>
      <c r="W85" s="310"/>
      <c r="X85" s="310"/>
      <c r="Y85" s="308"/>
      <c r="Z85" s="308"/>
      <c r="AA85" s="308"/>
      <c r="AB85" s="325"/>
      <c r="AC85" s="202" t="s">
        <v>30</v>
      </c>
      <c r="AD85" s="202" t="s">
        <v>46</v>
      </c>
      <c r="AE85" s="203" t="s">
        <v>122</v>
      </c>
      <c r="AF85" s="203" t="s">
        <v>123</v>
      </c>
      <c r="AG85" s="308"/>
      <c r="AH85" s="308"/>
      <c r="AI85" s="308"/>
      <c r="AJ85" s="333"/>
    </row>
    <row r="86" spans="2:36">
      <c r="B86" s="315" t="s">
        <v>128</v>
      </c>
      <c r="C86" s="314">
        <v>42264</v>
      </c>
      <c r="D86" s="314">
        <v>42725</v>
      </c>
      <c r="E86" s="306" t="s">
        <v>129</v>
      </c>
      <c r="F86" s="326" t="s">
        <v>130</v>
      </c>
      <c r="G86" s="318"/>
      <c r="H86" s="321"/>
      <c r="I86" s="321"/>
      <c r="J86" s="318"/>
      <c r="K86" s="318"/>
      <c r="L86" s="321"/>
      <c r="M86" s="321"/>
      <c r="N86" s="321"/>
      <c r="O86" s="321"/>
      <c r="P86" s="321"/>
      <c r="Q86" s="321"/>
      <c r="R86" s="321"/>
      <c r="S86" s="321"/>
      <c r="T86" s="311">
        <v>7.5</v>
      </c>
      <c r="U86" s="306" t="s">
        <v>116</v>
      </c>
      <c r="V86" s="326" t="s">
        <v>131</v>
      </c>
      <c r="W86" s="311">
        <v>6.4</v>
      </c>
      <c r="X86" s="311">
        <v>10</v>
      </c>
      <c r="Y86" s="306" t="s">
        <v>26</v>
      </c>
      <c r="Z86" s="306" t="s">
        <v>27</v>
      </c>
      <c r="AA86" s="306" t="s">
        <v>33</v>
      </c>
      <c r="AB86" s="329" t="s">
        <v>132</v>
      </c>
      <c r="AC86" s="199" t="s">
        <v>39</v>
      </c>
      <c r="AD86" s="199" t="s">
        <v>40</v>
      </c>
      <c r="AE86" s="210"/>
      <c r="AF86" s="211" t="s">
        <v>138</v>
      </c>
      <c r="AG86" s="306" t="s">
        <v>573</v>
      </c>
      <c r="AH86" s="321"/>
      <c r="AI86" s="306" t="s">
        <v>565</v>
      </c>
      <c r="AJ86" s="334" t="s">
        <v>566</v>
      </c>
    </row>
    <row r="87" spans="2:36">
      <c r="B87" s="316"/>
      <c r="C87" s="312"/>
      <c r="D87" s="312"/>
      <c r="E87" s="307"/>
      <c r="F87" s="307"/>
      <c r="G87" s="319"/>
      <c r="H87" s="322"/>
      <c r="I87" s="322"/>
      <c r="J87" s="319"/>
      <c r="K87" s="319"/>
      <c r="L87" s="322"/>
      <c r="M87" s="322"/>
      <c r="N87" s="322"/>
      <c r="O87" s="322"/>
      <c r="P87" s="322"/>
      <c r="Q87" s="322"/>
      <c r="R87" s="322"/>
      <c r="S87" s="322"/>
      <c r="T87" s="309"/>
      <c r="U87" s="307"/>
      <c r="V87" s="327"/>
      <c r="W87" s="309"/>
      <c r="X87" s="309"/>
      <c r="Y87" s="307"/>
      <c r="Z87" s="307"/>
      <c r="AA87" s="307"/>
      <c r="AB87" s="324"/>
      <c r="AC87" s="200" t="s">
        <v>39</v>
      </c>
      <c r="AD87" s="200" t="s">
        <v>41</v>
      </c>
      <c r="AE87" s="209"/>
      <c r="AF87" s="201" t="s">
        <v>131</v>
      </c>
      <c r="AG87" s="307"/>
      <c r="AH87" s="322"/>
      <c r="AI87" s="307"/>
      <c r="AJ87" s="332"/>
    </row>
    <row r="88" spans="2:36">
      <c r="B88" s="316"/>
      <c r="C88" s="312"/>
      <c r="D88" s="312"/>
      <c r="E88" s="307"/>
      <c r="F88" s="307"/>
      <c r="G88" s="319"/>
      <c r="H88" s="322"/>
      <c r="I88" s="322"/>
      <c r="J88" s="319"/>
      <c r="K88" s="319"/>
      <c r="L88" s="322"/>
      <c r="M88" s="322"/>
      <c r="N88" s="322"/>
      <c r="O88" s="322"/>
      <c r="P88" s="322"/>
      <c r="Q88" s="322"/>
      <c r="R88" s="322"/>
      <c r="S88" s="322"/>
      <c r="T88" s="309"/>
      <c r="U88" s="307"/>
      <c r="V88" s="327"/>
      <c r="W88" s="309"/>
      <c r="X88" s="309"/>
      <c r="Y88" s="307"/>
      <c r="Z88" s="307"/>
      <c r="AA88" s="307"/>
      <c r="AB88" s="324"/>
      <c r="AC88" s="200" t="s">
        <v>39</v>
      </c>
      <c r="AD88" s="200" t="s">
        <v>43</v>
      </c>
      <c r="AE88" s="209"/>
      <c r="AF88" s="200" t="s">
        <v>137</v>
      </c>
      <c r="AG88" s="307"/>
      <c r="AH88" s="322"/>
      <c r="AI88" s="307"/>
      <c r="AJ88" s="332"/>
    </row>
    <row r="89" spans="2:36">
      <c r="B89" s="316"/>
      <c r="C89" s="312"/>
      <c r="D89" s="312"/>
      <c r="E89" s="307"/>
      <c r="F89" s="307"/>
      <c r="G89" s="319"/>
      <c r="H89" s="322"/>
      <c r="I89" s="322"/>
      <c r="J89" s="319"/>
      <c r="K89" s="319"/>
      <c r="L89" s="322"/>
      <c r="M89" s="322"/>
      <c r="N89" s="322"/>
      <c r="O89" s="322"/>
      <c r="P89" s="322"/>
      <c r="Q89" s="322"/>
      <c r="R89" s="322"/>
      <c r="S89" s="322"/>
      <c r="T89" s="309"/>
      <c r="U89" s="307"/>
      <c r="V89" s="327"/>
      <c r="W89" s="309"/>
      <c r="X89" s="309"/>
      <c r="Y89" s="307"/>
      <c r="Z89" s="307"/>
      <c r="AA89" s="307"/>
      <c r="AB89" s="324"/>
      <c r="AC89" s="200" t="s">
        <v>30</v>
      </c>
      <c r="AD89" s="200" t="s">
        <v>46</v>
      </c>
      <c r="AE89" s="201" t="s">
        <v>134</v>
      </c>
      <c r="AF89" s="201" t="s">
        <v>136</v>
      </c>
      <c r="AG89" s="307"/>
      <c r="AH89" s="322"/>
      <c r="AI89" s="307"/>
      <c r="AJ89" s="332"/>
    </row>
    <row r="90" spans="2:36">
      <c r="B90" s="317"/>
      <c r="C90" s="313"/>
      <c r="D90" s="313"/>
      <c r="E90" s="308"/>
      <c r="F90" s="308"/>
      <c r="G90" s="320"/>
      <c r="H90" s="323"/>
      <c r="I90" s="323"/>
      <c r="J90" s="320"/>
      <c r="K90" s="320"/>
      <c r="L90" s="323"/>
      <c r="M90" s="323"/>
      <c r="N90" s="323"/>
      <c r="O90" s="323"/>
      <c r="P90" s="323"/>
      <c r="Q90" s="323"/>
      <c r="R90" s="323"/>
      <c r="S90" s="323"/>
      <c r="T90" s="310"/>
      <c r="U90" s="308"/>
      <c r="V90" s="328"/>
      <c r="W90" s="310"/>
      <c r="X90" s="310"/>
      <c r="Y90" s="308"/>
      <c r="Z90" s="308"/>
      <c r="AA90" s="308"/>
      <c r="AB90" s="325"/>
      <c r="AC90" s="202" t="s">
        <v>30</v>
      </c>
      <c r="AD90" s="202" t="s">
        <v>46</v>
      </c>
      <c r="AE90" s="203" t="s">
        <v>133</v>
      </c>
      <c r="AF90" s="203" t="s">
        <v>135</v>
      </c>
      <c r="AG90" s="308"/>
      <c r="AH90" s="323"/>
      <c r="AI90" s="308"/>
      <c r="AJ90" s="333"/>
    </row>
    <row r="91" spans="2:36">
      <c r="B91" s="315" t="s">
        <v>139</v>
      </c>
      <c r="C91" s="314">
        <v>42263</v>
      </c>
      <c r="D91" s="314">
        <v>42264</v>
      </c>
      <c r="E91" s="306" t="s">
        <v>129</v>
      </c>
      <c r="F91" s="326" t="s">
        <v>140</v>
      </c>
      <c r="G91" s="318"/>
      <c r="H91" s="321"/>
      <c r="I91" s="321"/>
      <c r="J91" s="318"/>
      <c r="K91" s="318"/>
      <c r="L91" s="321"/>
      <c r="M91" s="321"/>
      <c r="N91" s="321"/>
      <c r="O91" s="321"/>
      <c r="P91" s="321"/>
      <c r="Q91" s="321"/>
      <c r="R91" s="321"/>
      <c r="S91" s="321"/>
      <c r="T91" s="311">
        <v>7.5</v>
      </c>
      <c r="U91" s="306" t="s">
        <v>116</v>
      </c>
      <c r="V91" s="326" t="s">
        <v>131</v>
      </c>
      <c r="W91" s="311">
        <v>6.4</v>
      </c>
      <c r="X91" s="311">
        <v>10</v>
      </c>
      <c r="Y91" s="306" t="s">
        <v>26</v>
      </c>
      <c r="Z91" s="306" t="s">
        <v>27</v>
      </c>
      <c r="AA91" s="306" t="s">
        <v>33</v>
      </c>
      <c r="AB91" s="329" t="s">
        <v>132</v>
      </c>
      <c r="AC91" s="199" t="s">
        <v>39</v>
      </c>
      <c r="AD91" s="199" t="s">
        <v>40</v>
      </c>
      <c r="AE91" s="210"/>
      <c r="AF91" s="211" t="s">
        <v>147</v>
      </c>
      <c r="AG91" s="306" t="s">
        <v>574</v>
      </c>
      <c r="AH91" s="321"/>
      <c r="AI91" s="306" t="s">
        <v>565</v>
      </c>
      <c r="AJ91" s="334" t="s">
        <v>566</v>
      </c>
    </row>
    <row r="92" spans="2:36">
      <c r="B92" s="316"/>
      <c r="C92" s="312"/>
      <c r="D92" s="312"/>
      <c r="E92" s="307"/>
      <c r="F92" s="307"/>
      <c r="G92" s="319"/>
      <c r="H92" s="322"/>
      <c r="I92" s="322"/>
      <c r="J92" s="319"/>
      <c r="K92" s="319"/>
      <c r="L92" s="322"/>
      <c r="M92" s="322"/>
      <c r="N92" s="322"/>
      <c r="O92" s="322"/>
      <c r="P92" s="322"/>
      <c r="Q92" s="322"/>
      <c r="R92" s="322"/>
      <c r="S92" s="322"/>
      <c r="T92" s="309"/>
      <c r="U92" s="307"/>
      <c r="V92" s="327"/>
      <c r="W92" s="309"/>
      <c r="X92" s="309"/>
      <c r="Y92" s="307"/>
      <c r="Z92" s="307"/>
      <c r="AA92" s="307"/>
      <c r="AB92" s="324"/>
      <c r="AC92" s="200" t="s">
        <v>39</v>
      </c>
      <c r="AD92" s="200" t="s">
        <v>41</v>
      </c>
      <c r="AE92" s="209"/>
      <c r="AF92" s="201" t="s">
        <v>131</v>
      </c>
      <c r="AG92" s="307"/>
      <c r="AH92" s="322"/>
      <c r="AI92" s="307"/>
      <c r="AJ92" s="332"/>
    </row>
    <row r="93" spans="2:36">
      <c r="B93" s="316"/>
      <c r="C93" s="312"/>
      <c r="D93" s="312"/>
      <c r="E93" s="307"/>
      <c r="F93" s="307"/>
      <c r="G93" s="319"/>
      <c r="H93" s="322"/>
      <c r="I93" s="322"/>
      <c r="J93" s="319"/>
      <c r="K93" s="319"/>
      <c r="L93" s="322"/>
      <c r="M93" s="322"/>
      <c r="N93" s="322"/>
      <c r="O93" s="322"/>
      <c r="P93" s="322"/>
      <c r="Q93" s="322"/>
      <c r="R93" s="322"/>
      <c r="S93" s="322"/>
      <c r="T93" s="309"/>
      <c r="U93" s="307"/>
      <c r="V93" s="327"/>
      <c r="W93" s="309"/>
      <c r="X93" s="309"/>
      <c r="Y93" s="307"/>
      <c r="Z93" s="307"/>
      <c r="AA93" s="307"/>
      <c r="AB93" s="324"/>
      <c r="AC93" s="200" t="s">
        <v>39</v>
      </c>
      <c r="AD93" s="200" t="s">
        <v>43</v>
      </c>
      <c r="AE93" s="209"/>
      <c r="AF93" s="200" t="s">
        <v>137</v>
      </c>
      <c r="AG93" s="307"/>
      <c r="AH93" s="322"/>
      <c r="AI93" s="307"/>
      <c r="AJ93" s="332"/>
    </row>
    <row r="94" spans="2:36">
      <c r="B94" s="316"/>
      <c r="C94" s="312"/>
      <c r="D94" s="312"/>
      <c r="E94" s="307"/>
      <c r="F94" s="307"/>
      <c r="G94" s="319"/>
      <c r="H94" s="322"/>
      <c r="I94" s="322"/>
      <c r="J94" s="319"/>
      <c r="K94" s="319"/>
      <c r="L94" s="322"/>
      <c r="M94" s="322"/>
      <c r="N94" s="322"/>
      <c r="O94" s="322"/>
      <c r="P94" s="322"/>
      <c r="Q94" s="322"/>
      <c r="R94" s="322"/>
      <c r="S94" s="322"/>
      <c r="T94" s="309"/>
      <c r="U94" s="307"/>
      <c r="V94" s="327"/>
      <c r="W94" s="309"/>
      <c r="X94" s="309"/>
      <c r="Y94" s="307"/>
      <c r="Z94" s="307"/>
      <c r="AA94" s="307"/>
      <c r="AB94" s="324"/>
      <c r="AC94" s="200" t="s">
        <v>30</v>
      </c>
      <c r="AD94" s="200" t="s">
        <v>46</v>
      </c>
      <c r="AE94" s="201" t="s">
        <v>141</v>
      </c>
      <c r="AF94" s="201" t="s">
        <v>146</v>
      </c>
      <c r="AG94" s="307"/>
      <c r="AH94" s="322"/>
      <c r="AI94" s="307"/>
      <c r="AJ94" s="332"/>
    </row>
    <row r="95" spans="2:36">
      <c r="B95" s="316"/>
      <c r="C95" s="312"/>
      <c r="D95" s="312"/>
      <c r="E95" s="307"/>
      <c r="F95" s="307"/>
      <c r="G95" s="319"/>
      <c r="H95" s="322"/>
      <c r="I95" s="322"/>
      <c r="J95" s="319"/>
      <c r="K95" s="319"/>
      <c r="L95" s="322"/>
      <c r="M95" s="322"/>
      <c r="N95" s="322"/>
      <c r="O95" s="322"/>
      <c r="P95" s="322"/>
      <c r="Q95" s="322"/>
      <c r="R95" s="322"/>
      <c r="S95" s="322"/>
      <c r="T95" s="309"/>
      <c r="U95" s="307"/>
      <c r="V95" s="327"/>
      <c r="W95" s="309"/>
      <c r="X95" s="309"/>
      <c r="Y95" s="307"/>
      <c r="Z95" s="307"/>
      <c r="AA95" s="307"/>
      <c r="AB95" s="324"/>
      <c r="AC95" s="200" t="s">
        <v>30</v>
      </c>
      <c r="AD95" s="200" t="s">
        <v>46</v>
      </c>
      <c r="AE95" s="201" t="s">
        <v>142</v>
      </c>
      <c r="AF95" s="201" t="s">
        <v>145</v>
      </c>
      <c r="AG95" s="307"/>
      <c r="AH95" s="322"/>
      <c r="AI95" s="307"/>
      <c r="AJ95" s="332"/>
    </row>
    <row r="96" spans="2:36">
      <c r="B96" s="317"/>
      <c r="C96" s="313"/>
      <c r="D96" s="313"/>
      <c r="E96" s="308"/>
      <c r="F96" s="308"/>
      <c r="G96" s="320"/>
      <c r="H96" s="323"/>
      <c r="I96" s="323"/>
      <c r="J96" s="320"/>
      <c r="K96" s="320"/>
      <c r="L96" s="323"/>
      <c r="M96" s="323"/>
      <c r="N96" s="323"/>
      <c r="O96" s="323"/>
      <c r="P96" s="323"/>
      <c r="Q96" s="323"/>
      <c r="R96" s="323"/>
      <c r="S96" s="323"/>
      <c r="T96" s="310"/>
      <c r="U96" s="308"/>
      <c r="V96" s="328"/>
      <c r="W96" s="310"/>
      <c r="X96" s="310"/>
      <c r="Y96" s="308"/>
      <c r="Z96" s="308"/>
      <c r="AA96" s="308"/>
      <c r="AB96" s="325"/>
      <c r="AC96" s="202" t="s">
        <v>30</v>
      </c>
      <c r="AD96" s="202" t="s">
        <v>46</v>
      </c>
      <c r="AE96" s="203" t="s">
        <v>143</v>
      </c>
      <c r="AF96" s="203" t="s">
        <v>144</v>
      </c>
      <c r="AG96" s="308"/>
      <c r="AH96" s="323"/>
      <c r="AI96" s="308"/>
      <c r="AJ96" s="333"/>
    </row>
    <row r="97" spans="2:36">
      <c r="B97" s="315" t="s">
        <v>148</v>
      </c>
      <c r="C97" s="314">
        <v>42235</v>
      </c>
      <c r="D97" s="314">
        <v>42725</v>
      </c>
      <c r="E97" s="306" t="s">
        <v>114</v>
      </c>
      <c r="F97" s="326" t="s">
        <v>149</v>
      </c>
      <c r="G97" s="318"/>
      <c r="H97" s="321"/>
      <c r="I97" s="321"/>
      <c r="J97" s="318"/>
      <c r="K97" s="318"/>
      <c r="L97" s="321"/>
      <c r="M97" s="321"/>
      <c r="N97" s="321"/>
      <c r="O97" s="321"/>
      <c r="P97" s="321"/>
      <c r="Q97" s="321"/>
      <c r="R97" s="321"/>
      <c r="S97" s="321"/>
      <c r="T97" s="311">
        <v>6.8</v>
      </c>
      <c r="U97" s="306" t="s">
        <v>25</v>
      </c>
      <c r="V97" s="326" t="s">
        <v>150</v>
      </c>
      <c r="W97" s="311">
        <v>6.4</v>
      </c>
      <c r="X97" s="311">
        <v>8.6</v>
      </c>
      <c r="Y97" s="306" t="s">
        <v>26</v>
      </c>
      <c r="Z97" s="306" t="s">
        <v>27</v>
      </c>
      <c r="AA97" s="306" t="s">
        <v>33</v>
      </c>
      <c r="AB97" s="329" t="s">
        <v>132</v>
      </c>
      <c r="AC97" s="199" t="s">
        <v>39</v>
      </c>
      <c r="AD97" s="199" t="s">
        <v>46</v>
      </c>
      <c r="AE97" s="210"/>
      <c r="AF97" s="211" t="s">
        <v>152</v>
      </c>
      <c r="AG97" s="326" t="s">
        <v>575</v>
      </c>
      <c r="AH97" s="321"/>
      <c r="AI97" s="306" t="s">
        <v>565</v>
      </c>
      <c r="AJ97" s="334" t="s">
        <v>566</v>
      </c>
    </row>
    <row r="98" spans="2:36">
      <c r="B98" s="316"/>
      <c r="C98" s="312"/>
      <c r="D98" s="312"/>
      <c r="E98" s="307"/>
      <c r="F98" s="307"/>
      <c r="G98" s="319"/>
      <c r="H98" s="322"/>
      <c r="I98" s="322"/>
      <c r="J98" s="319"/>
      <c r="K98" s="319"/>
      <c r="L98" s="322"/>
      <c r="M98" s="322"/>
      <c r="N98" s="322"/>
      <c r="O98" s="322"/>
      <c r="P98" s="322"/>
      <c r="Q98" s="322"/>
      <c r="R98" s="322"/>
      <c r="S98" s="322"/>
      <c r="T98" s="309"/>
      <c r="U98" s="307"/>
      <c r="V98" s="327"/>
      <c r="W98" s="309"/>
      <c r="X98" s="309"/>
      <c r="Y98" s="307"/>
      <c r="Z98" s="307"/>
      <c r="AA98" s="307"/>
      <c r="AB98" s="324"/>
      <c r="AC98" s="200" t="s">
        <v>30</v>
      </c>
      <c r="AD98" s="200" t="s">
        <v>151</v>
      </c>
      <c r="AE98" s="201" t="s">
        <v>153</v>
      </c>
      <c r="AF98" s="201" t="s">
        <v>154</v>
      </c>
      <c r="AG98" s="327"/>
      <c r="AH98" s="322"/>
      <c r="AI98" s="307"/>
      <c r="AJ98" s="332"/>
    </row>
    <row r="99" spans="2:36">
      <c r="B99" s="316"/>
      <c r="C99" s="312"/>
      <c r="D99" s="312"/>
      <c r="E99" s="307"/>
      <c r="F99" s="307"/>
      <c r="G99" s="319"/>
      <c r="H99" s="322"/>
      <c r="I99" s="322"/>
      <c r="J99" s="319"/>
      <c r="K99" s="319"/>
      <c r="L99" s="322"/>
      <c r="M99" s="322"/>
      <c r="N99" s="322"/>
      <c r="O99" s="322"/>
      <c r="P99" s="322"/>
      <c r="Q99" s="322"/>
      <c r="R99" s="322"/>
      <c r="S99" s="322"/>
      <c r="T99" s="309"/>
      <c r="U99" s="307"/>
      <c r="V99" s="327"/>
      <c r="W99" s="309"/>
      <c r="X99" s="309"/>
      <c r="Y99" s="307"/>
      <c r="Z99" s="307"/>
      <c r="AA99" s="307"/>
      <c r="AB99" s="324"/>
      <c r="AC99" s="200" t="s">
        <v>30</v>
      </c>
      <c r="AD99" s="200" t="s">
        <v>151</v>
      </c>
      <c r="AE99" s="201" t="s">
        <v>155</v>
      </c>
      <c r="AF99" s="201" t="s">
        <v>156</v>
      </c>
      <c r="AG99" s="327"/>
      <c r="AH99" s="322"/>
      <c r="AI99" s="307"/>
      <c r="AJ99" s="332"/>
    </row>
    <row r="100" spans="2:36">
      <c r="B100" s="316"/>
      <c r="C100" s="312"/>
      <c r="D100" s="312"/>
      <c r="E100" s="307"/>
      <c r="F100" s="307"/>
      <c r="G100" s="319"/>
      <c r="H100" s="322"/>
      <c r="I100" s="322"/>
      <c r="J100" s="319"/>
      <c r="K100" s="319"/>
      <c r="L100" s="322"/>
      <c r="M100" s="322"/>
      <c r="N100" s="322"/>
      <c r="O100" s="322"/>
      <c r="P100" s="322"/>
      <c r="Q100" s="322"/>
      <c r="R100" s="322"/>
      <c r="S100" s="322"/>
      <c r="T100" s="309"/>
      <c r="U100" s="307"/>
      <c r="V100" s="327"/>
      <c r="W100" s="309"/>
      <c r="X100" s="309"/>
      <c r="Y100" s="307"/>
      <c r="Z100" s="307"/>
      <c r="AA100" s="307"/>
      <c r="AB100" s="324"/>
      <c r="AC100" s="200" t="s">
        <v>39</v>
      </c>
      <c r="AD100" s="200" t="s">
        <v>40</v>
      </c>
      <c r="AE100" s="209"/>
      <c r="AF100" s="201" t="s">
        <v>157</v>
      </c>
      <c r="AG100" s="327"/>
      <c r="AH100" s="322"/>
      <c r="AI100" s="307"/>
      <c r="AJ100" s="332"/>
    </row>
    <row r="101" spans="2:36">
      <c r="B101" s="316"/>
      <c r="C101" s="312"/>
      <c r="D101" s="312"/>
      <c r="E101" s="307"/>
      <c r="F101" s="307"/>
      <c r="G101" s="319"/>
      <c r="H101" s="322"/>
      <c r="I101" s="322"/>
      <c r="J101" s="319"/>
      <c r="K101" s="319"/>
      <c r="L101" s="322"/>
      <c r="M101" s="322"/>
      <c r="N101" s="322"/>
      <c r="O101" s="322"/>
      <c r="P101" s="322"/>
      <c r="Q101" s="322"/>
      <c r="R101" s="322"/>
      <c r="S101" s="322"/>
      <c r="T101" s="309"/>
      <c r="U101" s="307"/>
      <c r="V101" s="327"/>
      <c r="W101" s="309"/>
      <c r="X101" s="309"/>
      <c r="Y101" s="307"/>
      <c r="Z101" s="307"/>
      <c r="AA101" s="307"/>
      <c r="AB101" s="324"/>
      <c r="AC101" s="200" t="s">
        <v>39</v>
      </c>
      <c r="AD101" s="200" t="s">
        <v>41</v>
      </c>
      <c r="AE101" s="209"/>
      <c r="AF101" s="201" t="s">
        <v>150</v>
      </c>
      <c r="AG101" s="327"/>
      <c r="AH101" s="322"/>
      <c r="AI101" s="307"/>
      <c r="AJ101" s="332"/>
    </row>
    <row r="102" spans="2:36">
      <c r="B102" s="316"/>
      <c r="C102" s="312"/>
      <c r="D102" s="312"/>
      <c r="E102" s="307"/>
      <c r="F102" s="307"/>
      <c r="G102" s="319"/>
      <c r="H102" s="322"/>
      <c r="I102" s="322"/>
      <c r="J102" s="319"/>
      <c r="K102" s="319"/>
      <c r="L102" s="322"/>
      <c r="M102" s="322"/>
      <c r="N102" s="322"/>
      <c r="O102" s="322"/>
      <c r="P102" s="322"/>
      <c r="Q102" s="322"/>
      <c r="R102" s="322"/>
      <c r="S102" s="322"/>
      <c r="T102" s="309"/>
      <c r="U102" s="307"/>
      <c r="V102" s="327"/>
      <c r="W102" s="309"/>
      <c r="X102" s="309"/>
      <c r="Y102" s="307"/>
      <c r="Z102" s="307"/>
      <c r="AA102" s="307"/>
      <c r="AB102" s="324"/>
      <c r="AC102" s="200" t="s">
        <v>39</v>
      </c>
      <c r="AD102" s="200" t="s">
        <v>43</v>
      </c>
      <c r="AE102" s="209"/>
      <c r="AF102" s="201" t="s">
        <v>125</v>
      </c>
      <c r="AG102" s="327"/>
      <c r="AH102" s="322"/>
      <c r="AI102" s="307"/>
      <c r="AJ102" s="332"/>
    </row>
    <row r="103" spans="2:36">
      <c r="B103" s="317"/>
      <c r="C103" s="313"/>
      <c r="D103" s="313"/>
      <c r="E103" s="308"/>
      <c r="F103" s="308"/>
      <c r="G103" s="320"/>
      <c r="H103" s="323"/>
      <c r="I103" s="323"/>
      <c r="J103" s="320"/>
      <c r="K103" s="320"/>
      <c r="L103" s="323"/>
      <c r="M103" s="323"/>
      <c r="N103" s="323"/>
      <c r="O103" s="323"/>
      <c r="P103" s="323"/>
      <c r="Q103" s="323"/>
      <c r="R103" s="323"/>
      <c r="S103" s="323"/>
      <c r="T103" s="310"/>
      <c r="U103" s="308"/>
      <c r="V103" s="328"/>
      <c r="W103" s="310"/>
      <c r="X103" s="310"/>
      <c r="Y103" s="308"/>
      <c r="Z103" s="308"/>
      <c r="AA103" s="308"/>
      <c r="AB103" s="325"/>
      <c r="AC103" s="202" t="s">
        <v>30</v>
      </c>
      <c r="AD103" s="202" t="s">
        <v>46</v>
      </c>
      <c r="AE103" s="203" t="s">
        <v>159</v>
      </c>
      <c r="AF103" s="203" t="s">
        <v>158</v>
      </c>
      <c r="AG103" s="328"/>
      <c r="AH103" s="323"/>
      <c r="AI103" s="308"/>
      <c r="AJ103" s="333"/>
    </row>
    <row r="104" spans="2:36">
      <c r="B104" s="315" t="s">
        <v>160</v>
      </c>
      <c r="C104" s="314">
        <v>42209</v>
      </c>
      <c r="D104" s="314">
        <v>42725</v>
      </c>
      <c r="E104" s="306" t="s">
        <v>24</v>
      </c>
      <c r="F104" s="326" t="s">
        <v>161</v>
      </c>
      <c r="G104" s="318"/>
      <c r="H104" s="321"/>
      <c r="I104" s="321"/>
      <c r="J104" s="318"/>
      <c r="K104" s="318"/>
      <c r="L104" s="321"/>
      <c r="M104" s="321"/>
      <c r="N104" s="321"/>
      <c r="O104" s="321"/>
      <c r="P104" s="321"/>
      <c r="Q104" s="321"/>
      <c r="R104" s="321"/>
      <c r="S104" s="321"/>
      <c r="T104" s="311">
        <v>4.3</v>
      </c>
      <c r="U104" s="306" t="s">
        <v>25</v>
      </c>
      <c r="V104" s="326" t="s">
        <v>31</v>
      </c>
      <c r="W104" s="311">
        <v>2.9</v>
      </c>
      <c r="X104" s="311">
        <v>8.6</v>
      </c>
      <c r="Y104" s="306" t="s">
        <v>26</v>
      </c>
      <c r="Z104" s="306" t="s">
        <v>25</v>
      </c>
      <c r="AA104" s="306" t="s">
        <v>33</v>
      </c>
      <c r="AB104" s="306" t="s">
        <v>70</v>
      </c>
      <c r="AC104" s="199" t="s">
        <v>30</v>
      </c>
      <c r="AD104" s="199" t="s">
        <v>46</v>
      </c>
      <c r="AE104" s="211" t="s">
        <v>162</v>
      </c>
      <c r="AF104" s="211" t="s">
        <v>163</v>
      </c>
      <c r="AG104" s="306" t="s">
        <v>576</v>
      </c>
      <c r="AH104" s="321"/>
      <c r="AI104" s="306" t="s">
        <v>565</v>
      </c>
      <c r="AJ104" s="334" t="s">
        <v>566</v>
      </c>
    </row>
    <row r="105" spans="2:36">
      <c r="B105" s="316"/>
      <c r="C105" s="312"/>
      <c r="D105" s="312"/>
      <c r="E105" s="307"/>
      <c r="F105" s="307"/>
      <c r="G105" s="319"/>
      <c r="H105" s="322"/>
      <c r="I105" s="322"/>
      <c r="J105" s="319"/>
      <c r="K105" s="319"/>
      <c r="L105" s="322"/>
      <c r="M105" s="322"/>
      <c r="N105" s="322"/>
      <c r="O105" s="322"/>
      <c r="P105" s="322"/>
      <c r="Q105" s="322"/>
      <c r="R105" s="322"/>
      <c r="S105" s="322"/>
      <c r="T105" s="309"/>
      <c r="U105" s="307"/>
      <c r="V105" s="327"/>
      <c r="W105" s="309"/>
      <c r="X105" s="309"/>
      <c r="Y105" s="307"/>
      <c r="Z105" s="307"/>
      <c r="AA105" s="307"/>
      <c r="AB105" s="307"/>
      <c r="AC105" s="200" t="s">
        <v>39</v>
      </c>
      <c r="AD105" s="200" t="s">
        <v>46</v>
      </c>
      <c r="AE105" s="209"/>
      <c r="AF105" s="201" t="s">
        <v>164</v>
      </c>
      <c r="AG105" s="307"/>
      <c r="AH105" s="322"/>
      <c r="AI105" s="307"/>
      <c r="AJ105" s="332"/>
    </row>
    <row r="106" spans="2:36">
      <c r="B106" s="316"/>
      <c r="C106" s="312"/>
      <c r="D106" s="312"/>
      <c r="E106" s="307"/>
      <c r="F106" s="307"/>
      <c r="G106" s="319"/>
      <c r="H106" s="322"/>
      <c r="I106" s="322"/>
      <c r="J106" s="319"/>
      <c r="K106" s="319"/>
      <c r="L106" s="322"/>
      <c r="M106" s="322"/>
      <c r="N106" s="322"/>
      <c r="O106" s="322"/>
      <c r="P106" s="322"/>
      <c r="Q106" s="322"/>
      <c r="R106" s="322"/>
      <c r="S106" s="322"/>
      <c r="T106" s="309"/>
      <c r="U106" s="307"/>
      <c r="V106" s="327"/>
      <c r="W106" s="309"/>
      <c r="X106" s="309"/>
      <c r="Y106" s="307"/>
      <c r="Z106" s="307"/>
      <c r="AA106" s="307"/>
      <c r="AB106" s="307"/>
      <c r="AC106" s="200" t="s">
        <v>30</v>
      </c>
      <c r="AD106" s="200" t="s">
        <v>46</v>
      </c>
      <c r="AE106" s="201" t="s">
        <v>162</v>
      </c>
      <c r="AF106" s="201" t="s">
        <v>163</v>
      </c>
      <c r="AG106" s="307"/>
      <c r="AH106" s="322"/>
      <c r="AI106" s="307"/>
      <c r="AJ106" s="332"/>
    </row>
    <row r="107" spans="2:36">
      <c r="B107" s="316"/>
      <c r="C107" s="312"/>
      <c r="D107" s="312"/>
      <c r="E107" s="307"/>
      <c r="F107" s="307"/>
      <c r="G107" s="319"/>
      <c r="H107" s="322"/>
      <c r="I107" s="322"/>
      <c r="J107" s="319"/>
      <c r="K107" s="319"/>
      <c r="L107" s="322"/>
      <c r="M107" s="322"/>
      <c r="N107" s="322"/>
      <c r="O107" s="322"/>
      <c r="P107" s="322"/>
      <c r="Q107" s="322"/>
      <c r="R107" s="322"/>
      <c r="S107" s="322"/>
      <c r="T107" s="309"/>
      <c r="U107" s="307"/>
      <c r="V107" s="327"/>
      <c r="W107" s="309"/>
      <c r="X107" s="309"/>
      <c r="Y107" s="307"/>
      <c r="Z107" s="307"/>
      <c r="AA107" s="307"/>
      <c r="AB107" s="307"/>
      <c r="AC107" s="200" t="s">
        <v>39</v>
      </c>
      <c r="AD107" s="200" t="s">
        <v>151</v>
      </c>
      <c r="AE107" s="209"/>
      <c r="AF107" s="200" t="s">
        <v>165</v>
      </c>
      <c r="AG107" s="307"/>
      <c r="AH107" s="322"/>
      <c r="AI107" s="307"/>
      <c r="AJ107" s="332"/>
    </row>
    <row r="108" spans="2:36">
      <c r="B108" s="316"/>
      <c r="C108" s="312"/>
      <c r="D108" s="312"/>
      <c r="E108" s="307"/>
      <c r="F108" s="307"/>
      <c r="G108" s="319"/>
      <c r="H108" s="322"/>
      <c r="I108" s="322"/>
      <c r="J108" s="319"/>
      <c r="K108" s="319"/>
      <c r="L108" s="322"/>
      <c r="M108" s="322"/>
      <c r="N108" s="322"/>
      <c r="O108" s="322"/>
      <c r="P108" s="322"/>
      <c r="Q108" s="322"/>
      <c r="R108" s="322"/>
      <c r="S108" s="322"/>
      <c r="T108" s="309"/>
      <c r="U108" s="307"/>
      <c r="V108" s="327"/>
      <c r="W108" s="309"/>
      <c r="X108" s="309"/>
      <c r="Y108" s="307"/>
      <c r="Z108" s="307"/>
      <c r="AA108" s="307"/>
      <c r="AB108" s="307"/>
      <c r="AC108" s="200" t="s">
        <v>166</v>
      </c>
      <c r="AD108" s="200" t="s">
        <v>151</v>
      </c>
      <c r="AE108" s="200" t="s">
        <v>167</v>
      </c>
      <c r="AF108" s="201" t="s">
        <v>168</v>
      </c>
      <c r="AG108" s="307"/>
      <c r="AH108" s="322"/>
      <c r="AI108" s="307"/>
      <c r="AJ108" s="332"/>
    </row>
    <row r="109" spans="2:36">
      <c r="B109" s="316"/>
      <c r="C109" s="312"/>
      <c r="D109" s="312"/>
      <c r="E109" s="307"/>
      <c r="F109" s="307"/>
      <c r="G109" s="319"/>
      <c r="H109" s="322"/>
      <c r="I109" s="322"/>
      <c r="J109" s="319"/>
      <c r="K109" s="319"/>
      <c r="L109" s="322"/>
      <c r="M109" s="322"/>
      <c r="N109" s="322"/>
      <c r="O109" s="322"/>
      <c r="P109" s="322"/>
      <c r="Q109" s="322"/>
      <c r="R109" s="322"/>
      <c r="S109" s="322"/>
      <c r="T109" s="309"/>
      <c r="U109" s="307"/>
      <c r="V109" s="327"/>
      <c r="W109" s="309"/>
      <c r="X109" s="309"/>
      <c r="Y109" s="307"/>
      <c r="Z109" s="307"/>
      <c r="AA109" s="307"/>
      <c r="AB109" s="307"/>
      <c r="AC109" s="200" t="s">
        <v>30</v>
      </c>
      <c r="AD109" s="200" t="s">
        <v>40</v>
      </c>
      <c r="AE109" s="200" t="s">
        <v>169</v>
      </c>
      <c r="AF109" s="201" t="s">
        <v>170</v>
      </c>
      <c r="AG109" s="307"/>
      <c r="AH109" s="322"/>
      <c r="AI109" s="307"/>
      <c r="AJ109" s="332"/>
    </row>
    <row r="110" spans="2:36">
      <c r="B110" s="316"/>
      <c r="C110" s="312"/>
      <c r="D110" s="312"/>
      <c r="E110" s="307"/>
      <c r="F110" s="307"/>
      <c r="G110" s="319"/>
      <c r="H110" s="322"/>
      <c r="I110" s="322"/>
      <c r="J110" s="319"/>
      <c r="K110" s="319"/>
      <c r="L110" s="322"/>
      <c r="M110" s="322"/>
      <c r="N110" s="322"/>
      <c r="O110" s="322"/>
      <c r="P110" s="322"/>
      <c r="Q110" s="322"/>
      <c r="R110" s="322"/>
      <c r="S110" s="322"/>
      <c r="T110" s="309"/>
      <c r="U110" s="307"/>
      <c r="V110" s="327"/>
      <c r="W110" s="309"/>
      <c r="X110" s="309"/>
      <c r="Y110" s="307"/>
      <c r="Z110" s="307"/>
      <c r="AA110" s="307"/>
      <c r="AB110" s="307"/>
      <c r="AC110" s="200" t="s">
        <v>30</v>
      </c>
      <c r="AD110" s="200" t="s">
        <v>171</v>
      </c>
      <c r="AE110" s="200" t="s">
        <v>24</v>
      </c>
      <c r="AF110" s="200" t="s">
        <v>172</v>
      </c>
      <c r="AG110" s="307"/>
      <c r="AH110" s="322"/>
      <c r="AI110" s="307"/>
      <c r="AJ110" s="332"/>
    </row>
    <row r="111" spans="2:36">
      <c r="B111" s="316"/>
      <c r="C111" s="312"/>
      <c r="D111" s="312"/>
      <c r="E111" s="307"/>
      <c r="F111" s="307"/>
      <c r="G111" s="319"/>
      <c r="H111" s="322"/>
      <c r="I111" s="322"/>
      <c r="J111" s="319"/>
      <c r="K111" s="319"/>
      <c r="L111" s="322"/>
      <c r="M111" s="322"/>
      <c r="N111" s="322"/>
      <c r="O111" s="322"/>
      <c r="P111" s="322"/>
      <c r="Q111" s="322"/>
      <c r="R111" s="322"/>
      <c r="S111" s="322"/>
      <c r="T111" s="309"/>
      <c r="U111" s="307"/>
      <c r="V111" s="327"/>
      <c r="W111" s="309"/>
      <c r="X111" s="309"/>
      <c r="Y111" s="307"/>
      <c r="Z111" s="307"/>
      <c r="AA111" s="307"/>
      <c r="AB111" s="307"/>
      <c r="AC111" s="200" t="s">
        <v>39</v>
      </c>
      <c r="AD111" s="200" t="s">
        <v>40</v>
      </c>
      <c r="AE111" s="209"/>
      <c r="AF111" s="201" t="s">
        <v>169</v>
      </c>
      <c r="AG111" s="307"/>
      <c r="AH111" s="322"/>
      <c r="AI111" s="307"/>
      <c r="AJ111" s="332"/>
    </row>
    <row r="112" spans="2:36">
      <c r="B112" s="316"/>
      <c r="C112" s="312"/>
      <c r="D112" s="312"/>
      <c r="E112" s="307"/>
      <c r="F112" s="307"/>
      <c r="G112" s="319"/>
      <c r="H112" s="322"/>
      <c r="I112" s="322"/>
      <c r="J112" s="319"/>
      <c r="K112" s="319"/>
      <c r="L112" s="322"/>
      <c r="M112" s="322"/>
      <c r="N112" s="322"/>
      <c r="O112" s="322"/>
      <c r="P112" s="322"/>
      <c r="Q112" s="322"/>
      <c r="R112" s="322"/>
      <c r="S112" s="322"/>
      <c r="T112" s="309"/>
      <c r="U112" s="307"/>
      <c r="V112" s="327"/>
      <c r="W112" s="309"/>
      <c r="X112" s="309"/>
      <c r="Y112" s="307"/>
      <c r="Z112" s="307"/>
      <c r="AA112" s="307"/>
      <c r="AB112" s="307"/>
      <c r="AC112" s="200" t="s">
        <v>39</v>
      </c>
      <c r="AD112" s="200" t="s">
        <v>41</v>
      </c>
      <c r="AE112" s="209"/>
      <c r="AF112" s="201" t="s">
        <v>31</v>
      </c>
      <c r="AG112" s="307"/>
      <c r="AH112" s="322"/>
      <c r="AI112" s="307"/>
      <c r="AJ112" s="332"/>
    </row>
    <row r="113" spans="2:36">
      <c r="B113" s="316"/>
      <c r="C113" s="312"/>
      <c r="D113" s="312"/>
      <c r="E113" s="307"/>
      <c r="F113" s="307"/>
      <c r="G113" s="319"/>
      <c r="H113" s="322"/>
      <c r="I113" s="322"/>
      <c r="J113" s="319"/>
      <c r="K113" s="319"/>
      <c r="L113" s="322"/>
      <c r="M113" s="322"/>
      <c r="N113" s="322"/>
      <c r="O113" s="322"/>
      <c r="P113" s="322"/>
      <c r="Q113" s="322"/>
      <c r="R113" s="322"/>
      <c r="S113" s="322"/>
      <c r="T113" s="309"/>
      <c r="U113" s="307"/>
      <c r="V113" s="327"/>
      <c r="W113" s="309"/>
      <c r="X113" s="309"/>
      <c r="Y113" s="307"/>
      <c r="Z113" s="307"/>
      <c r="AA113" s="307"/>
      <c r="AB113" s="307"/>
      <c r="AC113" s="200" t="s">
        <v>39</v>
      </c>
      <c r="AD113" s="200" t="s">
        <v>43</v>
      </c>
      <c r="AE113" s="209"/>
      <c r="AF113" s="201" t="s">
        <v>45</v>
      </c>
      <c r="AG113" s="307"/>
      <c r="AH113" s="322"/>
      <c r="AI113" s="307"/>
      <c r="AJ113" s="332"/>
    </row>
    <row r="114" spans="2:36">
      <c r="B114" s="316"/>
      <c r="C114" s="312"/>
      <c r="D114" s="312"/>
      <c r="E114" s="307"/>
      <c r="F114" s="307"/>
      <c r="G114" s="319"/>
      <c r="H114" s="322"/>
      <c r="I114" s="322"/>
      <c r="J114" s="319"/>
      <c r="K114" s="319"/>
      <c r="L114" s="322"/>
      <c r="M114" s="322"/>
      <c r="N114" s="322"/>
      <c r="O114" s="322"/>
      <c r="P114" s="322"/>
      <c r="Q114" s="322"/>
      <c r="R114" s="322"/>
      <c r="S114" s="322"/>
      <c r="T114" s="309"/>
      <c r="U114" s="307"/>
      <c r="V114" s="327"/>
      <c r="W114" s="309"/>
      <c r="X114" s="309"/>
      <c r="Y114" s="307"/>
      <c r="Z114" s="307"/>
      <c r="AA114" s="307"/>
      <c r="AB114" s="307"/>
      <c r="AC114" s="200" t="s">
        <v>30</v>
      </c>
      <c r="AD114" s="200" t="s">
        <v>46</v>
      </c>
      <c r="AE114" s="201" t="s">
        <v>173</v>
      </c>
      <c r="AF114" s="201" t="s">
        <v>178</v>
      </c>
      <c r="AG114" s="307"/>
      <c r="AH114" s="322"/>
      <c r="AI114" s="307"/>
      <c r="AJ114" s="332"/>
    </row>
    <row r="115" spans="2:36">
      <c r="B115" s="316"/>
      <c r="C115" s="312"/>
      <c r="D115" s="312"/>
      <c r="E115" s="307"/>
      <c r="F115" s="307"/>
      <c r="G115" s="319"/>
      <c r="H115" s="322"/>
      <c r="I115" s="322"/>
      <c r="J115" s="319"/>
      <c r="K115" s="319"/>
      <c r="L115" s="322"/>
      <c r="M115" s="322"/>
      <c r="N115" s="322"/>
      <c r="O115" s="322"/>
      <c r="P115" s="322"/>
      <c r="Q115" s="322"/>
      <c r="R115" s="322"/>
      <c r="S115" s="322"/>
      <c r="T115" s="309"/>
      <c r="U115" s="307"/>
      <c r="V115" s="327"/>
      <c r="W115" s="309"/>
      <c r="X115" s="309"/>
      <c r="Y115" s="307"/>
      <c r="Z115" s="307"/>
      <c r="AA115" s="307"/>
      <c r="AB115" s="307"/>
      <c r="AC115" s="200" t="s">
        <v>30</v>
      </c>
      <c r="AD115" s="200" t="s">
        <v>46</v>
      </c>
      <c r="AE115" s="201" t="s">
        <v>174</v>
      </c>
      <c r="AF115" s="201" t="s">
        <v>177</v>
      </c>
      <c r="AG115" s="307"/>
      <c r="AH115" s="322"/>
      <c r="AI115" s="307"/>
      <c r="AJ115" s="332"/>
    </row>
    <row r="116" spans="2:36">
      <c r="B116" s="317"/>
      <c r="C116" s="313"/>
      <c r="D116" s="313"/>
      <c r="E116" s="308"/>
      <c r="F116" s="308"/>
      <c r="G116" s="320"/>
      <c r="H116" s="323"/>
      <c r="I116" s="323"/>
      <c r="J116" s="320"/>
      <c r="K116" s="320"/>
      <c r="L116" s="323"/>
      <c r="M116" s="323"/>
      <c r="N116" s="323"/>
      <c r="O116" s="323"/>
      <c r="P116" s="323"/>
      <c r="Q116" s="323"/>
      <c r="R116" s="323"/>
      <c r="S116" s="323"/>
      <c r="T116" s="310"/>
      <c r="U116" s="308"/>
      <c r="V116" s="328"/>
      <c r="W116" s="310"/>
      <c r="X116" s="310"/>
      <c r="Y116" s="308"/>
      <c r="Z116" s="308"/>
      <c r="AA116" s="308"/>
      <c r="AB116" s="308"/>
      <c r="AC116" s="202" t="s">
        <v>30</v>
      </c>
      <c r="AD116" s="202" t="s">
        <v>46</v>
      </c>
      <c r="AE116" s="203" t="s">
        <v>175</v>
      </c>
      <c r="AF116" s="203" t="s">
        <v>176</v>
      </c>
      <c r="AG116" s="308"/>
      <c r="AH116" s="323"/>
      <c r="AI116" s="308"/>
      <c r="AJ116" s="333"/>
    </row>
    <row r="117" spans="2:36">
      <c r="B117" s="315" t="s">
        <v>179</v>
      </c>
      <c r="C117" s="314">
        <v>42193</v>
      </c>
      <c r="D117" s="314">
        <v>42711</v>
      </c>
      <c r="E117" s="306" t="s">
        <v>578</v>
      </c>
      <c r="F117" s="326" t="s">
        <v>180</v>
      </c>
      <c r="G117" s="318"/>
      <c r="H117" s="321"/>
      <c r="I117" s="321"/>
      <c r="J117" s="318"/>
      <c r="K117" s="318"/>
      <c r="L117" s="321"/>
      <c r="M117" s="321"/>
      <c r="N117" s="321"/>
      <c r="O117" s="321"/>
      <c r="P117" s="321"/>
      <c r="Q117" s="321"/>
      <c r="R117" s="321"/>
      <c r="S117" s="321"/>
      <c r="T117" s="311">
        <v>6.4</v>
      </c>
      <c r="U117" s="306" t="s">
        <v>25</v>
      </c>
      <c r="V117" s="326" t="s">
        <v>181</v>
      </c>
      <c r="W117" s="311">
        <v>4.9000000000000004</v>
      </c>
      <c r="X117" s="311">
        <v>10</v>
      </c>
      <c r="Y117" s="306" t="s">
        <v>26</v>
      </c>
      <c r="Z117" s="306" t="s">
        <v>27</v>
      </c>
      <c r="AA117" s="306" t="s">
        <v>33</v>
      </c>
      <c r="AB117" s="329" t="s">
        <v>182</v>
      </c>
      <c r="AC117" s="199" t="s">
        <v>39</v>
      </c>
      <c r="AD117" s="199" t="s">
        <v>46</v>
      </c>
      <c r="AE117" s="212"/>
      <c r="AF117" s="211" t="s">
        <v>185</v>
      </c>
      <c r="AG117" s="306" t="s">
        <v>577</v>
      </c>
      <c r="AH117" s="321"/>
      <c r="AI117" s="306" t="s">
        <v>565</v>
      </c>
      <c r="AJ117" s="334" t="s">
        <v>566</v>
      </c>
    </row>
    <row r="118" spans="2:36">
      <c r="B118" s="316"/>
      <c r="C118" s="312"/>
      <c r="D118" s="312"/>
      <c r="E118" s="307"/>
      <c r="F118" s="307"/>
      <c r="G118" s="319"/>
      <c r="H118" s="322"/>
      <c r="I118" s="322"/>
      <c r="J118" s="319"/>
      <c r="K118" s="319"/>
      <c r="L118" s="322"/>
      <c r="M118" s="322"/>
      <c r="N118" s="322"/>
      <c r="O118" s="322"/>
      <c r="P118" s="322"/>
      <c r="Q118" s="322"/>
      <c r="R118" s="322"/>
      <c r="S118" s="322"/>
      <c r="T118" s="309"/>
      <c r="U118" s="307"/>
      <c r="V118" s="327"/>
      <c r="W118" s="309"/>
      <c r="X118" s="309"/>
      <c r="Y118" s="307"/>
      <c r="Z118" s="307"/>
      <c r="AA118" s="307"/>
      <c r="AB118" s="324"/>
      <c r="AC118" s="200" t="s">
        <v>30</v>
      </c>
      <c r="AD118" s="200" t="s">
        <v>46</v>
      </c>
      <c r="AE118" s="201" t="s">
        <v>183</v>
      </c>
      <c r="AF118" s="201" t="s">
        <v>184</v>
      </c>
      <c r="AG118" s="307"/>
      <c r="AH118" s="322"/>
      <c r="AI118" s="307"/>
      <c r="AJ118" s="332"/>
    </row>
    <row r="119" spans="2:36">
      <c r="B119" s="316"/>
      <c r="C119" s="312"/>
      <c r="D119" s="312"/>
      <c r="E119" s="307"/>
      <c r="F119" s="307"/>
      <c r="G119" s="319"/>
      <c r="H119" s="322"/>
      <c r="I119" s="322"/>
      <c r="J119" s="319"/>
      <c r="K119" s="319"/>
      <c r="L119" s="322"/>
      <c r="M119" s="322"/>
      <c r="N119" s="322"/>
      <c r="O119" s="322"/>
      <c r="P119" s="322"/>
      <c r="Q119" s="322"/>
      <c r="R119" s="322"/>
      <c r="S119" s="322"/>
      <c r="T119" s="309"/>
      <c r="U119" s="307"/>
      <c r="V119" s="327"/>
      <c r="W119" s="309"/>
      <c r="X119" s="309"/>
      <c r="Y119" s="307"/>
      <c r="Z119" s="307"/>
      <c r="AA119" s="307"/>
      <c r="AB119" s="324"/>
      <c r="AC119" s="200" t="s">
        <v>39</v>
      </c>
      <c r="AD119" s="200" t="s">
        <v>46</v>
      </c>
      <c r="AE119" s="209"/>
      <c r="AF119" s="201" t="s">
        <v>186</v>
      </c>
      <c r="AG119" s="307"/>
      <c r="AH119" s="322"/>
      <c r="AI119" s="307"/>
      <c r="AJ119" s="332"/>
    </row>
    <row r="120" spans="2:36">
      <c r="B120" s="316"/>
      <c r="C120" s="312"/>
      <c r="D120" s="312"/>
      <c r="E120" s="307"/>
      <c r="F120" s="307"/>
      <c r="G120" s="319"/>
      <c r="H120" s="322"/>
      <c r="I120" s="322"/>
      <c r="J120" s="319"/>
      <c r="K120" s="319"/>
      <c r="L120" s="322"/>
      <c r="M120" s="322"/>
      <c r="N120" s="322"/>
      <c r="O120" s="322"/>
      <c r="P120" s="322"/>
      <c r="Q120" s="322"/>
      <c r="R120" s="322"/>
      <c r="S120" s="322"/>
      <c r="T120" s="309"/>
      <c r="U120" s="307"/>
      <c r="V120" s="327"/>
      <c r="W120" s="309"/>
      <c r="X120" s="309"/>
      <c r="Y120" s="307"/>
      <c r="Z120" s="307"/>
      <c r="AA120" s="307"/>
      <c r="AB120" s="324"/>
      <c r="AC120" s="200" t="s">
        <v>39</v>
      </c>
      <c r="AD120" s="200" t="s">
        <v>46</v>
      </c>
      <c r="AE120" s="209"/>
      <c r="AF120" s="201" t="s">
        <v>187</v>
      </c>
      <c r="AG120" s="307"/>
      <c r="AH120" s="322"/>
      <c r="AI120" s="307"/>
      <c r="AJ120" s="332"/>
    </row>
    <row r="121" spans="2:36">
      <c r="B121" s="316"/>
      <c r="C121" s="312"/>
      <c r="D121" s="312"/>
      <c r="E121" s="307"/>
      <c r="F121" s="307"/>
      <c r="G121" s="319"/>
      <c r="H121" s="322"/>
      <c r="I121" s="322"/>
      <c r="J121" s="319"/>
      <c r="K121" s="319"/>
      <c r="L121" s="322"/>
      <c r="M121" s="322"/>
      <c r="N121" s="322"/>
      <c r="O121" s="322"/>
      <c r="P121" s="322"/>
      <c r="Q121" s="322"/>
      <c r="R121" s="322"/>
      <c r="S121" s="322"/>
      <c r="T121" s="309"/>
      <c r="U121" s="307"/>
      <c r="V121" s="327"/>
      <c r="W121" s="309"/>
      <c r="X121" s="309"/>
      <c r="Y121" s="307"/>
      <c r="Z121" s="307"/>
      <c r="AA121" s="307"/>
      <c r="AB121" s="324"/>
      <c r="AC121" s="200" t="s">
        <v>39</v>
      </c>
      <c r="AD121" s="200" t="s">
        <v>40</v>
      </c>
      <c r="AE121" s="209"/>
      <c r="AF121" s="201" t="s">
        <v>195</v>
      </c>
      <c r="AG121" s="307"/>
      <c r="AH121" s="322"/>
      <c r="AI121" s="307"/>
      <c r="AJ121" s="332"/>
    </row>
    <row r="122" spans="2:36">
      <c r="B122" s="316"/>
      <c r="C122" s="312"/>
      <c r="D122" s="312"/>
      <c r="E122" s="307"/>
      <c r="F122" s="307"/>
      <c r="G122" s="319"/>
      <c r="H122" s="322"/>
      <c r="I122" s="322"/>
      <c r="J122" s="319"/>
      <c r="K122" s="319"/>
      <c r="L122" s="322"/>
      <c r="M122" s="322"/>
      <c r="N122" s="322"/>
      <c r="O122" s="322"/>
      <c r="P122" s="322"/>
      <c r="Q122" s="322"/>
      <c r="R122" s="322"/>
      <c r="S122" s="322"/>
      <c r="T122" s="309"/>
      <c r="U122" s="307"/>
      <c r="V122" s="327"/>
      <c r="W122" s="309"/>
      <c r="X122" s="309"/>
      <c r="Y122" s="307"/>
      <c r="Z122" s="307"/>
      <c r="AA122" s="307"/>
      <c r="AB122" s="324"/>
      <c r="AC122" s="200" t="s">
        <v>39</v>
      </c>
      <c r="AD122" s="200" t="s">
        <v>41</v>
      </c>
      <c r="AE122" s="209"/>
      <c r="AF122" s="201" t="s">
        <v>181</v>
      </c>
      <c r="AG122" s="307"/>
      <c r="AH122" s="322"/>
      <c r="AI122" s="307"/>
      <c r="AJ122" s="332"/>
    </row>
    <row r="123" spans="2:36">
      <c r="B123" s="316"/>
      <c r="C123" s="312"/>
      <c r="D123" s="312"/>
      <c r="E123" s="307"/>
      <c r="F123" s="307"/>
      <c r="G123" s="319"/>
      <c r="H123" s="322"/>
      <c r="I123" s="322"/>
      <c r="J123" s="319"/>
      <c r="K123" s="319"/>
      <c r="L123" s="322"/>
      <c r="M123" s="322"/>
      <c r="N123" s="322"/>
      <c r="O123" s="322"/>
      <c r="P123" s="322"/>
      <c r="Q123" s="322"/>
      <c r="R123" s="322"/>
      <c r="S123" s="322"/>
      <c r="T123" s="309"/>
      <c r="U123" s="307"/>
      <c r="V123" s="327"/>
      <c r="W123" s="309"/>
      <c r="X123" s="309"/>
      <c r="Y123" s="307"/>
      <c r="Z123" s="307"/>
      <c r="AA123" s="307"/>
      <c r="AB123" s="324"/>
      <c r="AC123" s="200" t="s">
        <v>39</v>
      </c>
      <c r="AD123" s="200" t="s">
        <v>43</v>
      </c>
      <c r="AE123" s="209"/>
      <c r="AF123" s="201" t="s">
        <v>194</v>
      </c>
      <c r="AG123" s="307"/>
      <c r="AH123" s="322"/>
      <c r="AI123" s="307"/>
      <c r="AJ123" s="332"/>
    </row>
    <row r="124" spans="2:36">
      <c r="B124" s="316"/>
      <c r="C124" s="312"/>
      <c r="D124" s="312"/>
      <c r="E124" s="307"/>
      <c r="F124" s="307"/>
      <c r="G124" s="319"/>
      <c r="H124" s="322"/>
      <c r="I124" s="322"/>
      <c r="J124" s="319"/>
      <c r="K124" s="319"/>
      <c r="L124" s="322"/>
      <c r="M124" s="322"/>
      <c r="N124" s="322"/>
      <c r="O124" s="322"/>
      <c r="P124" s="322"/>
      <c r="Q124" s="322"/>
      <c r="R124" s="322"/>
      <c r="S124" s="322"/>
      <c r="T124" s="309"/>
      <c r="U124" s="307"/>
      <c r="V124" s="327"/>
      <c r="W124" s="309"/>
      <c r="X124" s="309"/>
      <c r="Y124" s="307"/>
      <c r="Z124" s="307"/>
      <c r="AA124" s="307"/>
      <c r="AB124" s="324"/>
      <c r="AC124" s="200" t="s">
        <v>39</v>
      </c>
      <c r="AD124" s="200" t="s">
        <v>188</v>
      </c>
      <c r="AE124" s="209"/>
      <c r="AF124" s="201" t="s">
        <v>193</v>
      </c>
      <c r="AG124" s="307"/>
      <c r="AH124" s="322"/>
      <c r="AI124" s="307"/>
      <c r="AJ124" s="332"/>
    </row>
    <row r="125" spans="2:36">
      <c r="B125" s="316"/>
      <c r="C125" s="312"/>
      <c r="D125" s="312"/>
      <c r="E125" s="307"/>
      <c r="F125" s="307"/>
      <c r="G125" s="319"/>
      <c r="H125" s="322"/>
      <c r="I125" s="322"/>
      <c r="J125" s="319"/>
      <c r="K125" s="319"/>
      <c r="L125" s="322"/>
      <c r="M125" s="322"/>
      <c r="N125" s="322"/>
      <c r="O125" s="322"/>
      <c r="P125" s="322"/>
      <c r="Q125" s="322"/>
      <c r="R125" s="322"/>
      <c r="S125" s="322"/>
      <c r="T125" s="309"/>
      <c r="U125" s="307"/>
      <c r="V125" s="327"/>
      <c r="W125" s="309"/>
      <c r="X125" s="309"/>
      <c r="Y125" s="307"/>
      <c r="Z125" s="307"/>
      <c r="AA125" s="307"/>
      <c r="AB125" s="324"/>
      <c r="AC125" s="200" t="s">
        <v>30</v>
      </c>
      <c r="AD125" s="200" t="s">
        <v>46</v>
      </c>
      <c r="AE125" s="201" t="s">
        <v>189</v>
      </c>
      <c r="AF125" s="201" t="s">
        <v>192</v>
      </c>
      <c r="AG125" s="307"/>
      <c r="AH125" s="322"/>
      <c r="AI125" s="307"/>
      <c r="AJ125" s="332"/>
    </row>
    <row r="126" spans="2:36">
      <c r="B126" s="317"/>
      <c r="C126" s="313"/>
      <c r="D126" s="313"/>
      <c r="E126" s="308"/>
      <c r="F126" s="308"/>
      <c r="G126" s="320"/>
      <c r="H126" s="323"/>
      <c r="I126" s="323"/>
      <c r="J126" s="320"/>
      <c r="K126" s="320"/>
      <c r="L126" s="323"/>
      <c r="M126" s="323"/>
      <c r="N126" s="323"/>
      <c r="O126" s="323"/>
      <c r="P126" s="323"/>
      <c r="Q126" s="323"/>
      <c r="R126" s="323"/>
      <c r="S126" s="323"/>
      <c r="T126" s="310"/>
      <c r="U126" s="308"/>
      <c r="V126" s="328"/>
      <c r="W126" s="310"/>
      <c r="X126" s="310"/>
      <c r="Y126" s="308"/>
      <c r="Z126" s="308"/>
      <c r="AA126" s="308"/>
      <c r="AB126" s="325"/>
      <c r="AC126" s="202" t="s">
        <v>30</v>
      </c>
      <c r="AD126" s="202" t="s">
        <v>46</v>
      </c>
      <c r="AE126" s="203" t="s">
        <v>190</v>
      </c>
      <c r="AF126" s="203" t="s">
        <v>191</v>
      </c>
      <c r="AG126" s="308"/>
      <c r="AH126" s="323"/>
      <c r="AI126" s="308"/>
      <c r="AJ126" s="333"/>
    </row>
    <row r="127" spans="2:36">
      <c r="B127" s="315" t="s">
        <v>196</v>
      </c>
      <c r="C127" s="314">
        <v>42193</v>
      </c>
      <c r="D127" s="314">
        <v>42227</v>
      </c>
      <c r="E127" s="306" t="s">
        <v>49</v>
      </c>
      <c r="F127" s="326" t="s">
        <v>197</v>
      </c>
      <c r="G127" s="318"/>
      <c r="H127" s="321"/>
      <c r="I127" s="321"/>
      <c r="J127" s="318"/>
      <c r="K127" s="318"/>
      <c r="L127" s="321"/>
      <c r="M127" s="321"/>
      <c r="N127" s="321"/>
      <c r="O127" s="321"/>
      <c r="P127" s="321"/>
      <c r="Q127" s="321"/>
      <c r="R127" s="321"/>
      <c r="S127" s="321"/>
      <c r="T127" s="311">
        <v>5</v>
      </c>
      <c r="U127" s="306" t="s">
        <v>25</v>
      </c>
      <c r="V127" s="326" t="s">
        <v>198</v>
      </c>
      <c r="W127" s="311">
        <v>2.9</v>
      </c>
      <c r="X127" s="311">
        <v>10</v>
      </c>
      <c r="Y127" s="306" t="s">
        <v>26</v>
      </c>
      <c r="Z127" s="306" t="s">
        <v>27</v>
      </c>
      <c r="AA127" s="306" t="s">
        <v>33</v>
      </c>
      <c r="AB127" s="306" t="s">
        <v>70</v>
      </c>
      <c r="AC127" s="199" t="s">
        <v>30</v>
      </c>
      <c r="AD127" s="199" t="s">
        <v>46</v>
      </c>
      <c r="AE127" s="211" t="s">
        <v>199</v>
      </c>
      <c r="AF127" s="211" t="s">
        <v>200</v>
      </c>
      <c r="AG127" s="306" t="s">
        <v>579</v>
      </c>
      <c r="AH127" s="321"/>
      <c r="AI127" s="306" t="s">
        <v>565</v>
      </c>
      <c r="AJ127" s="334" t="s">
        <v>566</v>
      </c>
    </row>
    <row r="128" spans="2:36">
      <c r="B128" s="316"/>
      <c r="C128" s="312"/>
      <c r="D128" s="312"/>
      <c r="E128" s="307"/>
      <c r="F128" s="307"/>
      <c r="G128" s="319"/>
      <c r="H128" s="322"/>
      <c r="I128" s="322"/>
      <c r="J128" s="319"/>
      <c r="K128" s="319"/>
      <c r="L128" s="322"/>
      <c r="M128" s="322"/>
      <c r="N128" s="322"/>
      <c r="O128" s="322"/>
      <c r="P128" s="322"/>
      <c r="Q128" s="322"/>
      <c r="R128" s="322"/>
      <c r="S128" s="322"/>
      <c r="T128" s="309"/>
      <c r="U128" s="307"/>
      <c r="V128" s="327"/>
      <c r="W128" s="309"/>
      <c r="X128" s="309"/>
      <c r="Y128" s="307"/>
      <c r="Z128" s="307"/>
      <c r="AA128" s="307"/>
      <c r="AB128" s="307"/>
      <c r="AC128" s="200" t="s">
        <v>39</v>
      </c>
      <c r="AD128" s="200" t="s">
        <v>46</v>
      </c>
      <c r="AE128" s="209"/>
      <c r="AF128" s="201" t="s">
        <v>201</v>
      </c>
      <c r="AG128" s="307"/>
      <c r="AH128" s="322"/>
      <c r="AI128" s="307"/>
      <c r="AJ128" s="332"/>
    </row>
    <row r="129" spans="2:36">
      <c r="B129" s="316"/>
      <c r="C129" s="312"/>
      <c r="D129" s="312"/>
      <c r="E129" s="307"/>
      <c r="F129" s="307"/>
      <c r="G129" s="319"/>
      <c r="H129" s="322"/>
      <c r="I129" s="322"/>
      <c r="J129" s="319"/>
      <c r="K129" s="319"/>
      <c r="L129" s="322"/>
      <c r="M129" s="322"/>
      <c r="N129" s="322"/>
      <c r="O129" s="322"/>
      <c r="P129" s="322"/>
      <c r="Q129" s="322"/>
      <c r="R129" s="322"/>
      <c r="S129" s="322"/>
      <c r="T129" s="309"/>
      <c r="U129" s="307"/>
      <c r="V129" s="327"/>
      <c r="W129" s="309"/>
      <c r="X129" s="309"/>
      <c r="Y129" s="307"/>
      <c r="Z129" s="307"/>
      <c r="AA129" s="307"/>
      <c r="AB129" s="307"/>
      <c r="AC129" s="200" t="s">
        <v>39</v>
      </c>
      <c r="AD129" s="200" t="s">
        <v>40</v>
      </c>
      <c r="AE129" s="209"/>
      <c r="AF129" s="201" t="s">
        <v>204</v>
      </c>
      <c r="AG129" s="307"/>
      <c r="AH129" s="322"/>
      <c r="AI129" s="307"/>
      <c r="AJ129" s="332"/>
    </row>
    <row r="130" spans="2:36">
      <c r="B130" s="316"/>
      <c r="C130" s="312"/>
      <c r="D130" s="312"/>
      <c r="E130" s="307"/>
      <c r="F130" s="307"/>
      <c r="G130" s="319"/>
      <c r="H130" s="322"/>
      <c r="I130" s="322"/>
      <c r="J130" s="319"/>
      <c r="K130" s="319"/>
      <c r="L130" s="322"/>
      <c r="M130" s="322"/>
      <c r="N130" s="322"/>
      <c r="O130" s="322"/>
      <c r="P130" s="322"/>
      <c r="Q130" s="322"/>
      <c r="R130" s="322"/>
      <c r="S130" s="322"/>
      <c r="T130" s="309"/>
      <c r="U130" s="307"/>
      <c r="V130" s="327"/>
      <c r="W130" s="309"/>
      <c r="X130" s="309"/>
      <c r="Y130" s="307"/>
      <c r="Z130" s="307"/>
      <c r="AA130" s="307"/>
      <c r="AB130" s="307"/>
      <c r="AC130" s="200" t="s">
        <v>39</v>
      </c>
      <c r="AD130" s="200" t="s">
        <v>41</v>
      </c>
      <c r="AE130" s="209"/>
      <c r="AF130" s="201" t="s">
        <v>198</v>
      </c>
      <c r="AG130" s="307"/>
      <c r="AH130" s="322"/>
      <c r="AI130" s="307"/>
      <c r="AJ130" s="332"/>
    </row>
    <row r="131" spans="2:36">
      <c r="B131" s="316"/>
      <c r="C131" s="312"/>
      <c r="D131" s="312"/>
      <c r="E131" s="307"/>
      <c r="F131" s="307"/>
      <c r="G131" s="319"/>
      <c r="H131" s="322"/>
      <c r="I131" s="322"/>
      <c r="J131" s="319"/>
      <c r="K131" s="319"/>
      <c r="L131" s="322"/>
      <c r="M131" s="322"/>
      <c r="N131" s="322"/>
      <c r="O131" s="322"/>
      <c r="P131" s="322"/>
      <c r="Q131" s="322"/>
      <c r="R131" s="322"/>
      <c r="S131" s="322"/>
      <c r="T131" s="309"/>
      <c r="U131" s="307"/>
      <c r="V131" s="327"/>
      <c r="W131" s="309"/>
      <c r="X131" s="309"/>
      <c r="Y131" s="307"/>
      <c r="Z131" s="307"/>
      <c r="AA131" s="307"/>
      <c r="AB131" s="307"/>
      <c r="AC131" s="200" t="s">
        <v>39</v>
      </c>
      <c r="AD131" s="200" t="s">
        <v>43</v>
      </c>
      <c r="AE131" s="209"/>
      <c r="AF131" s="201" t="s">
        <v>60</v>
      </c>
      <c r="AG131" s="307"/>
      <c r="AH131" s="322"/>
      <c r="AI131" s="307"/>
      <c r="AJ131" s="332"/>
    </row>
    <row r="132" spans="2:36">
      <c r="B132" s="317"/>
      <c r="C132" s="313"/>
      <c r="D132" s="313"/>
      <c r="E132" s="308"/>
      <c r="F132" s="308"/>
      <c r="G132" s="320"/>
      <c r="H132" s="323"/>
      <c r="I132" s="323"/>
      <c r="J132" s="320"/>
      <c r="K132" s="320"/>
      <c r="L132" s="323"/>
      <c r="M132" s="323"/>
      <c r="N132" s="323"/>
      <c r="O132" s="323"/>
      <c r="P132" s="323"/>
      <c r="Q132" s="323"/>
      <c r="R132" s="323"/>
      <c r="S132" s="323"/>
      <c r="T132" s="310"/>
      <c r="U132" s="308"/>
      <c r="V132" s="328"/>
      <c r="W132" s="310"/>
      <c r="X132" s="310"/>
      <c r="Y132" s="308"/>
      <c r="Z132" s="308"/>
      <c r="AA132" s="308"/>
      <c r="AB132" s="308"/>
      <c r="AC132" s="202" t="s">
        <v>30</v>
      </c>
      <c r="AD132" s="202" t="s">
        <v>46</v>
      </c>
      <c r="AE132" s="203" t="s">
        <v>202</v>
      </c>
      <c r="AF132" s="203" t="s">
        <v>203</v>
      </c>
      <c r="AG132" s="308"/>
      <c r="AH132" s="323"/>
      <c r="AI132" s="308"/>
      <c r="AJ132" s="333"/>
    </row>
    <row r="133" spans="2:36">
      <c r="B133" s="315" t="s">
        <v>205</v>
      </c>
      <c r="C133" s="314">
        <v>42193</v>
      </c>
      <c r="D133" s="314">
        <v>42227</v>
      </c>
      <c r="E133" s="306" t="s">
        <v>129</v>
      </c>
      <c r="F133" s="326" t="s">
        <v>206</v>
      </c>
      <c r="G133" s="318"/>
      <c r="H133" s="321"/>
      <c r="I133" s="321"/>
      <c r="J133" s="318"/>
      <c r="K133" s="318"/>
      <c r="L133" s="321"/>
      <c r="M133" s="321"/>
      <c r="N133" s="321"/>
      <c r="O133" s="321"/>
      <c r="P133" s="321"/>
      <c r="Q133" s="321"/>
      <c r="R133" s="321"/>
      <c r="S133" s="321"/>
      <c r="T133" s="311">
        <v>7.5</v>
      </c>
      <c r="U133" s="306" t="s">
        <v>116</v>
      </c>
      <c r="V133" s="326" t="s">
        <v>131</v>
      </c>
      <c r="W133" s="311">
        <v>6.4</v>
      </c>
      <c r="X133" s="311">
        <v>10</v>
      </c>
      <c r="Y133" s="306" t="s">
        <v>26</v>
      </c>
      <c r="Z133" s="306" t="s">
        <v>27</v>
      </c>
      <c r="AA133" s="306" t="s">
        <v>33</v>
      </c>
      <c r="AB133" s="329" t="s">
        <v>207</v>
      </c>
      <c r="AC133" s="199" t="s">
        <v>30</v>
      </c>
      <c r="AD133" s="199" t="s">
        <v>46</v>
      </c>
      <c r="AE133" s="211" t="s">
        <v>199</v>
      </c>
      <c r="AF133" s="211" t="s">
        <v>200</v>
      </c>
      <c r="AG133" s="306" t="s">
        <v>579</v>
      </c>
      <c r="AH133" s="321"/>
      <c r="AI133" s="306" t="s">
        <v>565</v>
      </c>
      <c r="AJ133" s="334" t="s">
        <v>566</v>
      </c>
    </row>
    <row r="134" spans="2:36">
      <c r="B134" s="316"/>
      <c r="C134" s="312"/>
      <c r="D134" s="312"/>
      <c r="E134" s="307"/>
      <c r="F134" s="307"/>
      <c r="G134" s="319"/>
      <c r="H134" s="322"/>
      <c r="I134" s="322"/>
      <c r="J134" s="319"/>
      <c r="K134" s="319"/>
      <c r="L134" s="322"/>
      <c r="M134" s="322"/>
      <c r="N134" s="322"/>
      <c r="O134" s="322"/>
      <c r="P134" s="322"/>
      <c r="Q134" s="322"/>
      <c r="R134" s="322"/>
      <c r="S134" s="322"/>
      <c r="T134" s="309"/>
      <c r="U134" s="307"/>
      <c r="V134" s="327"/>
      <c r="W134" s="309"/>
      <c r="X134" s="309"/>
      <c r="Y134" s="307"/>
      <c r="Z134" s="307"/>
      <c r="AA134" s="307"/>
      <c r="AB134" s="324"/>
      <c r="AC134" s="200" t="s">
        <v>39</v>
      </c>
      <c r="AD134" s="200" t="s">
        <v>46</v>
      </c>
      <c r="AE134" s="209"/>
      <c r="AF134" s="201" t="s">
        <v>201</v>
      </c>
      <c r="AG134" s="307"/>
      <c r="AH134" s="322"/>
      <c r="AI134" s="307"/>
      <c r="AJ134" s="332"/>
    </row>
    <row r="135" spans="2:36">
      <c r="B135" s="316"/>
      <c r="C135" s="312"/>
      <c r="D135" s="312"/>
      <c r="E135" s="307"/>
      <c r="F135" s="307"/>
      <c r="G135" s="319"/>
      <c r="H135" s="322"/>
      <c r="I135" s="322"/>
      <c r="J135" s="319"/>
      <c r="K135" s="319"/>
      <c r="L135" s="322"/>
      <c r="M135" s="322"/>
      <c r="N135" s="322"/>
      <c r="O135" s="322"/>
      <c r="P135" s="322"/>
      <c r="Q135" s="322"/>
      <c r="R135" s="322"/>
      <c r="S135" s="322"/>
      <c r="T135" s="309"/>
      <c r="U135" s="307"/>
      <c r="V135" s="327"/>
      <c r="W135" s="309"/>
      <c r="X135" s="309"/>
      <c r="Y135" s="307"/>
      <c r="Z135" s="307"/>
      <c r="AA135" s="307"/>
      <c r="AB135" s="324"/>
      <c r="AC135" s="200" t="s">
        <v>39</v>
      </c>
      <c r="AD135" s="200" t="s">
        <v>40</v>
      </c>
      <c r="AE135" s="209"/>
      <c r="AF135" s="201" t="s">
        <v>204</v>
      </c>
      <c r="AG135" s="307"/>
      <c r="AH135" s="322"/>
      <c r="AI135" s="307"/>
      <c r="AJ135" s="332"/>
    </row>
    <row r="136" spans="2:36">
      <c r="B136" s="316"/>
      <c r="C136" s="312"/>
      <c r="D136" s="312"/>
      <c r="E136" s="307"/>
      <c r="F136" s="307"/>
      <c r="G136" s="319"/>
      <c r="H136" s="322"/>
      <c r="I136" s="322"/>
      <c r="J136" s="319"/>
      <c r="K136" s="319"/>
      <c r="L136" s="322"/>
      <c r="M136" s="322"/>
      <c r="N136" s="322"/>
      <c r="O136" s="322"/>
      <c r="P136" s="322"/>
      <c r="Q136" s="322"/>
      <c r="R136" s="322"/>
      <c r="S136" s="322"/>
      <c r="T136" s="309"/>
      <c r="U136" s="307"/>
      <c r="V136" s="327"/>
      <c r="W136" s="309"/>
      <c r="X136" s="309"/>
      <c r="Y136" s="307"/>
      <c r="Z136" s="307"/>
      <c r="AA136" s="307"/>
      <c r="AB136" s="324"/>
      <c r="AC136" s="200" t="s">
        <v>39</v>
      </c>
      <c r="AD136" s="200" t="s">
        <v>41</v>
      </c>
      <c r="AE136" s="209"/>
      <c r="AF136" s="201" t="s">
        <v>131</v>
      </c>
      <c r="AG136" s="307"/>
      <c r="AH136" s="322"/>
      <c r="AI136" s="307"/>
      <c r="AJ136" s="332"/>
    </row>
    <row r="137" spans="2:36">
      <c r="B137" s="316"/>
      <c r="C137" s="312"/>
      <c r="D137" s="312"/>
      <c r="E137" s="307"/>
      <c r="F137" s="307"/>
      <c r="G137" s="319"/>
      <c r="H137" s="322"/>
      <c r="I137" s="322"/>
      <c r="J137" s="319"/>
      <c r="K137" s="319"/>
      <c r="L137" s="322"/>
      <c r="M137" s="322"/>
      <c r="N137" s="322"/>
      <c r="O137" s="322"/>
      <c r="P137" s="322"/>
      <c r="Q137" s="322"/>
      <c r="R137" s="322"/>
      <c r="S137" s="322"/>
      <c r="T137" s="309"/>
      <c r="U137" s="307"/>
      <c r="V137" s="327"/>
      <c r="W137" s="309"/>
      <c r="X137" s="309"/>
      <c r="Y137" s="307"/>
      <c r="Z137" s="307"/>
      <c r="AA137" s="307"/>
      <c r="AB137" s="324"/>
      <c r="AC137" s="200" t="s">
        <v>39</v>
      </c>
      <c r="AD137" s="200" t="s">
        <v>43</v>
      </c>
      <c r="AE137" s="209"/>
      <c r="AF137" s="201" t="s">
        <v>137</v>
      </c>
      <c r="AG137" s="307"/>
      <c r="AH137" s="322"/>
      <c r="AI137" s="307"/>
      <c r="AJ137" s="332"/>
    </row>
    <row r="138" spans="2:36">
      <c r="B138" s="316"/>
      <c r="C138" s="312"/>
      <c r="D138" s="312"/>
      <c r="E138" s="307"/>
      <c r="F138" s="307"/>
      <c r="G138" s="319"/>
      <c r="H138" s="322"/>
      <c r="I138" s="322"/>
      <c r="J138" s="319"/>
      <c r="K138" s="319"/>
      <c r="L138" s="322"/>
      <c r="M138" s="322"/>
      <c r="N138" s="322"/>
      <c r="O138" s="322"/>
      <c r="P138" s="322"/>
      <c r="Q138" s="322"/>
      <c r="R138" s="322"/>
      <c r="S138" s="322"/>
      <c r="T138" s="309"/>
      <c r="U138" s="307"/>
      <c r="V138" s="327"/>
      <c r="W138" s="309"/>
      <c r="X138" s="309"/>
      <c r="Y138" s="307"/>
      <c r="Z138" s="307"/>
      <c r="AA138" s="307"/>
      <c r="AB138" s="324"/>
      <c r="AC138" s="200" t="s">
        <v>30</v>
      </c>
      <c r="AD138" s="200" t="s">
        <v>46</v>
      </c>
      <c r="AE138" s="201" t="s">
        <v>202</v>
      </c>
      <c r="AF138" s="201" t="s">
        <v>203</v>
      </c>
      <c r="AG138" s="307"/>
      <c r="AH138" s="322"/>
      <c r="AI138" s="307"/>
      <c r="AJ138" s="332"/>
    </row>
    <row r="139" spans="2:36">
      <c r="B139" s="316"/>
      <c r="C139" s="312"/>
      <c r="D139" s="312"/>
      <c r="E139" s="307"/>
      <c r="F139" s="307"/>
      <c r="G139" s="319"/>
      <c r="H139" s="322"/>
      <c r="I139" s="322"/>
      <c r="J139" s="319"/>
      <c r="K139" s="319"/>
      <c r="L139" s="322"/>
      <c r="M139" s="322"/>
      <c r="N139" s="322"/>
      <c r="O139" s="322"/>
      <c r="P139" s="322"/>
      <c r="Q139" s="322"/>
      <c r="R139" s="322"/>
      <c r="S139" s="322"/>
      <c r="T139" s="309"/>
      <c r="U139" s="307"/>
      <c r="V139" s="327"/>
      <c r="W139" s="309"/>
      <c r="X139" s="309"/>
      <c r="Y139" s="307"/>
      <c r="Z139" s="307"/>
      <c r="AA139" s="307"/>
      <c r="AB139" s="324"/>
      <c r="AC139" s="200" t="s">
        <v>30</v>
      </c>
      <c r="AD139" s="200" t="s">
        <v>46</v>
      </c>
      <c r="AE139" s="201" t="s">
        <v>208</v>
      </c>
      <c r="AF139" s="201" t="s">
        <v>213</v>
      </c>
      <c r="AG139" s="307"/>
      <c r="AH139" s="322"/>
      <c r="AI139" s="307"/>
      <c r="AJ139" s="332"/>
    </row>
    <row r="140" spans="2:36">
      <c r="B140" s="316"/>
      <c r="C140" s="312"/>
      <c r="D140" s="312"/>
      <c r="E140" s="307"/>
      <c r="F140" s="307"/>
      <c r="G140" s="319"/>
      <c r="H140" s="322"/>
      <c r="I140" s="322"/>
      <c r="J140" s="319"/>
      <c r="K140" s="319"/>
      <c r="L140" s="322"/>
      <c r="M140" s="322"/>
      <c r="N140" s="322"/>
      <c r="O140" s="322"/>
      <c r="P140" s="322"/>
      <c r="Q140" s="322"/>
      <c r="R140" s="322"/>
      <c r="S140" s="322"/>
      <c r="T140" s="309"/>
      <c r="U140" s="307"/>
      <c r="V140" s="327"/>
      <c r="W140" s="309"/>
      <c r="X140" s="309"/>
      <c r="Y140" s="307"/>
      <c r="Z140" s="307"/>
      <c r="AA140" s="307"/>
      <c r="AB140" s="324"/>
      <c r="AC140" s="200" t="s">
        <v>30</v>
      </c>
      <c r="AD140" s="200" t="s">
        <v>46</v>
      </c>
      <c r="AE140" s="201" t="s">
        <v>209</v>
      </c>
      <c r="AF140" s="201" t="s">
        <v>212</v>
      </c>
      <c r="AG140" s="307"/>
      <c r="AH140" s="322"/>
      <c r="AI140" s="307"/>
      <c r="AJ140" s="332"/>
    </row>
    <row r="141" spans="2:36">
      <c r="B141" s="317"/>
      <c r="C141" s="313"/>
      <c r="D141" s="313"/>
      <c r="E141" s="308"/>
      <c r="F141" s="308"/>
      <c r="G141" s="320"/>
      <c r="H141" s="323"/>
      <c r="I141" s="323"/>
      <c r="J141" s="320"/>
      <c r="K141" s="320"/>
      <c r="L141" s="323"/>
      <c r="M141" s="323"/>
      <c r="N141" s="323"/>
      <c r="O141" s="323"/>
      <c r="P141" s="323"/>
      <c r="Q141" s="323"/>
      <c r="R141" s="323"/>
      <c r="S141" s="323"/>
      <c r="T141" s="310"/>
      <c r="U141" s="308"/>
      <c r="V141" s="328"/>
      <c r="W141" s="310"/>
      <c r="X141" s="310"/>
      <c r="Y141" s="308"/>
      <c r="Z141" s="308"/>
      <c r="AA141" s="308"/>
      <c r="AB141" s="325"/>
      <c r="AC141" s="202" t="s">
        <v>30</v>
      </c>
      <c r="AD141" s="202" t="s">
        <v>46</v>
      </c>
      <c r="AE141" s="203" t="s">
        <v>210</v>
      </c>
      <c r="AF141" s="203" t="s">
        <v>211</v>
      </c>
      <c r="AG141" s="308"/>
      <c r="AH141" s="323"/>
      <c r="AI141" s="308"/>
      <c r="AJ141" s="333"/>
    </row>
    <row r="142" spans="2:36">
      <c r="B142" s="315" t="s">
        <v>214</v>
      </c>
      <c r="C142" s="314">
        <v>42186</v>
      </c>
      <c r="D142" s="314">
        <v>42517</v>
      </c>
      <c r="E142" s="306" t="s">
        <v>24</v>
      </c>
      <c r="F142" s="326" t="s">
        <v>215</v>
      </c>
      <c r="G142" s="318"/>
      <c r="H142" s="321"/>
      <c r="I142" s="321"/>
      <c r="J142" s="318"/>
      <c r="K142" s="318"/>
      <c r="L142" s="321"/>
      <c r="M142" s="321"/>
      <c r="N142" s="321"/>
      <c r="O142" s="321"/>
      <c r="P142" s="321"/>
      <c r="Q142" s="321"/>
      <c r="R142" s="321"/>
      <c r="S142" s="321"/>
      <c r="T142" s="311">
        <v>5.8</v>
      </c>
      <c r="U142" s="306" t="s">
        <v>25</v>
      </c>
      <c r="V142" s="326" t="s">
        <v>92</v>
      </c>
      <c r="W142" s="311">
        <v>4.9000000000000004</v>
      </c>
      <c r="X142" s="311">
        <v>8.6</v>
      </c>
      <c r="Y142" s="306" t="s">
        <v>26</v>
      </c>
      <c r="Z142" s="306" t="s">
        <v>25</v>
      </c>
      <c r="AA142" s="306" t="s">
        <v>33</v>
      </c>
      <c r="AB142" s="329" t="s">
        <v>182</v>
      </c>
      <c r="AC142" s="199" t="s">
        <v>39</v>
      </c>
      <c r="AD142" s="199" t="s">
        <v>151</v>
      </c>
      <c r="AE142" s="210"/>
      <c r="AF142" s="211" t="s">
        <v>216</v>
      </c>
      <c r="AG142" s="306" t="s">
        <v>580</v>
      </c>
      <c r="AH142" s="321"/>
      <c r="AI142" s="306" t="s">
        <v>565</v>
      </c>
      <c r="AJ142" s="334" t="s">
        <v>566</v>
      </c>
    </row>
    <row r="143" spans="2:36">
      <c r="B143" s="316"/>
      <c r="C143" s="312"/>
      <c r="D143" s="312"/>
      <c r="E143" s="307"/>
      <c r="F143" s="307"/>
      <c r="G143" s="319"/>
      <c r="H143" s="322"/>
      <c r="I143" s="322"/>
      <c r="J143" s="319"/>
      <c r="K143" s="319"/>
      <c r="L143" s="322"/>
      <c r="M143" s="322"/>
      <c r="N143" s="322"/>
      <c r="O143" s="322"/>
      <c r="P143" s="322"/>
      <c r="Q143" s="322"/>
      <c r="R143" s="322"/>
      <c r="S143" s="322"/>
      <c r="T143" s="309"/>
      <c r="U143" s="307"/>
      <c r="V143" s="327"/>
      <c r="W143" s="309"/>
      <c r="X143" s="309"/>
      <c r="Y143" s="307"/>
      <c r="Z143" s="307"/>
      <c r="AA143" s="307"/>
      <c r="AB143" s="324"/>
      <c r="AC143" s="200" t="s">
        <v>166</v>
      </c>
      <c r="AD143" s="200" t="s">
        <v>151</v>
      </c>
      <c r="AE143" s="201" t="s">
        <v>216</v>
      </c>
      <c r="AF143" s="201" t="s">
        <v>168</v>
      </c>
      <c r="AG143" s="307"/>
      <c r="AH143" s="322"/>
      <c r="AI143" s="307"/>
      <c r="AJ143" s="332"/>
    </row>
    <row r="144" spans="2:36">
      <c r="B144" s="316"/>
      <c r="C144" s="312"/>
      <c r="D144" s="312"/>
      <c r="E144" s="307"/>
      <c r="F144" s="307"/>
      <c r="G144" s="319"/>
      <c r="H144" s="322"/>
      <c r="I144" s="322"/>
      <c r="J144" s="319"/>
      <c r="K144" s="319"/>
      <c r="L144" s="322"/>
      <c r="M144" s="322"/>
      <c r="N144" s="322"/>
      <c r="O144" s="322"/>
      <c r="P144" s="322"/>
      <c r="Q144" s="322"/>
      <c r="R144" s="322"/>
      <c r="S144" s="322"/>
      <c r="T144" s="309"/>
      <c r="U144" s="307"/>
      <c r="V144" s="327"/>
      <c r="W144" s="309"/>
      <c r="X144" s="309"/>
      <c r="Y144" s="307"/>
      <c r="Z144" s="307"/>
      <c r="AA144" s="307"/>
      <c r="AB144" s="324"/>
      <c r="AC144" s="200" t="s">
        <v>30</v>
      </c>
      <c r="AD144" s="200" t="s">
        <v>171</v>
      </c>
      <c r="AE144" s="201" t="s">
        <v>217</v>
      </c>
      <c r="AF144" s="201" t="s">
        <v>217</v>
      </c>
      <c r="AG144" s="307"/>
      <c r="AH144" s="322"/>
      <c r="AI144" s="307"/>
      <c r="AJ144" s="332"/>
    </row>
    <row r="145" spans="2:36">
      <c r="B145" s="316"/>
      <c r="C145" s="312"/>
      <c r="D145" s="312"/>
      <c r="E145" s="307"/>
      <c r="F145" s="307"/>
      <c r="G145" s="319"/>
      <c r="H145" s="322"/>
      <c r="I145" s="322"/>
      <c r="J145" s="319"/>
      <c r="K145" s="319"/>
      <c r="L145" s="322"/>
      <c r="M145" s="322"/>
      <c r="N145" s="322"/>
      <c r="O145" s="322"/>
      <c r="P145" s="322"/>
      <c r="Q145" s="322"/>
      <c r="R145" s="322"/>
      <c r="S145" s="322"/>
      <c r="T145" s="309"/>
      <c r="U145" s="307"/>
      <c r="V145" s="327"/>
      <c r="W145" s="309"/>
      <c r="X145" s="309"/>
      <c r="Y145" s="307"/>
      <c r="Z145" s="307"/>
      <c r="AA145" s="307"/>
      <c r="AB145" s="324"/>
      <c r="AC145" s="200" t="s">
        <v>39</v>
      </c>
      <c r="AD145" s="200" t="s">
        <v>40</v>
      </c>
      <c r="AE145" s="209"/>
      <c r="AF145" s="201" t="s">
        <v>220</v>
      </c>
      <c r="AG145" s="307"/>
      <c r="AH145" s="322"/>
      <c r="AI145" s="307"/>
      <c r="AJ145" s="332"/>
    </row>
    <row r="146" spans="2:36">
      <c r="B146" s="316"/>
      <c r="C146" s="312"/>
      <c r="D146" s="312"/>
      <c r="E146" s="307"/>
      <c r="F146" s="307"/>
      <c r="G146" s="319"/>
      <c r="H146" s="322"/>
      <c r="I146" s="322"/>
      <c r="J146" s="319"/>
      <c r="K146" s="319"/>
      <c r="L146" s="322"/>
      <c r="M146" s="322"/>
      <c r="N146" s="322"/>
      <c r="O146" s="322"/>
      <c r="P146" s="322"/>
      <c r="Q146" s="322"/>
      <c r="R146" s="322"/>
      <c r="S146" s="322"/>
      <c r="T146" s="309"/>
      <c r="U146" s="307"/>
      <c r="V146" s="327"/>
      <c r="W146" s="309"/>
      <c r="X146" s="309"/>
      <c r="Y146" s="307"/>
      <c r="Z146" s="307"/>
      <c r="AA146" s="307"/>
      <c r="AB146" s="324"/>
      <c r="AC146" s="200" t="s">
        <v>39</v>
      </c>
      <c r="AD146" s="200" t="s">
        <v>41</v>
      </c>
      <c r="AE146" s="209"/>
      <c r="AF146" s="201" t="s">
        <v>92</v>
      </c>
      <c r="AG146" s="307" t="s">
        <v>581</v>
      </c>
      <c r="AH146" s="322"/>
      <c r="AI146" s="307" t="s">
        <v>565</v>
      </c>
      <c r="AJ146" s="332" t="s">
        <v>566</v>
      </c>
    </row>
    <row r="147" spans="2:36">
      <c r="B147" s="316"/>
      <c r="C147" s="312"/>
      <c r="D147" s="312"/>
      <c r="E147" s="307"/>
      <c r="F147" s="307"/>
      <c r="G147" s="319"/>
      <c r="H147" s="322"/>
      <c r="I147" s="322"/>
      <c r="J147" s="319"/>
      <c r="K147" s="319"/>
      <c r="L147" s="322"/>
      <c r="M147" s="322"/>
      <c r="N147" s="322"/>
      <c r="O147" s="322"/>
      <c r="P147" s="322"/>
      <c r="Q147" s="322"/>
      <c r="R147" s="322"/>
      <c r="S147" s="322"/>
      <c r="T147" s="309"/>
      <c r="U147" s="307"/>
      <c r="V147" s="327"/>
      <c r="W147" s="309"/>
      <c r="X147" s="309"/>
      <c r="Y147" s="307"/>
      <c r="Z147" s="307"/>
      <c r="AA147" s="307"/>
      <c r="AB147" s="324"/>
      <c r="AC147" s="200" t="s">
        <v>39</v>
      </c>
      <c r="AD147" s="200" t="s">
        <v>43</v>
      </c>
      <c r="AE147" s="209"/>
      <c r="AF147" s="201" t="s">
        <v>194</v>
      </c>
      <c r="AG147" s="307"/>
      <c r="AH147" s="322"/>
      <c r="AI147" s="307"/>
      <c r="AJ147" s="332"/>
    </row>
    <row r="148" spans="2:36">
      <c r="B148" s="316"/>
      <c r="C148" s="312"/>
      <c r="D148" s="312"/>
      <c r="E148" s="307"/>
      <c r="F148" s="307"/>
      <c r="G148" s="319"/>
      <c r="H148" s="322"/>
      <c r="I148" s="322"/>
      <c r="J148" s="319"/>
      <c r="K148" s="319"/>
      <c r="L148" s="322"/>
      <c r="M148" s="322"/>
      <c r="N148" s="322"/>
      <c r="O148" s="322"/>
      <c r="P148" s="322"/>
      <c r="Q148" s="322"/>
      <c r="R148" s="322"/>
      <c r="S148" s="322"/>
      <c r="T148" s="309"/>
      <c r="U148" s="307"/>
      <c r="V148" s="327"/>
      <c r="W148" s="309"/>
      <c r="X148" s="309"/>
      <c r="Y148" s="307"/>
      <c r="Z148" s="307"/>
      <c r="AA148" s="307"/>
      <c r="AB148" s="324"/>
      <c r="AC148" s="200" t="s">
        <v>39</v>
      </c>
      <c r="AD148" s="200" t="s">
        <v>188</v>
      </c>
      <c r="AE148" s="209"/>
      <c r="AF148" s="201" t="s">
        <v>193</v>
      </c>
      <c r="AG148" s="307"/>
      <c r="AH148" s="322"/>
      <c r="AI148" s="307"/>
      <c r="AJ148" s="332"/>
    </row>
    <row r="149" spans="2:36">
      <c r="B149" s="317"/>
      <c r="C149" s="313"/>
      <c r="D149" s="313"/>
      <c r="E149" s="308"/>
      <c r="F149" s="308"/>
      <c r="G149" s="320"/>
      <c r="H149" s="323"/>
      <c r="I149" s="323"/>
      <c r="J149" s="320"/>
      <c r="K149" s="320"/>
      <c r="L149" s="323"/>
      <c r="M149" s="323"/>
      <c r="N149" s="323"/>
      <c r="O149" s="323"/>
      <c r="P149" s="323"/>
      <c r="Q149" s="323"/>
      <c r="R149" s="323"/>
      <c r="S149" s="323"/>
      <c r="T149" s="310"/>
      <c r="U149" s="308"/>
      <c r="V149" s="328"/>
      <c r="W149" s="310"/>
      <c r="X149" s="310"/>
      <c r="Y149" s="308"/>
      <c r="Z149" s="308"/>
      <c r="AA149" s="308"/>
      <c r="AB149" s="325"/>
      <c r="AC149" s="202" t="s">
        <v>30</v>
      </c>
      <c r="AD149" s="202" t="s">
        <v>46</v>
      </c>
      <c r="AE149" s="203" t="s">
        <v>218</v>
      </c>
      <c r="AF149" s="203" t="s">
        <v>219</v>
      </c>
      <c r="AG149" s="308"/>
      <c r="AH149" s="323"/>
      <c r="AI149" s="308"/>
      <c r="AJ149" s="333"/>
    </row>
    <row r="150" spans="2:36">
      <c r="B150" s="315" t="s">
        <v>221</v>
      </c>
      <c r="C150" s="314">
        <v>42185</v>
      </c>
      <c r="D150" s="314">
        <v>42702</v>
      </c>
      <c r="E150" s="306" t="s">
        <v>583</v>
      </c>
      <c r="F150" s="326" t="s">
        <v>222</v>
      </c>
      <c r="G150" s="318"/>
      <c r="H150" s="321"/>
      <c r="I150" s="321"/>
      <c r="J150" s="318"/>
      <c r="K150" s="318"/>
      <c r="L150" s="321"/>
      <c r="M150" s="321"/>
      <c r="N150" s="321"/>
      <c r="O150" s="321"/>
      <c r="P150" s="321"/>
      <c r="Q150" s="321"/>
      <c r="R150" s="321"/>
      <c r="S150" s="321"/>
      <c r="T150" s="311">
        <v>7.5</v>
      </c>
      <c r="U150" s="306" t="s">
        <v>116</v>
      </c>
      <c r="V150" s="326" t="s">
        <v>131</v>
      </c>
      <c r="W150" s="311">
        <v>6.4</v>
      </c>
      <c r="X150" s="311">
        <v>10</v>
      </c>
      <c r="Y150" s="306" t="s">
        <v>26</v>
      </c>
      <c r="Z150" s="306" t="s">
        <v>27</v>
      </c>
      <c r="AA150" s="306" t="s">
        <v>33</v>
      </c>
      <c r="AB150" s="329" t="s">
        <v>207</v>
      </c>
      <c r="AC150" s="199" t="s">
        <v>39</v>
      </c>
      <c r="AD150" s="199" t="s">
        <v>46</v>
      </c>
      <c r="AE150" s="210"/>
      <c r="AF150" s="211" t="s">
        <v>223</v>
      </c>
      <c r="AG150" s="306" t="s">
        <v>582</v>
      </c>
      <c r="AH150" s="321"/>
      <c r="AI150" s="306" t="s">
        <v>565</v>
      </c>
      <c r="AJ150" s="334" t="s">
        <v>572</v>
      </c>
    </row>
    <row r="151" spans="2:36" ht="14.25" customHeight="1">
      <c r="B151" s="316"/>
      <c r="C151" s="312"/>
      <c r="D151" s="312"/>
      <c r="E151" s="307"/>
      <c r="F151" s="307"/>
      <c r="G151" s="319"/>
      <c r="H151" s="322"/>
      <c r="I151" s="322"/>
      <c r="J151" s="319"/>
      <c r="K151" s="319"/>
      <c r="L151" s="322"/>
      <c r="M151" s="322"/>
      <c r="N151" s="322"/>
      <c r="O151" s="322"/>
      <c r="P151" s="322"/>
      <c r="Q151" s="322"/>
      <c r="R151" s="322"/>
      <c r="S151" s="322"/>
      <c r="T151" s="309"/>
      <c r="U151" s="307"/>
      <c r="V151" s="327"/>
      <c r="W151" s="309"/>
      <c r="X151" s="309"/>
      <c r="Y151" s="307"/>
      <c r="Z151" s="307"/>
      <c r="AA151" s="307"/>
      <c r="AB151" s="324"/>
      <c r="AC151" s="200" t="s">
        <v>39</v>
      </c>
      <c r="AD151" s="200" t="s">
        <v>40</v>
      </c>
      <c r="AE151" s="209"/>
      <c r="AF151" s="204" t="s">
        <v>233</v>
      </c>
      <c r="AG151" s="307"/>
      <c r="AH151" s="322"/>
      <c r="AI151" s="307"/>
      <c r="AJ151" s="332"/>
    </row>
    <row r="152" spans="2:36">
      <c r="B152" s="316"/>
      <c r="C152" s="312"/>
      <c r="D152" s="312"/>
      <c r="E152" s="307"/>
      <c r="F152" s="307"/>
      <c r="G152" s="319"/>
      <c r="H152" s="322"/>
      <c r="I152" s="322"/>
      <c r="J152" s="319"/>
      <c r="K152" s="319"/>
      <c r="L152" s="322"/>
      <c r="M152" s="322"/>
      <c r="N152" s="322"/>
      <c r="O152" s="322"/>
      <c r="P152" s="322"/>
      <c r="Q152" s="322"/>
      <c r="R152" s="322"/>
      <c r="S152" s="322"/>
      <c r="T152" s="309"/>
      <c r="U152" s="307"/>
      <c r="V152" s="327"/>
      <c r="W152" s="309"/>
      <c r="X152" s="309"/>
      <c r="Y152" s="307"/>
      <c r="Z152" s="307"/>
      <c r="AA152" s="307"/>
      <c r="AB152" s="324"/>
      <c r="AC152" s="200" t="s">
        <v>39</v>
      </c>
      <c r="AD152" s="200" t="s">
        <v>41</v>
      </c>
      <c r="AE152" s="209"/>
      <c r="AF152" s="201" t="s">
        <v>131</v>
      </c>
      <c r="AG152" s="307"/>
      <c r="AH152" s="322"/>
      <c r="AI152" s="307"/>
      <c r="AJ152" s="332"/>
    </row>
    <row r="153" spans="2:36">
      <c r="B153" s="316"/>
      <c r="C153" s="312"/>
      <c r="D153" s="312"/>
      <c r="E153" s="307"/>
      <c r="F153" s="307"/>
      <c r="G153" s="319"/>
      <c r="H153" s="322"/>
      <c r="I153" s="322"/>
      <c r="J153" s="319"/>
      <c r="K153" s="319"/>
      <c r="L153" s="322"/>
      <c r="M153" s="322"/>
      <c r="N153" s="322"/>
      <c r="O153" s="322"/>
      <c r="P153" s="322"/>
      <c r="Q153" s="322"/>
      <c r="R153" s="322"/>
      <c r="S153" s="322"/>
      <c r="T153" s="309"/>
      <c r="U153" s="307"/>
      <c r="V153" s="327"/>
      <c r="W153" s="309"/>
      <c r="X153" s="309"/>
      <c r="Y153" s="307"/>
      <c r="Z153" s="307"/>
      <c r="AA153" s="307"/>
      <c r="AB153" s="324"/>
      <c r="AC153" s="200" t="s">
        <v>39</v>
      </c>
      <c r="AD153" s="200" t="s">
        <v>43</v>
      </c>
      <c r="AE153" s="209"/>
      <c r="AF153" s="201" t="s">
        <v>232</v>
      </c>
      <c r="AG153" s="307"/>
      <c r="AH153" s="322"/>
      <c r="AI153" s="307"/>
      <c r="AJ153" s="332"/>
    </row>
    <row r="154" spans="2:36">
      <c r="B154" s="316"/>
      <c r="C154" s="312"/>
      <c r="D154" s="312"/>
      <c r="E154" s="307"/>
      <c r="F154" s="307"/>
      <c r="G154" s="319"/>
      <c r="H154" s="322"/>
      <c r="I154" s="322"/>
      <c r="J154" s="319"/>
      <c r="K154" s="319"/>
      <c r="L154" s="322"/>
      <c r="M154" s="322"/>
      <c r="N154" s="322"/>
      <c r="O154" s="322"/>
      <c r="P154" s="322"/>
      <c r="Q154" s="322"/>
      <c r="R154" s="322"/>
      <c r="S154" s="322"/>
      <c r="T154" s="309"/>
      <c r="U154" s="307"/>
      <c r="V154" s="327"/>
      <c r="W154" s="309"/>
      <c r="X154" s="309"/>
      <c r="Y154" s="307"/>
      <c r="Z154" s="307"/>
      <c r="AA154" s="307"/>
      <c r="AB154" s="324"/>
      <c r="AC154" s="200" t="s">
        <v>30</v>
      </c>
      <c r="AD154" s="200" t="s">
        <v>46</v>
      </c>
      <c r="AE154" s="201" t="s">
        <v>224</v>
      </c>
      <c r="AF154" s="201" t="s">
        <v>231</v>
      </c>
      <c r="AG154" s="307"/>
      <c r="AH154" s="322"/>
      <c r="AI154" s="307"/>
      <c r="AJ154" s="332"/>
    </row>
    <row r="155" spans="2:36">
      <c r="B155" s="316"/>
      <c r="C155" s="312"/>
      <c r="D155" s="312"/>
      <c r="E155" s="307"/>
      <c r="F155" s="307"/>
      <c r="G155" s="319"/>
      <c r="H155" s="322"/>
      <c r="I155" s="322"/>
      <c r="J155" s="319"/>
      <c r="K155" s="319"/>
      <c r="L155" s="322"/>
      <c r="M155" s="322"/>
      <c r="N155" s="322"/>
      <c r="O155" s="322"/>
      <c r="P155" s="322"/>
      <c r="Q155" s="322"/>
      <c r="R155" s="322"/>
      <c r="S155" s="322"/>
      <c r="T155" s="309"/>
      <c r="U155" s="307"/>
      <c r="V155" s="327"/>
      <c r="W155" s="309"/>
      <c r="X155" s="309"/>
      <c r="Y155" s="307"/>
      <c r="Z155" s="307"/>
      <c r="AA155" s="307"/>
      <c r="AB155" s="324"/>
      <c r="AC155" s="200" t="s">
        <v>30</v>
      </c>
      <c r="AD155" s="200" t="s">
        <v>46</v>
      </c>
      <c r="AE155" s="201" t="s">
        <v>225</v>
      </c>
      <c r="AF155" s="201" t="s">
        <v>230</v>
      </c>
      <c r="AG155" s="307"/>
      <c r="AH155" s="322"/>
      <c r="AI155" s="307"/>
      <c r="AJ155" s="332"/>
    </row>
    <row r="156" spans="2:36">
      <c r="B156" s="316"/>
      <c r="C156" s="312"/>
      <c r="D156" s="312"/>
      <c r="E156" s="307"/>
      <c r="F156" s="307"/>
      <c r="G156" s="319"/>
      <c r="H156" s="322"/>
      <c r="I156" s="322"/>
      <c r="J156" s="319"/>
      <c r="K156" s="319"/>
      <c r="L156" s="322"/>
      <c r="M156" s="322"/>
      <c r="N156" s="322"/>
      <c r="O156" s="322"/>
      <c r="P156" s="322"/>
      <c r="Q156" s="322"/>
      <c r="R156" s="322"/>
      <c r="S156" s="322"/>
      <c r="T156" s="309"/>
      <c r="U156" s="307"/>
      <c r="V156" s="327"/>
      <c r="W156" s="309"/>
      <c r="X156" s="309"/>
      <c r="Y156" s="307"/>
      <c r="Z156" s="307"/>
      <c r="AA156" s="307"/>
      <c r="AB156" s="324"/>
      <c r="AC156" s="200" t="s">
        <v>30</v>
      </c>
      <c r="AD156" s="200" t="s">
        <v>46</v>
      </c>
      <c r="AE156" s="201" t="s">
        <v>226</v>
      </c>
      <c r="AF156" s="201" t="s">
        <v>229</v>
      </c>
      <c r="AG156" s="307"/>
      <c r="AH156" s="322"/>
      <c r="AI156" s="307"/>
      <c r="AJ156" s="332"/>
    </row>
    <row r="157" spans="2:36">
      <c r="B157" s="317"/>
      <c r="C157" s="313"/>
      <c r="D157" s="313"/>
      <c r="E157" s="308"/>
      <c r="F157" s="308"/>
      <c r="G157" s="320"/>
      <c r="H157" s="323"/>
      <c r="I157" s="323"/>
      <c r="J157" s="320"/>
      <c r="K157" s="320"/>
      <c r="L157" s="323"/>
      <c r="M157" s="323"/>
      <c r="N157" s="323"/>
      <c r="O157" s="323"/>
      <c r="P157" s="323"/>
      <c r="Q157" s="323"/>
      <c r="R157" s="323"/>
      <c r="S157" s="323"/>
      <c r="T157" s="310"/>
      <c r="U157" s="308"/>
      <c r="V157" s="328"/>
      <c r="W157" s="310"/>
      <c r="X157" s="310"/>
      <c r="Y157" s="308"/>
      <c r="Z157" s="308"/>
      <c r="AA157" s="308"/>
      <c r="AB157" s="325"/>
      <c r="AC157" s="202" t="s">
        <v>30</v>
      </c>
      <c r="AD157" s="202" t="s">
        <v>46</v>
      </c>
      <c r="AE157" s="203" t="s">
        <v>227</v>
      </c>
      <c r="AF157" s="203" t="s">
        <v>228</v>
      </c>
      <c r="AG157" s="308"/>
      <c r="AH157" s="323"/>
      <c r="AI157" s="308"/>
      <c r="AJ157" s="333"/>
    </row>
    <row r="158" spans="2:36">
      <c r="B158" s="315" t="s">
        <v>234</v>
      </c>
      <c r="C158" s="314">
        <v>42185</v>
      </c>
      <c r="D158" s="314">
        <v>42186</v>
      </c>
      <c r="E158" s="306" t="s">
        <v>49</v>
      </c>
      <c r="F158" s="326" t="s">
        <v>235</v>
      </c>
      <c r="G158" s="318"/>
      <c r="H158" s="321"/>
      <c r="I158" s="321"/>
      <c r="J158" s="318"/>
      <c r="K158" s="318"/>
      <c r="L158" s="321"/>
      <c r="M158" s="321"/>
      <c r="N158" s="321"/>
      <c r="O158" s="321"/>
      <c r="P158" s="321"/>
      <c r="Q158" s="321"/>
      <c r="R158" s="321"/>
      <c r="S158" s="321"/>
      <c r="T158" s="311">
        <v>5</v>
      </c>
      <c r="U158" s="306" t="s">
        <v>25</v>
      </c>
      <c r="V158" s="326" t="s">
        <v>236</v>
      </c>
      <c r="W158" s="311">
        <v>2.9</v>
      </c>
      <c r="X158" s="311">
        <v>10</v>
      </c>
      <c r="Y158" s="306" t="s">
        <v>26</v>
      </c>
      <c r="Z158" s="306" t="s">
        <v>27</v>
      </c>
      <c r="AA158" s="306" t="s">
        <v>33</v>
      </c>
      <c r="AB158" s="306" t="s">
        <v>66</v>
      </c>
      <c r="AC158" s="199" t="s">
        <v>39</v>
      </c>
      <c r="AD158" s="199" t="s">
        <v>40</v>
      </c>
      <c r="AE158" s="210"/>
      <c r="AF158" s="211" t="s">
        <v>243</v>
      </c>
      <c r="AG158" s="326" t="s">
        <v>582</v>
      </c>
      <c r="AH158" s="321"/>
      <c r="AI158" s="306" t="s">
        <v>565</v>
      </c>
      <c r="AJ158" s="334" t="s">
        <v>572</v>
      </c>
    </row>
    <row r="159" spans="2:36">
      <c r="B159" s="316"/>
      <c r="C159" s="312"/>
      <c r="D159" s="312"/>
      <c r="E159" s="307"/>
      <c r="F159" s="307"/>
      <c r="G159" s="319"/>
      <c r="H159" s="322"/>
      <c r="I159" s="322"/>
      <c r="J159" s="319"/>
      <c r="K159" s="319"/>
      <c r="L159" s="322"/>
      <c r="M159" s="322"/>
      <c r="N159" s="322"/>
      <c r="O159" s="322"/>
      <c r="P159" s="322"/>
      <c r="Q159" s="322"/>
      <c r="R159" s="322"/>
      <c r="S159" s="322"/>
      <c r="T159" s="309"/>
      <c r="U159" s="307"/>
      <c r="V159" s="327"/>
      <c r="W159" s="309"/>
      <c r="X159" s="309"/>
      <c r="Y159" s="307"/>
      <c r="Z159" s="307"/>
      <c r="AA159" s="307"/>
      <c r="AB159" s="307"/>
      <c r="AC159" s="200" t="s">
        <v>39</v>
      </c>
      <c r="AD159" s="200" t="s">
        <v>41</v>
      </c>
      <c r="AE159" s="209"/>
      <c r="AF159" s="201" t="s">
        <v>236</v>
      </c>
      <c r="AG159" s="307"/>
      <c r="AH159" s="322"/>
      <c r="AI159" s="307"/>
      <c r="AJ159" s="332"/>
    </row>
    <row r="160" spans="2:36">
      <c r="B160" s="316"/>
      <c r="C160" s="312"/>
      <c r="D160" s="312"/>
      <c r="E160" s="307"/>
      <c r="F160" s="307"/>
      <c r="G160" s="319"/>
      <c r="H160" s="322"/>
      <c r="I160" s="322"/>
      <c r="J160" s="319"/>
      <c r="K160" s="319"/>
      <c r="L160" s="322"/>
      <c r="M160" s="322"/>
      <c r="N160" s="322"/>
      <c r="O160" s="322"/>
      <c r="P160" s="322"/>
      <c r="Q160" s="322"/>
      <c r="R160" s="322"/>
      <c r="S160" s="322"/>
      <c r="T160" s="309"/>
      <c r="U160" s="307"/>
      <c r="V160" s="327"/>
      <c r="W160" s="309"/>
      <c r="X160" s="309"/>
      <c r="Y160" s="307"/>
      <c r="Z160" s="307"/>
      <c r="AA160" s="307"/>
      <c r="AB160" s="307"/>
      <c r="AC160" s="200" t="s">
        <v>39</v>
      </c>
      <c r="AD160" s="200" t="s">
        <v>43</v>
      </c>
      <c r="AE160" s="209"/>
      <c r="AF160" s="201" t="s">
        <v>60</v>
      </c>
      <c r="AG160" s="307"/>
      <c r="AH160" s="322"/>
      <c r="AI160" s="307"/>
      <c r="AJ160" s="332"/>
    </row>
    <row r="161" spans="2:36">
      <c r="B161" s="316"/>
      <c r="C161" s="312"/>
      <c r="D161" s="312"/>
      <c r="E161" s="307"/>
      <c r="F161" s="307"/>
      <c r="G161" s="319"/>
      <c r="H161" s="322"/>
      <c r="I161" s="322"/>
      <c r="J161" s="319"/>
      <c r="K161" s="319"/>
      <c r="L161" s="322"/>
      <c r="M161" s="322"/>
      <c r="N161" s="322"/>
      <c r="O161" s="322"/>
      <c r="P161" s="322"/>
      <c r="Q161" s="322"/>
      <c r="R161" s="322"/>
      <c r="S161" s="322"/>
      <c r="T161" s="309"/>
      <c r="U161" s="307"/>
      <c r="V161" s="327"/>
      <c r="W161" s="309"/>
      <c r="X161" s="309"/>
      <c r="Y161" s="307"/>
      <c r="Z161" s="307"/>
      <c r="AA161" s="307"/>
      <c r="AB161" s="307"/>
      <c r="AC161" s="200" t="s">
        <v>30</v>
      </c>
      <c r="AD161" s="200" t="s">
        <v>46</v>
      </c>
      <c r="AE161" s="201" t="s">
        <v>237</v>
      </c>
      <c r="AF161" s="201" t="s">
        <v>242</v>
      </c>
      <c r="AG161" s="307"/>
      <c r="AH161" s="322"/>
      <c r="AI161" s="307"/>
      <c r="AJ161" s="332"/>
    </row>
    <row r="162" spans="2:36">
      <c r="B162" s="316"/>
      <c r="C162" s="312"/>
      <c r="D162" s="312"/>
      <c r="E162" s="307"/>
      <c r="F162" s="307"/>
      <c r="G162" s="319"/>
      <c r="H162" s="322"/>
      <c r="I162" s="322"/>
      <c r="J162" s="319"/>
      <c r="K162" s="319"/>
      <c r="L162" s="322"/>
      <c r="M162" s="322"/>
      <c r="N162" s="322"/>
      <c r="O162" s="322"/>
      <c r="P162" s="322"/>
      <c r="Q162" s="322"/>
      <c r="R162" s="322"/>
      <c r="S162" s="322"/>
      <c r="T162" s="309"/>
      <c r="U162" s="307"/>
      <c r="V162" s="327"/>
      <c r="W162" s="309"/>
      <c r="X162" s="309"/>
      <c r="Y162" s="307"/>
      <c r="Z162" s="307"/>
      <c r="AA162" s="307"/>
      <c r="AB162" s="307"/>
      <c r="AC162" s="200" t="s">
        <v>30</v>
      </c>
      <c r="AD162" s="200" t="s">
        <v>46</v>
      </c>
      <c r="AE162" s="201" t="s">
        <v>238</v>
      </c>
      <c r="AF162" s="201" t="s">
        <v>241</v>
      </c>
      <c r="AG162" s="307"/>
      <c r="AH162" s="322"/>
      <c r="AI162" s="307"/>
      <c r="AJ162" s="332"/>
    </row>
    <row r="163" spans="2:36">
      <c r="B163" s="316"/>
      <c r="C163" s="312"/>
      <c r="D163" s="312"/>
      <c r="E163" s="307"/>
      <c r="F163" s="307"/>
      <c r="G163" s="319"/>
      <c r="H163" s="322"/>
      <c r="I163" s="322"/>
      <c r="J163" s="319"/>
      <c r="K163" s="319"/>
      <c r="L163" s="322"/>
      <c r="M163" s="322"/>
      <c r="N163" s="322"/>
      <c r="O163" s="322"/>
      <c r="P163" s="322"/>
      <c r="Q163" s="322"/>
      <c r="R163" s="322"/>
      <c r="S163" s="322"/>
      <c r="T163" s="309"/>
      <c r="U163" s="307"/>
      <c r="V163" s="327"/>
      <c r="W163" s="309"/>
      <c r="X163" s="309"/>
      <c r="Y163" s="307"/>
      <c r="Z163" s="307"/>
      <c r="AA163" s="307"/>
      <c r="AB163" s="307"/>
      <c r="AC163" s="200" t="s">
        <v>30</v>
      </c>
      <c r="AD163" s="200" t="s">
        <v>46</v>
      </c>
      <c r="AE163" s="201" t="s">
        <v>239</v>
      </c>
      <c r="AF163" s="201" t="s">
        <v>240</v>
      </c>
      <c r="AG163" s="307"/>
      <c r="AH163" s="322"/>
      <c r="AI163" s="307"/>
      <c r="AJ163" s="332"/>
    </row>
    <row r="164" spans="2:36">
      <c r="B164" s="317"/>
      <c r="C164" s="313"/>
      <c r="D164" s="313"/>
      <c r="E164" s="308"/>
      <c r="F164" s="308"/>
      <c r="G164" s="320"/>
      <c r="H164" s="323"/>
      <c r="I164" s="323"/>
      <c r="J164" s="320"/>
      <c r="K164" s="320"/>
      <c r="L164" s="323"/>
      <c r="M164" s="323"/>
      <c r="N164" s="323"/>
      <c r="O164" s="323"/>
      <c r="P164" s="323"/>
      <c r="Q164" s="323"/>
      <c r="R164" s="323"/>
      <c r="S164" s="323"/>
      <c r="T164" s="310"/>
      <c r="U164" s="308"/>
      <c r="V164" s="328"/>
      <c r="W164" s="310"/>
      <c r="X164" s="310"/>
      <c r="Y164" s="308"/>
      <c r="Z164" s="308"/>
      <c r="AA164" s="308"/>
      <c r="AB164" s="308"/>
      <c r="AC164" s="202" t="s">
        <v>30</v>
      </c>
      <c r="AD164" s="202" t="s">
        <v>46</v>
      </c>
      <c r="AE164" s="203" t="s">
        <v>226</v>
      </c>
      <c r="AF164" s="203" t="s">
        <v>229</v>
      </c>
      <c r="AG164" s="308"/>
      <c r="AH164" s="323"/>
      <c r="AI164" s="308"/>
      <c r="AJ164" s="333"/>
    </row>
    <row r="165" spans="2:36">
      <c r="B165" s="315" t="s">
        <v>244</v>
      </c>
      <c r="C165" s="314">
        <v>42179</v>
      </c>
      <c r="D165" s="314">
        <v>42711</v>
      </c>
      <c r="E165" s="306" t="s">
        <v>674</v>
      </c>
      <c r="F165" s="326" t="s">
        <v>245</v>
      </c>
      <c r="G165" s="318"/>
      <c r="H165" s="321"/>
      <c r="I165" s="321"/>
      <c r="J165" s="318"/>
      <c r="K165" s="318"/>
      <c r="L165" s="321"/>
      <c r="M165" s="321"/>
      <c r="N165" s="321"/>
      <c r="O165" s="321"/>
      <c r="P165" s="321"/>
      <c r="Q165" s="321"/>
      <c r="R165" s="321"/>
      <c r="S165" s="321"/>
      <c r="T165" s="311">
        <v>5</v>
      </c>
      <c r="U165" s="306" t="s">
        <v>25</v>
      </c>
      <c r="V165" s="326" t="s">
        <v>236</v>
      </c>
      <c r="W165" s="311">
        <v>2.9</v>
      </c>
      <c r="X165" s="311">
        <v>10</v>
      </c>
      <c r="Y165" s="306" t="s">
        <v>26</v>
      </c>
      <c r="Z165" s="306" t="s">
        <v>27</v>
      </c>
      <c r="AA165" s="306" t="s">
        <v>33</v>
      </c>
      <c r="AB165" s="306" t="s">
        <v>66</v>
      </c>
      <c r="AC165" s="199" t="s">
        <v>39</v>
      </c>
      <c r="AD165" s="199" t="s">
        <v>46</v>
      </c>
      <c r="AE165" s="210"/>
      <c r="AF165" s="211" t="s">
        <v>246</v>
      </c>
      <c r="AG165" s="306" t="s">
        <v>584</v>
      </c>
      <c r="AH165" s="321"/>
      <c r="AI165" s="306" t="s">
        <v>565</v>
      </c>
      <c r="AJ165" s="334" t="s">
        <v>566</v>
      </c>
    </row>
    <row r="166" spans="2:36">
      <c r="B166" s="316"/>
      <c r="C166" s="312"/>
      <c r="D166" s="312"/>
      <c r="E166" s="307"/>
      <c r="F166" s="307"/>
      <c r="G166" s="319"/>
      <c r="H166" s="322"/>
      <c r="I166" s="322"/>
      <c r="J166" s="319"/>
      <c r="K166" s="319"/>
      <c r="L166" s="322"/>
      <c r="M166" s="322"/>
      <c r="N166" s="322"/>
      <c r="O166" s="322"/>
      <c r="P166" s="322"/>
      <c r="Q166" s="322"/>
      <c r="R166" s="322"/>
      <c r="S166" s="322"/>
      <c r="T166" s="309"/>
      <c r="U166" s="307"/>
      <c r="V166" s="327"/>
      <c r="W166" s="309"/>
      <c r="X166" s="309"/>
      <c r="Y166" s="307"/>
      <c r="Z166" s="307"/>
      <c r="AA166" s="307"/>
      <c r="AB166" s="307"/>
      <c r="AC166" s="200" t="s">
        <v>39</v>
      </c>
      <c r="AD166" s="200" t="s">
        <v>40</v>
      </c>
      <c r="AE166" s="209"/>
      <c r="AF166" s="201" t="s">
        <v>247</v>
      </c>
      <c r="AG166" s="307"/>
      <c r="AH166" s="322"/>
      <c r="AI166" s="307"/>
      <c r="AJ166" s="332"/>
    </row>
    <row r="167" spans="2:36">
      <c r="B167" s="316"/>
      <c r="C167" s="312"/>
      <c r="D167" s="312"/>
      <c r="E167" s="307"/>
      <c r="F167" s="307"/>
      <c r="G167" s="319"/>
      <c r="H167" s="322"/>
      <c r="I167" s="322"/>
      <c r="J167" s="319"/>
      <c r="K167" s="319"/>
      <c r="L167" s="322"/>
      <c r="M167" s="322"/>
      <c r="N167" s="322"/>
      <c r="O167" s="322"/>
      <c r="P167" s="322"/>
      <c r="Q167" s="322"/>
      <c r="R167" s="322"/>
      <c r="S167" s="322"/>
      <c r="T167" s="309"/>
      <c r="U167" s="307"/>
      <c r="V167" s="327"/>
      <c r="W167" s="309"/>
      <c r="X167" s="309"/>
      <c r="Y167" s="307"/>
      <c r="Z167" s="307"/>
      <c r="AA167" s="307"/>
      <c r="AB167" s="307"/>
      <c r="AC167" s="200" t="s">
        <v>39</v>
      </c>
      <c r="AD167" s="200" t="s">
        <v>41</v>
      </c>
      <c r="AE167" s="209"/>
      <c r="AF167" s="201" t="s">
        <v>236</v>
      </c>
      <c r="AG167" s="307"/>
      <c r="AH167" s="322"/>
      <c r="AI167" s="307"/>
      <c r="AJ167" s="332"/>
    </row>
    <row r="168" spans="2:36">
      <c r="B168" s="316"/>
      <c r="C168" s="312"/>
      <c r="D168" s="312"/>
      <c r="E168" s="307"/>
      <c r="F168" s="307"/>
      <c r="G168" s="319"/>
      <c r="H168" s="322"/>
      <c r="I168" s="322"/>
      <c r="J168" s="319"/>
      <c r="K168" s="319"/>
      <c r="L168" s="322"/>
      <c r="M168" s="322"/>
      <c r="N168" s="322"/>
      <c r="O168" s="322"/>
      <c r="P168" s="322"/>
      <c r="Q168" s="322"/>
      <c r="R168" s="322"/>
      <c r="S168" s="322"/>
      <c r="T168" s="309"/>
      <c r="U168" s="307"/>
      <c r="V168" s="327"/>
      <c r="W168" s="309"/>
      <c r="X168" s="309"/>
      <c r="Y168" s="307"/>
      <c r="Z168" s="307"/>
      <c r="AA168" s="307"/>
      <c r="AB168" s="307"/>
      <c r="AC168" s="200" t="s">
        <v>39</v>
      </c>
      <c r="AD168" s="200" t="s">
        <v>43</v>
      </c>
      <c r="AE168" s="209"/>
      <c r="AF168" s="201" t="s">
        <v>60</v>
      </c>
      <c r="AG168" s="307"/>
      <c r="AH168" s="322"/>
      <c r="AI168" s="307"/>
      <c r="AJ168" s="332"/>
    </row>
    <row r="169" spans="2:36">
      <c r="B169" s="316"/>
      <c r="C169" s="312"/>
      <c r="D169" s="312"/>
      <c r="E169" s="307"/>
      <c r="F169" s="307"/>
      <c r="G169" s="319"/>
      <c r="H169" s="322"/>
      <c r="I169" s="322"/>
      <c r="J169" s="319"/>
      <c r="K169" s="319"/>
      <c r="L169" s="322"/>
      <c r="M169" s="322"/>
      <c r="N169" s="322"/>
      <c r="O169" s="322"/>
      <c r="P169" s="322"/>
      <c r="Q169" s="322"/>
      <c r="R169" s="322"/>
      <c r="S169" s="322"/>
      <c r="T169" s="309"/>
      <c r="U169" s="307"/>
      <c r="V169" s="327"/>
      <c r="W169" s="309"/>
      <c r="X169" s="309"/>
      <c r="Y169" s="307"/>
      <c r="Z169" s="307"/>
      <c r="AA169" s="307"/>
      <c r="AB169" s="307"/>
      <c r="AC169" s="200" t="s">
        <v>30</v>
      </c>
      <c r="AD169" s="200" t="s">
        <v>46</v>
      </c>
      <c r="AE169" s="201" t="s">
        <v>250</v>
      </c>
      <c r="AF169" s="201" t="s">
        <v>251</v>
      </c>
      <c r="AG169" s="307"/>
      <c r="AH169" s="322"/>
      <c r="AI169" s="307"/>
      <c r="AJ169" s="332"/>
    </row>
    <row r="170" spans="2:36">
      <c r="B170" s="316"/>
      <c r="C170" s="312"/>
      <c r="D170" s="312"/>
      <c r="E170" s="307"/>
      <c r="F170" s="307"/>
      <c r="G170" s="319"/>
      <c r="H170" s="322"/>
      <c r="I170" s="322"/>
      <c r="J170" s="319"/>
      <c r="K170" s="319"/>
      <c r="L170" s="322"/>
      <c r="M170" s="322"/>
      <c r="N170" s="322"/>
      <c r="O170" s="322"/>
      <c r="P170" s="322"/>
      <c r="Q170" s="322"/>
      <c r="R170" s="322"/>
      <c r="S170" s="322"/>
      <c r="T170" s="309"/>
      <c r="U170" s="307"/>
      <c r="V170" s="327"/>
      <c r="W170" s="309"/>
      <c r="X170" s="309"/>
      <c r="Y170" s="307"/>
      <c r="Z170" s="307"/>
      <c r="AA170" s="307"/>
      <c r="AB170" s="307"/>
      <c r="AC170" s="200" t="s">
        <v>30</v>
      </c>
      <c r="AD170" s="200" t="s">
        <v>46</v>
      </c>
      <c r="AE170" s="201" t="s">
        <v>249</v>
      </c>
      <c r="AF170" s="201" t="s">
        <v>252</v>
      </c>
      <c r="AG170" s="307"/>
      <c r="AH170" s="322"/>
      <c r="AI170" s="307"/>
      <c r="AJ170" s="332"/>
    </row>
    <row r="171" spans="2:36">
      <c r="B171" s="317"/>
      <c r="C171" s="313"/>
      <c r="D171" s="313"/>
      <c r="E171" s="308"/>
      <c r="F171" s="308"/>
      <c r="G171" s="320"/>
      <c r="H171" s="323"/>
      <c r="I171" s="323"/>
      <c r="J171" s="320"/>
      <c r="K171" s="320"/>
      <c r="L171" s="323"/>
      <c r="M171" s="323"/>
      <c r="N171" s="323"/>
      <c r="O171" s="323"/>
      <c r="P171" s="323"/>
      <c r="Q171" s="323"/>
      <c r="R171" s="323"/>
      <c r="S171" s="323"/>
      <c r="T171" s="310"/>
      <c r="U171" s="308"/>
      <c r="V171" s="328"/>
      <c r="W171" s="310"/>
      <c r="X171" s="310"/>
      <c r="Y171" s="308"/>
      <c r="Z171" s="308"/>
      <c r="AA171" s="308"/>
      <c r="AB171" s="308"/>
      <c r="AC171" s="202" t="s">
        <v>30</v>
      </c>
      <c r="AD171" s="202" t="s">
        <v>46</v>
      </c>
      <c r="AE171" s="203" t="s">
        <v>248</v>
      </c>
      <c r="AF171" s="203" t="s">
        <v>253</v>
      </c>
      <c r="AG171" s="308"/>
      <c r="AH171" s="323"/>
      <c r="AI171" s="308"/>
      <c r="AJ171" s="333"/>
    </row>
    <row r="172" spans="2:36">
      <c r="B172" s="315" t="s">
        <v>254</v>
      </c>
      <c r="C172" s="314">
        <v>42179</v>
      </c>
      <c r="D172" s="314">
        <v>42711</v>
      </c>
      <c r="E172" s="306" t="s">
        <v>24</v>
      </c>
      <c r="F172" s="326" t="s">
        <v>255</v>
      </c>
      <c r="G172" s="318"/>
      <c r="H172" s="321"/>
      <c r="I172" s="321"/>
      <c r="J172" s="318"/>
      <c r="K172" s="318"/>
      <c r="L172" s="321"/>
      <c r="M172" s="321"/>
      <c r="N172" s="321"/>
      <c r="O172" s="321"/>
      <c r="P172" s="321"/>
      <c r="Q172" s="321"/>
      <c r="R172" s="321"/>
      <c r="S172" s="321"/>
      <c r="T172" s="311">
        <v>4.3</v>
      </c>
      <c r="U172" s="306" t="s">
        <v>25</v>
      </c>
      <c r="V172" s="326" t="s">
        <v>31</v>
      </c>
      <c r="W172" s="311">
        <v>2.9</v>
      </c>
      <c r="X172" s="311">
        <v>8.6</v>
      </c>
      <c r="Y172" s="306" t="s">
        <v>26</v>
      </c>
      <c r="Z172" s="306" t="s">
        <v>27</v>
      </c>
      <c r="AA172" s="306" t="s">
        <v>33</v>
      </c>
      <c r="AB172" s="306" t="s">
        <v>70</v>
      </c>
      <c r="AC172" s="199" t="s">
        <v>39</v>
      </c>
      <c r="AD172" s="199" t="s">
        <v>46</v>
      </c>
      <c r="AE172" s="210"/>
      <c r="AF172" s="211" t="s">
        <v>256</v>
      </c>
      <c r="AG172" s="306" t="s">
        <v>585</v>
      </c>
      <c r="AH172" s="321"/>
      <c r="AI172" s="306" t="s">
        <v>565</v>
      </c>
      <c r="AJ172" s="334" t="s">
        <v>566</v>
      </c>
    </row>
    <row r="173" spans="2:36">
      <c r="B173" s="316"/>
      <c r="C173" s="312"/>
      <c r="D173" s="312"/>
      <c r="E173" s="307"/>
      <c r="F173" s="307"/>
      <c r="G173" s="319"/>
      <c r="H173" s="322"/>
      <c r="I173" s="322"/>
      <c r="J173" s="319"/>
      <c r="K173" s="319"/>
      <c r="L173" s="322"/>
      <c r="M173" s="322"/>
      <c r="N173" s="322"/>
      <c r="O173" s="322"/>
      <c r="P173" s="322"/>
      <c r="Q173" s="322"/>
      <c r="R173" s="322"/>
      <c r="S173" s="322"/>
      <c r="T173" s="309"/>
      <c r="U173" s="307"/>
      <c r="V173" s="327"/>
      <c r="W173" s="309"/>
      <c r="X173" s="309"/>
      <c r="Y173" s="307"/>
      <c r="Z173" s="307"/>
      <c r="AA173" s="307"/>
      <c r="AB173" s="307"/>
      <c r="AC173" s="200" t="s">
        <v>39</v>
      </c>
      <c r="AD173" s="200" t="s">
        <v>46</v>
      </c>
      <c r="AE173" s="209"/>
      <c r="AF173" s="201" t="s">
        <v>257</v>
      </c>
      <c r="AG173" s="307"/>
      <c r="AH173" s="322"/>
      <c r="AI173" s="307"/>
      <c r="AJ173" s="332"/>
    </row>
    <row r="174" spans="2:36">
      <c r="B174" s="316"/>
      <c r="C174" s="312"/>
      <c r="D174" s="312"/>
      <c r="E174" s="307"/>
      <c r="F174" s="307"/>
      <c r="G174" s="319"/>
      <c r="H174" s="322"/>
      <c r="I174" s="322"/>
      <c r="J174" s="319"/>
      <c r="K174" s="319"/>
      <c r="L174" s="322"/>
      <c r="M174" s="322"/>
      <c r="N174" s="322"/>
      <c r="O174" s="322"/>
      <c r="P174" s="322"/>
      <c r="Q174" s="322"/>
      <c r="R174" s="322"/>
      <c r="S174" s="322"/>
      <c r="T174" s="309"/>
      <c r="U174" s="307"/>
      <c r="V174" s="327"/>
      <c r="W174" s="309"/>
      <c r="X174" s="309"/>
      <c r="Y174" s="307"/>
      <c r="Z174" s="307"/>
      <c r="AA174" s="307"/>
      <c r="AB174" s="307"/>
      <c r="AC174" s="200" t="s">
        <v>39</v>
      </c>
      <c r="AD174" s="200" t="s">
        <v>40</v>
      </c>
      <c r="AE174" s="209"/>
      <c r="AF174" s="201" t="s">
        <v>258</v>
      </c>
      <c r="AG174" s="307"/>
      <c r="AH174" s="322"/>
      <c r="AI174" s="307"/>
      <c r="AJ174" s="332"/>
    </row>
    <row r="175" spans="2:36">
      <c r="B175" s="316"/>
      <c r="C175" s="312"/>
      <c r="D175" s="312"/>
      <c r="E175" s="307"/>
      <c r="F175" s="307"/>
      <c r="G175" s="319"/>
      <c r="H175" s="322"/>
      <c r="I175" s="322"/>
      <c r="J175" s="319"/>
      <c r="K175" s="319"/>
      <c r="L175" s="322"/>
      <c r="M175" s="322"/>
      <c r="N175" s="322"/>
      <c r="O175" s="322"/>
      <c r="P175" s="322"/>
      <c r="Q175" s="322"/>
      <c r="R175" s="322"/>
      <c r="S175" s="322"/>
      <c r="T175" s="309"/>
      <c r="U175" s="307"/>
      <c r="V175" s="327"/>
      <c r="W175" s="309"/>
      <c r="X175" s="309"/>
      <c r="Y175" s="307"/>
      <c r="Z175" s="307"/>
      <c r="AA175" s="307"/>
      <c r="AB175" s="307"/>
      <c r="AC175" s="200" t="s">
        <v>39</v>
      </c>
      <c r="AD175" s="200" t="s">
        <v>41</v>
      </c>
      <c r="AE175" s="209"/>
      <c r="AF175" s="201" t="s">
        <v>31</v>
      </c>
      <c r="AG175" s="307"/>
      <c r="AH175" s="322"/>
      <c r="AI175" s="307"/>
      <c r="AJ175" s="332"/>
    </row>
    <row r="176" spans="2:36">
      <c r="B176" s="316"/>
      <c r="C176" s="312"/>
      <c r="D176" s="312"/>
      <c r="E176" s="307"/>
      <c r="F176" s="307"/>
      <c r="G176" s="319"/>
      <c r="H176" s="322"/>
      <c r="I176" s="322"/>
      <c r="J176" s="319"/>
      <c r="K176" s="319"/>
      <c r="L176" s="322"/>
      <c r="M176" s="322"/>
      <c r="N176" s="322"/>
      <c r="O176" s="322"/>
      <c r="P176" s="322"/>
      <c r="Q176" s="322"/>
      <c r="R176" s="322"/>
      <c r="S176" s="322"/>
      <c r="T176" s="309"/>
      <c r="U176" s="307"/>
      <c r="V176" s="327"/>
      <c r="W176" s="309"/>
      <c r="X176" s="309"/>
      <c r="Y176" s="307"/>
      <c r="Z176" s="307"/>
      <c r="AA176" s="307"/>
      <c r="AB176" s="307"/>
      <c r="AC176" s="200" t="s">
        <v>39</v>
      </c>
      <c r="AD176" s="200" t="s">
        <v>43</v>
      </c>
      <c r="AE176" s="209"/>
      <c r="AF176" s="201" t="s">
        <v>45</v>
      </c>
      <c r="AG176" s="307"/>
      <c r="AH176" s="322"/>
      <c r="AI176" s="307"/>
      <c r="AJ176" s="332"/>
    </row>
    <row r="177" spans="2:36">
      <c r="B177" s="316"/>
      <c r="C177" s="312"/>
      <c r="D177" s="312"/>
      <c r="E177" s="307"/>
      <c r="F177" s="307"/>
      <c r="G177" s="319"/>
      <c r="H177" s="322"/>
      <c r="I177" s="322"/>
      <c r="J177" s="319"/>
      <c r="K177" s="319"/>
      <c r="L177" s="322"/>
      <c r="M177" s="322"/>
      <c r="N177" s="322"/>
      <c r="O177" s="322"/>
      <c r="P177" s="322"/>
      <c r="Q177" s="322"/>
      <c r="R177" s="322"/>
      <c r="S177" s="322"/>
      <c r="T177" s="309"/>
      <c r="U177" s="307"/>
      <c r="V177" s="327"/>
      <c r="W177" s="309"/>
      <c r="X177" s="309"/>
      <c r="Y177" s="307"/>
      <c r="Z177" s="307"/>
      <c r="AA177" s="307"/>
      <c r="AB177" s="307"/>
      <c r="AC177" s="200" t="s">
        <v>30</v>
      </c>
      <c r="AD177" s="200" t="s">
        <v>46</v>
      </c>
      <c r="AE177" s="201" t="s">
        <v>260</v>
      </c>
      <c r="AF177" s="201" t="s">
        <v>261</v>
      </c>
      <c r="AG177" s="307"/>
      <c r="AH177" s="322"/>
      <c r="AI177" s="307"/>
      <c r="AJ177" s="332"/>
    </row>
    <row r="178" spans="2:36">
      <c r="B178" s="317"/>
      <c r="C178" s="313"/>
      <c r="D178" s="313"/>
      <c r="E178" s="308"/>
      <c r="F178" s="308"/>
      <c r="G178" s="320"/>
      <c r="H178" s="323"/>
      <c r="I178" s="323"/>
      <c r="J178" s="320"/>
      <c r="K178" s="320"/>
      <c r="L178" s="323"/>
      <c r="M178" s="323"/>
      <c r="N178" s="323"/>
      <c r="O178" s="323"/>
      <c r="P178" s="323"/>
      <c r="Q178" s="323"/>
      <c r="R178" s="323"/>
      <c r="S178" s="323"/>
      <c r="T178" s="310"/>
      <c r="U178" s="308"/>
      <c r="V178" s="328"/>
      <c r="W178" s="310"/>
      <c r="X178" s="310"/>
      <c r="Y178" s="308"/>
      <c r="Z178" s="308"/>
      <c r="AA178" s="308"/>
      <c r="AB178" s="308"/>
      <c r="AC178" s="202" t="s">
        <v>30</v>
      </c>
      <c r="AD178" s="202" t="s">
        <v>46</v>
      </c>
      <c r="AE178" s="203" t="s">
        <v>259</v>
      </c>
      <c r="AF178" s="203" t="s">
        <v>262</v>
      </c>
      <c r="AG178" s="308"/>
      <c r="AH178" s="323"/>
      <c r="AI178" s="308"/>
      <c r="AJ178" s="333"/>
    </row>
    <row r="179" spans="2:36">
      <c r="B179" s="315" t="s">
        <v>263</v>
      </c>
      <c r="C179" s="314">
        <v>42164</v>
      </c>
      <c r="D179" s="314">
        <v>42734</v>
      </c>
      <c r="E179" s="306" t="s">
        <v>114</v>
      </c>
      <c r="F179" s="326" t="s">
        <v>264</v>
      </c>
      <c r="G179" s="318"/>
      <c r="H179" s="321"/>
      <c r="I179" s="321"/>
      <c r="J179" s="318"/>
      <c r="K179" s="318"/>
      <c r="L179" s="321"/>
      <c r="M179" s="321"/>
      <c r="N179" s="321"/>
      <c r="O179" s="321"/>
      <c r="P179" s="321"/>
      <c r="Q179" s="321"/>
      <c r="R179" s="321"/>
      <c r="S179" s="321"/>
      <c r="T179" s="311">
        <v>6.8</v>
      </c>
      <c r="U179" s="306" t="s">
        <v>25</v>
      </c>
      <c r="V179" s="326" t="s">
        <v>150</v>
      </c>
      <c r="W179" s="311">
        <v>6.4</v>
      </c>
      <c r="X179" s="311">
        <v>8.6</v>
      </c>
      <c r="Y179" s="306" t="s">
        <v>26</v>
      </c>
      <c r="Z179" s="306" t="s">
        <v>27</v>
      </c>
      <c r="AA179" s="306" t="s">
        <v>33</v>
      </c>
      <c r="AB179" s="329" t="s">
        <v>207</v>
      </c>
      <c r="AC179" s="199" t="s">
        <v>30</v>
      </c>
      <c r="AD179" s="199" t="s">
        <v>46</v>
      </c>
      <c r="AE179" s="211" t="s">
        <v>265</v>
      </c>
      <c r="AF179" s="211" t="s">
        <v>270</v>
      </c>
      <c r="AG179" s="306" t="s">
        <v>586</v>
      </c>
      <c r="AH179" s="306" t="s">
        <v>587</v>
      </c>
      <c r="AI179" s="306" t="s">
        <v>565</v>
      </c>
      <c r="AJ179" s="334" t="s">
        <v>566</v>
      </c>
    </row>
    <row r="180" spans="2:36">
      <c r="B180" s="316"/>
      <c r="C180" s="312"/>
      <c r="D180" s="312"/>
      <c r="E180" s="307"/>
      <c r="F180" s="307"/>
      <c r="G180" s="319"/>
      <c r="H180" s="322"/>
      <c r="I180" s="322"/>
      <c r="J180" s="319"/>
      <c r="K180" s="319"/>
      <c r="L180" s="322"/>
      <c r="M180" s="322"/>
      <c r="N180" s="322"/>
      <c r="O180" s="322"/>
      <c r="P180" s="322"/>
      <c r="Q180" s="322"/>
      <c r="R180" s="322"/>
      <c r="S180" s="322"/>
      <c r="T180" s="309"/>
      <c r="U180" s="307"/>
      <c r="V180" s="327"/>
      <c r="W180" s="309"/>
      <c r="X180" s="309"/>
      <c r="Y180" s="307"/>
      <c r="Z180" s="307"/>
      <c r="AA180" s="307"/>
      <c r="AB180" s="324"/>
      <c r="AC180" s="200" t="s">
        <v>30</v>
      </c>
      <c r="AD180" s="200" t="s">
        <v>46</v>
      </c>
      <c r="AE180" s="201" t="s">
        <v>266</v>
      </c>
      <c r="AF180" s="201" t="s">
        <v>269</v>
      </c>
      <c r="AG180" s="307"/>
      <c r="AH180" s="307"/>
      <c r="AI180" s="307"/>
      <c r="AJ180" s="332"/>
    </row>
    <row r="181" spans="2:36">
      <c r="B181" s="316"/>
      <c r="C181" s="312"/>
      <c r="D181" s="312"/>
      <c r="E181" s="307"/>
      <c r="F181" s="307"/>
      <c r="G181" s="319"/>
      <c r="H181" s="322"/>
      <c r="I181" s="322"/>
      <c r="J181" s="319"/>
      <c r="K181" s="319"/>
      <c r="L181" s="322"/>
      <c r="M181" s="322"/>
      <c r="N181" s="322"/>
      <c r="O181" s="322"/>
      <c r="P181" s="322"/>
      <c r="Q181" s="322"/>
      <c r="R181" s="322"/>
      <c r="S181" s="322"/>
      <c r="T181" s="309"/>
      <c r="U181" s="307"/>
      <c r="V181" s="327"/>
      <c r="W181" s="309"/>
      <c r="X181" s="309"/>
      <c r="Y181" s="307"/>
      <c r="Z181" s="307"/>
      <c r="AA181" s="307"/>
      <c r="AB181" s="324"/>
      <c r="AC181" s="200" t="s">
        <v>30</v>
      </c>
      <c r="AD181" s="200" t="s">
        <v>46</v>
      </c>
      <c r="AE181" s="201" t="s">
        <v>267</v>
      </c>
      <c r="AF181" s="201" t="s">
        <v>268</v>
      </c>
      <c r="AG181" s="307"/>
      <c r="AH181" s="307"/>
      <c r="AI181" s="307"/>
      <c r="AJ181" s="332"/>
    </row>
    <row r="182" spans="2:36">
      <c r="B182" s="316"/>
      <c r="C182" s="312"/>
      <c r="D182" s="312"/>
      <c r="E182" s="307"/>
      <c r="F182" s="307"/>
      <c r="G182" s="319"/>
      <c r="H182" s="322"/>
      <c r="I182" s="322"/>
      <c r="J182" s="319"/>
      <c r="K182" s="319"/>
      <c r="L182" s="322"/>
      <c r="M182" s="322"/>
      <c r="N182" s="322"/>
      <c r="O182" s="322"/>
      <c r="P182" s="322"/>
      <c r="Q182" s="322"/>
      <c r="R182" s="322"/>
      <c r="S182" s="322"/>
      <c r="T182" s="309"/>
      <c r="U182" s="307"/>
      <c r="V182" s="327"/>
      <c r="W182" s="309"/>
      <c r="X182" s="309"/>
      <c r="Y182" s="307"/>
      <c r="Z182" s="307"/>
      <c r="AA182" s="307"/>
      <c r="AB182" s="324"/>
      <c r="AC182" s="200" t="s">
        <v>39</v>
      </c>
      <c r="AD182" s="200" t="s">
        <v>46</v>
      </c>
      <c r="AE182" s="209"/>
      <c r="AF182" s="201" t="s">
        <v>271</v>
      </c>
      <c r="AG182" s="307"/>
      <c r="AH182" s="307"/>
      <c r="AI182" s="307"/>
      <c r="AJ182" s="332"/>
    </row>
    <row r="183" spans="2:36">
      <c r="B183" s="316"/>
      <c r="C183" s="312"/>
      <c r="D183" s="312"/>
      <c r="E183" s="307"/>
      <c r="F183" s="307"/>
      <c r="G183" s="319"/>
      <c r="H183" s="322"/>
      <c r="I183" s="322"/>
      <c r="J183" s="319"/>
      <c r="K183" s="319"/>
      <c r="L183" s="322"/>
      <c r="M183" s="322"/>
      <c r="N183" s="322"/>
      <c r="O183" s="322"/>
      <c r="P183" s="322"/>
      <c r="Q183" s="322"/>
      <c r="R183" s="322"/>
      <c r="S183" s="322"/>
      <c r="T183" s="309"/>
      <c r="U183" s="307"/>
      <c r="V183" s="327"/>
      <c r="W183" s="309"/>
      <c r="X183" s="309"/>
      <c r="Y183" s="307"/>
      <c r="Z183" s="307"/>
      <c r="AA183" s="307"/>
      <c r="AB183" s="324"/>
      <c r="AC183" s="200" t="s">
        <v>30</v>
      </c>
      <c r="AD183" s="200" t="s">
        <v>46</v>
      </c>
      <c r="AE183" s="201" t="s">
        <v>265</v>
      </c>
      <c r="AF183" s="201" t="s">
        <v>270</v>
      </c>
      <c r="AG183" s="307"/>
      <c r="AH183" s="307"/>
      <c r="AI183" s="307"/>
      <c r="AJ183" s="332"/>
    </row>
    <row r="184" spans="2:36">
      <c r="B184" s="316"/>
      <c r="C184" s="312"/>
      <c r="D184" s="312"/>
      <c r="E184" s="307"/>
      <c r="F184" s="307"/>
      <c r="G184" s="319"/>
      <c r="H184" s="322"/>
      <c r="I184" s="322"/>
      <c r="J184" s="319"/>
      <c r="K184" s="319"/>
      <c r="L184" s="322"/>
      <c r="M184" s="322"/>
      <c r="N184" s="322"/>
      <c r="O184" s="322"/>
      <c r="P184" s="322"/>
      <c r="Q184" s="322"/>
      <c r="R184" s="322"/>
      <c r="S184" s="322"/>
      <c r="T184" s="309"/>
      <c r="U184" s="307"/>
      <c r="V184" s="327"/>
      <c r="W184" s="309"/>
      <c r="X184" s="309"/>
      <c r="Y184" s="307"/>
      <c r="Z184" s="307"/>
      <c r="AA184" s="307"/>
      <c r="AB184" s="324"/>
      <c r="AC184" s="200" t="s">
        <v>30</v>
      </c>
      <c r="AD184" s="200" t="s">
        <v>46</v>
      </c>
      <c r="AE184" s="201" t="s">
        <v>266</v>
      </c>
      <c r="AF184" s="201" t="s">
        <v>269</v>
      </c>
      <c r="AG184" s="307"/>
      <c r="AH184" s="307"/>
      <c r="AI184" s="307"/>
      <c r="AJ184" s="332"/>
    </row>
    <row r="185" spans="2:36">
      <c r="B185" s="317"/>
      <c r="C185" s="313"/>
      <c r="D185" s="313"/>
      <c r="E185" s="308"/>
      <c r="F185" s="308"/>
      <c r="G185" s="320"/>
      <c r="H185" s="323"/>
      <c r="I185" s="323"/>
      <c r="J185" s="320"/>
      <c r="K185" s="320"/>
      <c r="L185" s="323"/>
      <c r="M185" s="323"/>
      <c r="N185" s="323"/>
      <c r="O185" s="323"/>
      <c r="P185" s="323"/>
      <c r="Q185" s="323"/>
      <c r="R185" s="323"/>
      <c r="S185" s="323"/>
      <c r="T185" s="310"/>
      <c r="U185" s="308"/>
      <c r="V185" s="328"/>
      <c r="W185" s="310"/>
      <c r="X185" s="310"/>
      <c r="Y185" s="308"/>
      <c r="Z185" s="308"/>
      <c r="AA185" s="308"/>
      <c r="AB185" s="325"/>
      <c r="AC185" s="202" t="s">
        <v>30</v>
      </c>
      <c r="AD185" s="202" t="s">
        <v>46</v>
      </c>
      <c r="AE185" s="203" t="s">
        <v>267</v>
      </c>
      <c r="AF185" s="203" t="s">
        <v>268</v>
      </c>
      <c r="AG185" s="308"/>
      <c r="AH185" s="308"/>
      <c r="AI185" s="308"/>
      <c r="AJ185" s="333"/>
    </row>
    <row r="186" spans="2:36">
      <c r="B186" s="315" t="s">
        <v>272</v>
      </c>
      <c r="C186" s="314">
        <v>42153</v>
      </c>
      <c r="D186" s="314">
        <v>42156</v>
      </c>
      <c r="E186" s="306" t="s">
        <v>24</v>
      </c>
      <c r="F186" s="326" t="s">
        <v>273</v>
      </c>
      <c r="G186" s="318"/>
      <c r="H186" s="321"/>
      <c r="I186" s="321"/>
      <c r="J186" s="318"/>
      <c r="K186" s="318"/>
      <c r="L186" s="321"/>
      <c r="M186" s="321"/>
      <c r="N186" s="321"/>
      <c r="O186" s="321"/>
      <c r="P186" s="321"/>
      <c r="Q186" s="321"/>
      <c r="R186" s="321"/>
      <c r="S186" s="321"/>
      <c r="T186" s="311">
        <v>4.3</v>
      </c>
      <c r="U186" s="306" t="s">
        <v>25</v>
      </c>
      <c r="V186" s="306" t="s">
        <v>31</v>
      </c>
      <c r="W186" s="311">
        <v>2.9</v>
      </c>
      <c r="X186" s="311">
        <v>8.6</v>
      </c>
      <c r="Y186" s="306" t="s">
        <v>26</v>
      </c>
      <c r="Z186" s="306" t="s">
        <v>25</v>
      </c>
      <c r="AA186" s="306" t="s">
        <v>33</v>
      </c>
      <c r="AB186" s="306" t="s">
        <v>70</v>
      </c>
      <c r="AC186" s="199" t="s">
        <v>39</v>
      </c>
      <c r="AD186" s="199" t="s">
        <v>40</v>
      </c>
      <c r="AE186" s="210"/>
      <c r="AF186" s="199" t="s">
        <v>274</v>
      </c>
      <c r="AG186" s="306" t="s">
        <v>588</v>
      </c>
      <c r="AH186" s="321"/>
      <c r="AI186" s="306" t="s">
        <v>565</v>
      </c>
      <c r="AJ186" s="334" t="s">
        <v>566</v>
      </c>
    </row>
    <row r="187" spans="2:36">
      <c r="B187" s="316"/>
      <c r="C187" s="312"/>
      <c r="D187" s="312"/>
      <c r="E187" s="307"/>
      <c r="F187" s="307"/>
      <c r="G187" s="319"/>
      <c r="H187" s="322"/>
      <c r="I187" s="322"/>
      <c r="J187" s="319"/>
      <c r="K187" s="319"/>
      <c r="L187" s="322"/>
      <c r="M187" s="322"/>
      <c r="N187" s="322"/>
      <c r="O187" s="322"/>
      <c r="P187" s="322"/>
      <c r="Q187" s="322"/>
      <c r="R187" s="322"/>
      <c r="S187" s="322"/>
      <c r="T187" s="309"/>
      <c r="U187" s="307"/>
      <c r="V187" s="307"/>
      <c r="W187" s="309"/>
      <c r="X187" s="309"/>
      <c r="Y187" s="307"/>
      <c r="Z187" s="307"/>
      <c r="AA187" s="307"/>
      <c r="AB187" s="307"/>
      <c r="AC187" s="200" t="s">
        <v>39</v>
      </c>
      <c r="AD187" s="200" t="s">
        <v>41</v>
      </c>
      <c r="AE187" s="209"/>
      <c r="AF187" s="201" t="s">
        <v>31</v>
      </c>
      <c r="AG187" s="307"/>
      <c r="AH187" s="322"/>
      <c r="AI187" s="307"/>
      <c r="AJ187" s="332"/>
    </row>
    <row r="188" spans="2:36">
      <c r="B188" s="316"/>
      <c r="C188" s="312"/>
      <c r="D188" s="312"/>
      <c r="E188" s="307"/>
      <c r="F188" s="307"/>
      <c r="G188" s="319"/>
      <c r="H188" s="322"/>
      <c r="I188" s="322"/>
      <c r="J188" s="319"/>
      <c r="K188" s="319"/>
      <c r="L188" s="322"/>
      <c r="M188" s="322"/>
      <c r="N188" s="322"/>
      <c r="O188" s="322"/>
      <c r="P188" s="322"/>
      <c r="Q188" s="322"/>
      <c r="R188" s="322"/>
      <c r="S188" s="322"/>
      <c r="T188" s="309"/>
      <c r="U188" s="307"/>
      <c r="V188" s="307"/>
      <c r="W188" s="309"/>
      <c r="X188" s="309"/>
      <c r="Y188" s="307"/>
      <c r="Z188" s="307"/>
      <c r="AA188" s="307"/>
      <c r="AB188" s="307"/>
      <c r="AC188" s="200" t="s">
        <v>39</v>
      </c>
      <c r="AD188" s="200" t="s">
        <v>43</v>
      </c>
      <c r="AE188" s="209"/>
      <c r="AF188" s="200" t="s">
        <v>45</v>
      </c>
      <c r="AG188" s="307"/>
      <c r="AH188" s="322"/>
      <c r="AI188" s="307"/>
      <c r="AJ188" s="332"/>
    </row>
    <row r="189" spans="2:36">
      <c r="B189" s="316"/>
      <c r="C189" s="312"/>
      <c r="D189" s="312"/>
      <c r="E189" s="307"/>
      <c r="F189" s="307"/>
      <c r="G189" s="319"/>
      <c r="H189" s="322"/>
      <c r="I189" s="322"/>
      <c r="J189" s="319"/>
      <c r="K189" s="319"/>
      <c r="L189" s="322"/>
      <c r="M189" s="322"/>
      <c r="N189" s="322"/>
      <c r="O189" s="322"/>
      <c r="P189" s="322"/>
      <c r="Q189" s="322"/>
      <c r="R189" s="322"/>
      <c r="S189" s="322"/>
      <c r="T189" s="309"/>
      <c r="U189" s="307"/>
      <c r="V189" s="307"/>
      <c r="W189" s="309"/>
      <c r="X189" s="309"/>
      <c r="Y189" s="307"/>
      <c r="Z189" s="307"/>
      <c r="AA189" s="307"/>
      <c r="AB189" s="307"/>
      <c r="AC189" s="200" t="s">
        <v>30</v>
      </c>
      <c r="AD189" s="200" t="s">
        <v>46</v>
      </c>
      <c r="AE189" s="201" t="s">
        <v>275</v>
      </c>
      <c r="AF189" s="338" t="s">
        <v>279</v>
      </c>
      <c r="AG189" s="307"/>
      <c r="AH189" s="322"/>
      <c r="AI189" s="307"/>
      <c r="AJ189" s="332"/>
    </row>
    <row r="190" spans="2:36">
      <c r="B190" s="316"/>
      <c r="C190" s="312"/>
      <c r="D190" s="312"/>
      <c r="E190" s="307"/>
      <c r="F190" s="307"/>
      <c r="G190" s="319"/>
      <c r="H190" s="322"/>
      <c r="I190" s="322"/>
      <c r="J190" s="319"/>
      <c r="K190" s="319"/>
      <c r="L190" s="322"/>
      <c r="M190" s="322"/>
      <c r="N190" s="322"/>
      <c r="O190" s="322"/>
      <c r="P190" s="322"/>
      <c r="Q190" s="322"/>
      <c r="R190" s="322"/>
      <c r="S190" s="322"/>
      <c r="T190" s="309"/>
      <c r="U190" s="307"/>
      <c r="V190" s="307"/>
      <c r="W190" s="309"/>
      <c r="X190" s="309"/>
      <c r="Y190" s="307"/>
      <c r="Z190" s="307"/>
      <c r="AA190" s="307"/>
      <c r="AB190" s="307"/>
      <c r="AC190" s="200" t="s">
        <v>30</v>
      </c>
      <c r="AD190" s="200" t="s">
        <v>46</v>
      </c>
      <c r="AE190" s="201" t="s">
        <v>276</v>
      </c>
      <c r="AF190" s="338"/>
      <c r="AG190" s="307"/>
      <c r="AH190" s="322"/>
      <c r="AI190" s="307"/>
      <c r="AJ190" s="332"/>
    </row>
    <row r="191" spans="2:36">
      <c r="B191" s="317"/>
      <c r="C191" s="313"/>
      <c r="D191" s="313"/>
      <c r="E191" s="308"/>
      <c r="F191" s="308"/>
      <c r="G191" s="320"/>
      <c r="H191" s="323"/>
      <c r="I191" s="323"/>
      <c r="J191" s="320"/>
      <c r="K191" s="320"/>
      <c r="L191" s="323"/>
      <c r="M191" s="323"/>
      <c r="N191" s="323"/>
      <c r="O191" s="323"/>
      <c r="P191" s="323"/>
      <c r="Q191" s="323"/>
      <c r="R191" s="323"/>
      <c r="S191" s="323"/>
      <c r="T191" s="310"/>
      <c r="U191" s="308"/>
      <c r="V191" s="308"/>
      <c r="W191" s="310"/>
      <c r="X191" s="310"/>
      <c r="Y191" s="308"/>
      <c r="Z191" s="308"/>
      <c r="AA191" s="308"/>
      <c r="AB191" s="308"/>
      <c r="AC191" s="202" t="s">
        <v>30</v>
      </c>
      <c r="AD191" s="202" t="s">
        <v>46</v>
      </c>
      <c r="AE191" s="203" t="s">
        <v>277</v>
      </c>
      <c r="AF191" s="203" t="s">
        <v>278</v>
      </c>
      <c r="AG191" s="308"/>
      <c r="AH191" s="323"/>
      <c r="AI191" s="308"/>
      <c r="AJ191" s="333"/>
    </row>
    <row r="192" spans="2:36">
      <c r="B192" s="315" t="s">
        <v>280</v>
      </c>
      <c r="C192" s="314">
        <v>42100</v>
      </c>
      <c r="D192" s="314">
        <v>42706</v>
      </c>
      <c r="E192" s="306" t="s">
        <v>129</v>
      </c>
      <c r="F192" s="326" t="s">
        <v>282</v>
      </c>
      <c r="G192" s="318"/>
      <c r="H192" s="321"/>
      <c r="I192" s="321"/>
      <c r="J192" s="318"/>
      <c r="K192" s="318"/>
      <c r="L192" s="321"/>
      <c r="M192" s="321"/>
      <c r="N192" s="321"/>
      <c r="O192" s="321"/>
      <c r="P192" s="321"/>
      <c r="Q192" s="321"/>
      <c r="R192" s="321"/>
      <c r="S192" s="321"/>
      <c r="T192" s="311">
        <v>7.5</v>
      </c>
      <c r="U192" s="306" t="s">
        <v>116</v>
      </c>
      <c r="V192" s="306" t="s">
        <v>131</v>
      </c>
      <c r="W192" s="311">
        <v>6.4</v>
      </c>
      <c r="X192" s="311">
        <v>10</v>
      </c>
      <c r="Y192" s="306" t="s">
        <v>26</v>
      </c>
      <c r="Z192" s="306" t="s">
        <v>27</v>
      </c>
      <c r="AA192" s="306" t="s">
        <v>33</v>
      </c>
      <c r="AB192" s="329" t="s">
        <v>281</v>
      </c>
      <c r="AC192" s="199" t="s">
        <v>30</v>
      </c>
      <c r="AD192" s="199" t="s">
        <v>46</v>
      </c>
      <c r="AE192" s="211" t="s">
        <v>283</v>
      </c>
      <c r="AF192" s="211" t="s">
        <v>284</v>
      </c>
      <c r="AG192" s="306" t="s">
        <v>589</v>
      </c>
      <c r="AH192" s="321"/>
      <c r="AI192" s="306" t="s">
        <v>565</v>
      </c>
      <c r="AJ192" s="334" t="s">
        <v>566</v>
      </c>
    </row>
    <row r="193" spans="2:36">
      <c r="B193" s="316"/>
      <c r="C193" s="312"/>
      <c r="D193" s="312"/>
      <c r="E193" s="307"/>
      <c r="F193" s="307"/>
      <c r="G193" s="319"/>
      <c r="H193" s="322"/>
      <c r="I193" s="322"/>
      <c r="J193" s="319"/>
      <c r="K193" s="319"/>
      <c r="L193" s="322"/>
      <c r="M193" s="322"/>
      <c r="N193" s="322"/>
      <c r="O193" s="322"/>
      <c r="P193" s="322"/>
      <c r="Q193" s="322"/>
      <c r="R193" s="322"/>
      <c r="S193" s="322"/>
      <c r="T193" s="309"/>
      <c r="U193" s="307"/>
      <c r="V193" s="307"/>
      <c r="W193" s="309"/>
      <c r="X193" s="309"/>
      <c r="Y193" s="307"/>
      <c r="Z193" s="307"/>
      <c r="AA193" s="307"/>
      <c r="AB193" s="324"/>
      <c r="AC193" s="200" t="s">
        <v>39</v>
      </c>
      <c r="AD193" s="200" t="s">
        <v>46</v>
      </c>
      <c r="AE193" s="209"/>
      <c r="AF193" s="201" t="s">
        <v>285</v>
      </c>
      <c r="AG193" s="307"/>
      <c r="AH193" s="322"/>
      <c r="AI193" s="307"/>
      <c r="AJ193" s="332"/>
    </row>
    <row r="194" spans="2:36">
      <c r="B194" s="316"/>
      <c r="C194" s="312"/>
      <c r="D194" s="312"/>
      <c r="E194" s="307"/>
      <c r="F194" s="307"/>
      <c r="G194" s="319"/>
      <c r="H194" s="322"/>
      <c r="I194" s="322"/>
      <c r="J194" s="319"/>
      <c r="K194" s="319"/>
      <c r="L194" s="322"/>
      <c r="M194" s="322"/>
      <c r="N194" s="322"/>
      <c r="O194" s="322"/>
      <c r="P194" s="322"/>
      <c r="Q194" s="322"/>
      <c r="R194" s="322"/>
      <c r="S194" s="322"/>
      <c r="T194" s="309"/>
      <c r="U194" s="307"/>
      <c r="V194" s="307"/>
      <c r="W194" s="309"/>
      <c r="X194" s="309"/>
      <c r="Y194" s="307"/>
      <c r="Z194" s="307"/>
      <c r="AA194" s="307"/>
      <c r="AB194" s="324"/>
      <c r="AC194" s="200" t="s">
        <v>39</v>
      </c>
      <c r="AD194" s="200" t="s">
        <v>46</v>
      </c>
      <c r="AE194" s="209"/>
      <c r="AF194" s="201" t="s">
        <v>286</v>
      </c>
      <c r="AG194" s="307"/>
      <c r="AH194" s="322"/>
      <c r="AI194" s="307"/>
      <c r="AJ194" s="332"/>
    </row>
    <row r="195" spans="2:36">
      <c r="B195" s="317"/>
      <c r="C195" s="313"/>
      <c r="D195" s="313"/>
      <c r="E195" s="308"/>
      <c r="F195" s="308"/>
      <c r="G195" s="320"/>
      <c r="H195" s="323"/>
      <c r="I195" s="323"/>
      <c r="J195" s="320"/>
      <c r="K195" s="320"/>
      <c r="L195" s="323"/>
      <c r="M195" s="323"/>
      <c r="N195" s="323"/>
      <c r="O195" s="323"/>
      <c r="P195" s="323"/>
      <c r="Q195" s="323"/>
      <c r="R195" s="323"/>
      <c r="S195" s="323"/>
      <c r="T195" s="310"/>
      <c r="U195" s="308"/>
      <c r="V195" s="308"/>
      <c r="W195" s="310"/>
      <c r="X195" s="310"/>
      <c r="Y195" s="308"/>
      <c r="Z195" s="308"/>
      <c r="AA195" s="308"/>
      <c r="AB195" s="325"/>
      <c r="AC195" s="202" t="s">
        <v>30</v>
      </c>
      <c r="AD195" s="202" t="s">
        <v>46</v>
      </c>
      <c r="AE195" s="203" t="s">
        <v>283</v>
      </c>
      <c r="AF195" s="203" t="s">
        <v>284</v>
      </c>
      <c r="AG195" s="308"/>
      <c r="AH195" s="323"/>
      <c r="AI195" s="308"/>
      <c r="AJ195" s="333"/>
    </row>
    <row r="196" spans="2:36" ht="38.25">
      <c r="B196" s="315" t="s">
        <v>287</v>
      </c>
      <c r="C196" s="314">
        <v>42052</v>
      </c>
      <c r="D196" s="314">
        <v>42335</v>
      </c>
      <c r="E196" s="306" t="s">
        <v>24</v>
      </c>
      <c r="F196" s="326" t="s">
        <v>288</v>
      </c>
      <c r="G196" s="318"/>
      <c r="H196" s="321"/>
      <c r="I196" s="321"/>
      <c r="J196" s="318"/>
      <c r="K196" s="318"/>
      <c r="L196" s="321"/>
      <c r="M196" s="321"/>
      <c r="N196" s="321"/>
      <c r="O196" s="321"/>
      <c r="P196" s="321"/>
      <c r="Q196" s="321"/>
      <c r="R196" s="321"/>
      <c r="S196" s="321"/>
      <c r="T196" s="311">
        <v>4.3</v>
      </c>
      <c r="U196" s="306" t="s">
        <v>25</v>
      </c>
      <c r="V196" s="306" t="s">
        <v>31</v>
      </c>
      <c r="W196" s="311">
        <v>2.9</v>
      </c>
      <c r="X196" s="311">
        <v>8.6</v>
      </c>
      <c r="Y196" s="306" t="s">
        <v>26</v>
      </c>
      <c r="Z196" s="306" t="s">
        <v>25</v>
      </c>
      <c r="AA196" s="306" t="s">
        <v>33</v>
      </c>
      <c r="AB196" s="306" t="s">
        <v>70</v>
      </c>
      <c r="AC196" s="199" t="s">
        <v>39</v>
      </c>
      <c r="AD196" s="199" t="s">
        <v>151</v>
      </c>
      <c r="AE196" s="210"/>
      <c r="AF196" s="208" t="s">
        <v>289</v>
      </c>
      <c r="AG196" s="306" t="s">
        <v>590</v>
      </c>
      <c r="AH196" s="321"/>
      <c r="AI196" s="306" t="s">
        <v>565</v>
      </c>
      <c r="AJ196" s="334" t="s">
        <v>566</v>
      </c>
    </row>
    <row r="197" spans="2:36" ht="38.25">
      <c r="B197" s="316"/>
      <c r="C197" s="312"/>
      <c r="D197" s="312"/>
      <c r="E197" s="307"/>
      <c r="F197" s="307"/>
      <c r="G197" s="319"/>
      <c r="H197" s="322"/>
      <c r="I197" s="322"/>
      <c r="J197" s="319"/>
      <c r="K197" s="319"/>
      <c r="L197" s="322"/>
      <c r="M197" s="322"/>
      <c r="N197" s="322"/>
      <c r="O197" s="322"/>
      <c r="P197" s="322"/>
      <c r="Q197" s="322"/>
      <c r="R197" s="322"/>
      <c r="S197" s="322"/>
      <c r="T197" s="309"/>
      <c r="U197" s="307"/>
      <c r="V197" s="307"/>
      <c r="W197" s="309"/>
      <c r="X197" s="309"/>
      <c r="Y197" s="307"/>
      <c r="Z197" s="307"/>
      <c r="AA197" s="307"/>
      <c r="AB197" s="307"/>
      <c r="AC197" s="200" t="s">
        <v>166</v>
      </c>
      <c r="AD197" s="200" t="s">
        <v>151</v>
      </c>
      <c r="AE197" s="213" t="s">
        <v>290</v>
      </c>
      <c r="AF197" s="209"/>
      <c r="AG197" s="307"/>
      <c r="AH197" s="322"/>
      <c r="AI197" s="307"/>
      <c r="AJ197" s="332"/>
    </row>
    <row r="198" spans="2:36">
      <c r="B198" s="317"/>
      <c r="C198" s="313"/>
      <c r="D198" s="313"/>
      <c r="E198" s="308"/>
      <c r="F198" s="308"/>
      <c r="G198" s="320"/>
      <c r="H198" s="323"/>
      <c r="I198" s="323"/>
      <c r="J198" s="320"/>
      <c r="K198" s="320"/>
      <c r="L198" s="323"/>
      <c r="M198" s="323"/>
      <c r="N198" s="323"/>
      <c r="O198" s="323"/>
      <c r="P198" s="323"/>
      <c r="Q198" s="323"/>
      <c r="R198" s="323"/>
      <c r="S198" s="323"/>
      <c r="T198" s="310"/>
      <c r="U198" s="308"/>
      <c r="V198" s="308"/>
      <c r="W198" s="310"/>
      <c r="X198" s="310"/>
      <c r="Y198" s="308"/>
      <c r="Z198" s="308"/>
      <c r="AA198" s="308"/>
      <c r="AB198" s="308"/>
      <c r="AC198" s="202" t="s">
        <v>30</v>
      </c>
      <c r="AD198" s="202" t="s">
        <v>46</v>
      </c>
      <c r="AE198" s="203" t="s">
        <v>291</v>
      </c>
      <c r="AF198" s="203" t="s">
        <v>292</v>
      </c>
      <c r="AG198" s="308"/>
      <c r="AH198" s="323"/>
      <c r="AI198" s="308"/>
      <c r="AJ198" s="333"/>
    </row>
    <row r="199" spans="2:36">
      <c r="B199" s="315" t="s">
        <v>293</v>
      </c>
      <c r="C199" s="314">
        <v>42037</v>
      </c>
      <c r="D199" s="314">
        <v>42039</v>
      </c>
      <c r="E199" s="306" t="s">
        <v>129</v>
      </c>
      <c r="F199" s="326" t="s">
        <v>294</v>
      </c>
      <c r="G199" s="318"/>
      <c r="H199" s="321"/>
      <c r="I199" s="321"/>
      <c r="J199" s="318"/>
      <c r="K199" s="318"/>
      <c r="L199" s="321"/>
      <c r="M199" s="321"/>
      <c r="N199" s="321"/>
      <c r="O199" s="321"/>
      <c r="P199" s="321"/>
      <c r="Q199" s="321"/>
      <c r="R199" s="321"/>
      <c r="S199" s="321"/>
      <c r="T199" s="311">
        <v>6.5</v>
      </c>
      <c r="U199" s="306" t="s">
        <v>25</v>
      </c>
      <c r="V199" s="306" t="s">
        <v>295</v>
      </c>
      <c r="W199" s="311">
        <v>6.4</v>
      </c>
      <c r="X199" s="311">
        <v>8</v>
      </c>
      <c r="Y199" s="306" t="s">
        <v>26</v>
      </c>
      <c r="Z199" s="306" t="s">
        <v>27</v>
      </c>
      <c r="AA199" s="306" t="s">
        <v>33</v>
      </c>
      <c r="AB199" s="329" t="s">
        <v>281</v>
      </c>
      <c r="AC199" s="199" t="s">
        <v>39</v>
      </c>
      <c r="AD199" s="199" t="s">
        <v>40</v>
      </c>
      <c r="AE199" s="210"/>
      <c r="AF199" s="211" t="s">
        <v>300</v>
      </c>
      <c r="AG199" s="306" t="s">
        <v>591</v>
      </c>
      <c r="AH199" s="306" t="s">
        <v>592</v>
      </c>
      <c r="AI199" s="306" t="s">
        <v>565</v>
      </c>
      <c r="AJ199" s="334" t="s">
        <v>566</v>
      </c>
    </row>
    <row r="200" spans="2:36">
      <c r="B200" s="316"/>
      <c r="C200" s="312"/>
      <c r="D200" s="312"/>
      <c r="E200" s="307"/>
      <c r="F200" s="307"/>
      <c r="G200" s="319"/>
      <c r="H200" s="322"/>
      <c r="I200" s="322"/>
      <c r="J200" s="319"/>
      <c r="K200" s="319"/>
      <c r="L200" s="322"/>
      <c r="M200" s="322"/>
      <c r="N200" s="322"/>
      <c r="O200" s="322"/>
      <c r="P200" s="322"/>
      <c r="Q200" s="322"/>
      <c r="R200" s="322"/>
      <c r="S200" s="322"/>
      <c r="T200" s="309"/>
      <c r="U200" s="307"/>
      <c r="V200" s="307"/>
      <c r="W200" s="309"/>
      <c r="X200" s="309"/>
      <c r="Y200" s="307"/>
      <c r="Z200" s="307"/>
      <c r="AA200" s="307"/>
      <c r="AB200" s="324"/>
      <c r="AC200" s="200" t="s">
        <v>39</v>
      </c>
      <c r="AD200" s="200" t="s">
        <v>41</v>
      </c>
      <c r="AE200" s="209"/>
      <c r="AF200" s="201" t="s">
        <v>295</v>
      </c>
      <c r="AG200" s="307"/>
      <c r="AH200" s="307"/>
      <c r="AI200" s="307"/>
      <c r="AJ200" s="332"/>
    </row>
    <row r="201" spans="2:36">
      <c r="B201" s="316"/>
      <c r="C201" s="312"/>
      <c r="D201" s="312"/>
      <c r="E201" s="307"/>
      <c r="F201" s="307"/>
      <c r="G201" s="319"/>
      <c r="H201" s="322"/>
      <c r="I201" s="322"/>
      <c r="J201" s="319"/>
      <c r="K201" s="319"/>
      <c r="L201" s="322"/>
      <c r="M201" s="322"/>
      <c r="N201" s="322"/>
      <c r="O201" s="322"/>
      <c r="P201" s="322"/>
      <c r="Q201" s="322"/>
      <c r="R201" s="322"/>
      <c r="S201" s="322"/>
      <c r="T201" s="309"/>
      <c r="U201" s="307"/>
      <c r="V201" s="307"/>
      <c r="W201" s="309"/>
      <c r="X201" s="309"/>
      <c r="Y201" s="307"/>
      <c r="Z201" s="307"/>
      <c r="AA201" s="307"/>
      <c r="AB201" s="324"/>
      <c r="AC201" s="200" t="s">
        <v>39</v>
      </c>
      <c r="AD201" s="200" t="s">
        <v>43</v>
      </c>
      <c r="AE201" s="209"/>
      <c r="AF201" s="200" t="s">
        <v>137</v>
      </c>
      <c r="AG201" s="307"/>
      <c r="AH201" s="307"/>
      <c r="AI201" s="307"/>
      <c r="AJ201" s="332"/>
    </row>
    <row r="202" spans="2:36">
      <c r="B202" s="316"/>
      <c r="C202" s="312"/>
      <c r="D202" s="312"/>
      <c r="E202" s="307"/>
      <c r="F202" s="307"/>
      <c r="G202" s="319"/>
      <c r="H202" s="322"/>
      <c r="I202" s="322"/>
      <c r="J202" s="319"/>
      <c r="K202" s="319"/>
      <c r="L202" s="322"/>
      <c r="M202" s="322"/>
      <c r="N202" s="322"/>
      <c r="O202" s="322"/>
      <c r="P202" s="322"/>
      <c r="Q202" s="322"/>
      <c r="R202" s="322"/>
      <c r="S202" s="322"/>
      <c r="T202" s="309"/>
      <c r="U202" s="307"/>
      <c r="V202" s="307"/>
      <c r="W202" s="309"/>
      <c r="X202" s="309"/>
      <c r="Y202" s="307"/>
      <c r="Z202" s="307"/>
      <c r="AA202" s="307"/>
      <c r="AB202" s="324"/>
      <c r="AC202" s="200" t="s">
        <v>30</v>
      </c>
      <c r="AD202" s="200" t="s">
        <v>46</v>
      </c>
      <c r="AE202" s="201" t="s">
        <v>296</v>
      </c>
      <c r="AF202" s="201" t="s">
        <v>299</v>
      </c>
      <c r="AG202" s="307"/>
      <c r="AH202" s="307"/>
      <c r="AI202" s="307"/>
      <c r="AJ202" s="332"/>
    </row>
    <row r="203" spans="2:36">
      <c r="B203" s="317"/>
      <c r="C203" s="313"/>
      <c r="D203" s="313"/>
      <c r="E203" s="308"/>
      <c r="F203" s="308"/>
      <c r="G203" s="320"/>
      <c r="H203" s="323"/>
      <c r="I203" s="323"/>
      <c r="J203" s="320"/>
      <c r="K203" s="320"/>
      <c r="L203" s="323"/>
      <c r="M203" s="323"/>
      <c r="N203" s="323"/>
      <c r="O203" s="323"/>
      <c r="P203" s="323"/>
      <c r="Q203" s="323"/>
      <c r="R203" s="323"/>
      <c r="S203" s="323"/>
      <c r="T203" s="310"/>
      <c r="U203" s="308"/>
      <c r="V203" s="308"/>
      <c r="W203" s="310"/>
      <c r="X203" s="310"/>
      <c r="Y203" s="308"/>
      <c r="Z203" s="308"/>
      <c r="AA203" s="308"/>
      <c r="AB203" s="325"/>
      <c r="AC203" s="202" t="s">
        <v>30</v>
      </c>
      <c r="AD203" s="202" t="s">
        <v>46</v>
      </c>
      <c r="AE203" s="203" t="s">
        <v>297</v>
      </c>
      <c r="AF203" s="203" t="s">
        <v>298</v>
      </c>
      <c r="AG203" s="308"/>
      <c r="AH203" s="308"/>
      <c r="AI203" s="308"/>
      <c r="AJ203" s="333"/>
    </row>
    <row r="204" spans="2:36">
      <c r="B204" s="315" t="s">
        <v>301</v>
      </c>
      <c r="C204" s="314">
        <v>42032</v>
      </c>
      <c r="D204" s="314">
        <v>42032</v>
      </c>
      <c r="E204" s="306" t="s">
        <v>583</v>
      </c>
      <c r="F204" s="326" t="s">
        <v>302</v>
      </c>
      <c r="G204" s="318"/>
      <c r="H204" s="321"/>
      <c r="I204" s="321"/>
      <c r="J204" s="318"/>
      <c r="K204" s="318"/>
      <c r="L204" s="321"/>
      <c r="M204" s="321"/>
      <c r="N204" s="321"/>
      <c r="O204" s="321"/>
      <c r="P204" s="321"/>
      <c r="Q204" s="321"/>
      <c r="R204" s="321"/>
      <c r="S204" s="321"/>
      <c r="T204" s="311">
        <v>4</v>
      </c>
      <c r="U204" s="306" t="s">
        <v>25</v>
      </c>
      <c r="V204" s="306" t="s">
        <v>303</v>
      </c>
      <c r="W204" s="311">
        <v>2.9</v>
      </c>
      <c r="X204" s="311">
        <v>8</v>
      </c>
      <c r="Y204" s="306" t="s">
        <v>26</v>
      </c>
      <c r="Z204" s="306" t="s">
        <v>27</v>
      </c>
      <c r="AA204" s="306" t="s">
        <v>33</v>
      </c>
      <c r="AB204" s="306" t="s">
        <v>70</v>
      </c>
      <c r="AC204" s="199" t="s">
        <v>39</v>
      </c>
      <c r="AD204" s="199" t="s">
        <v>40</v>
      </c>
      <c r="AE204" s="210"/>
      <c r="AF204" s="211" t="s">
        <v>313</v>
      </c>
      <c r="AG204" s="306" t="s">
        <v>593</v>
      </c>
      <c r="AH204" s="321"/>
      <c r="AI204" s="306" t="s">
        <v>565</v>
      </c>
      <c r="AJ204" s="334" t="s">
        <v>566</v>
      </c>
    </row>
    <row r="205" spans="2:36">
      <c r="B205" s="316"/>
      <c r="C205" s="312"/>
      <c r="D205" s="312"/>
      <c r="E205" s="307"/>
      <c r="F205" s="307"/>
      <c r="G205" s="319"/>
      <c r="H205" s="322"/>
      <c r="I205" s="322"/>
      <c r="J205" s="319"/>
      <c r="K205" s="319"/>
      <c r="L205" s="322"/>
      <c r="M205" s="322"/>
      <c r="N205" s="322"/>
      <c r="O205" s="322"/>
      <c r="P205" s="322"/>
      <c r="Q205" s="322"/>
      <c r="R205" s="322"/>
      <c r="S205" s="322"/>
      <c r="T205" s="309"/>
      <c r="U205" s="307"/>
      <c r="V205" s="307"/>
      <c r="W205" s="309"/>
      <c r="X205" s="309"/>
      <c r="Y205" s="307"/>
      <c r="Z205" s="307"/>
      <c r="AA205" s="307"/>
      <c r="AB205" s="307"/>
      <c r="AC205" s="200" t="s">
        <v>39</v>
      </c>
      <c r="AD205" s="200" t="s">
        <v>41</v>
      </c>
      <c r="AE205" s="209"/>
      <c r="AF205" s="201" t="s">
        <v>303</v>
      </c>
      <c r="AG205" s="307"/>
      <c r="AH205" s="322"/>
      <c r="AI205" s="307"/>
      <c r="AJ205" s="332"/>
    </row>
    <row r="206" spans="2:36">
      <c r="B206" s="316"/>
      <c r="C206" s="312"/>
      <c r="D206" s="312"/>
      <c r="E206" s="307"/>
      <c r="F206" s="307"/>
      <c r="G206" s="319"/>
      <c r="H206" s="322"/>
      <c r="I206" s="322"/>
      <c r="J206" s="319"/>
      <c r="K206" s="319"/>
      <c r="L206" s="322"/>
      <c r="M206" s="322"/>
      <c r="N206" s="322"/>
      <c r="O206" s="322"/>
      <c r="P206" s="322"/>
      <c r="Q206" s="322"/>
      <c r="R206" s="322"/>
      <c r="S206" s="322"/>
      <c r="T206" s="309"/>
      <c r="U206" s="307"/>
      <c r="V206" s="307"/>
      <c r="W206" s="309"/>
      <c r="X206" s="309"/>
      <c r="Y206" s="307"/>
      <c r="Z206" s="307"/>
      <c r="AA206" s="307"/>
      <c r="AB206" s="307"/>
      <c r="AC206" s="200" t="s">
        <v>39</v>
      </c>
      <c r="AD206" s="200" t="s">
        <v>43</v>
      </c>
      <c r="AE206" s="209"/>
      <c r="AF206" s="200" t="s">
        <v>312</v>
      </c>
      <c r="AG206" s="307"/>
      <c r="AH206" s="322"/>
      <c r="AI206" s="307"/>
      <c r="AJ206" s="332"/>
    </row>
    <row r="207" spans="2:36">
      <c r="B207" s="316"/>
      <c r="C207" s="312"/>
      <c r="D207" s="312"/>
      <c r="E207" s="307"/>
      <c r="F207" s="307"/>
      <c r="G207" s="319"/>
      <c r="H207" s="322"/>
      <c r="I207" s="322"/>
      <c r="J207" s="319"/>
      <c r="K207" s="319"/>
      <c r="L207" s="322"/>
      <c r="M207" s="322"/>
      <c r="N207" s="322"/>
      <c r="O207" s="322"/>
      <c r="P207" s="322"/>
      <c r="Q207" s="322"/>
      <c r="R207" s="322"/>
      <c r="S207" s="322"/>
      <c r="T207" s="309"/>
      <c r="U207" s="307"/>
      <c r="V207" s="307"/>
      <c r="W207" s="309"/>
      <c r="X207" s="309"/>
      <c r="Y207" s="307"/>
      <c r="Z207" s="307"/>
      <c r="AA207" s="307"/>
      <c r="AB207" s="307"/>
      <c r="AC207" s="200" t="s">
        <v>30</v>
      </c>
      <c r="AD207" s="200" t="s">
        <v>46</v>
      </c>
      <c r="AE207" s="201" t="s">
        <v>304</v>
      </c>
      <c r="AF207" s="201" t="s">
        <v>311</v>
      </c>
      <c r="AG207" s="307"/>
      <c r="AH207" s="322"/>
      <c r="AI207" s="307"/>
      <c r="AJ207" s="332"/>
    </row>
    <row r="208" spans="2:36">
      <c r="B208" s="316"/>
      <c r="C208" s="312"/>
      <c r="D208" s="312"/>
      <c r="E208" s="307"/>
      <c r="F208" s="307"/>
      <c r="G208" s="319"/>
      <c r="H208" s="322"/>
      <c r="I208" s="322"/>
      <c r="J208" s="319"/>
      <c r="K208" s="319"/>
      <c r="L208" s="322"/>
      <c r="M208" s="322"/>
      <c r="N208" s="322"/>
      <c r="O208" s="322"/>
      <c r="P208" s="322"/>
      <c r="Q208" s="322"/>
      <c r="R208" s="322"/>
      <c r="S208" s="322"/>
      <c r="T208" s="309"/>
      <c r="U208" s="307"/>
      <c r="V208" s="307"/>
      <c r="W208" s="309"/>
      <c r="X208" s="309"/>
      <c r="Y208" s="307"/>
      <c r="Z208" s="307"/>
      <c r="AA208" s="307"/>
      <c r="AB208" s="307"/>
      <c r="AC208" s="200" t="s">
        <v>30</v>
      </c>
      <c r="AD208" s="200" t="s">
        <v>46</v>
      </c>
      <c r="AE208" s="201" t="s">
        <v>305</v>
      </c>
      <c r="AF208" s="201" t="s">
        <v>310</v>
      </c>
      <c r="AG208" s="307"/>
      <c r="AH208" s="322"/>
      <c r="AI208" s="307"/>
      <c r="AJ208" s="332"/>
    </row>
    <row r="209" spans="2:36">
      <c r="B209" s="316"/>
      <c r="C209" s="312"/>
      <c r="D209" s="312"/>
      <c r="E209" s="307"/>
      <c r="F209" s="307"/>
      <c r="G209" s="319"/>
      <c r="H209" s="322"/>
      <c r="I209" s="322"/>
      <c r="J209" s="319"/>
      <c r="K209" s="319"/>
      <c r="L209" s="322"/>
      <c r="M209" s="322"/>
      <c r="N209" s="322"/>
      <c r="O209" s="322"/>
      <c r="P209" s="322"/>
      <c r="Q209" s="322"/>
      <c r="R209" s="322"/>
      <c r="S209" s="322"/>
      <c r="T209" s="309"/>
      <c r="U209" s="307"/>
      <c r="V209" s="307"/>
      <c r="W209" s="309"/>
      <c r="X209" s="309"/>
      <c r="Y209" s="307"/>
      <c r="Z209" s="307"/>
      <c r="AA209" s="307"/>
      <c r="AB209" s="307"/>
      <c r="AC209" s="200" t="s">
        <v>30</v>
      </c>
      <c r="AD209" s="200" t="s">
        <v>46</v>
      </c>
      <c r="AE209" s="201" t="s">
        <v>306</v>
      </c>
      <c r="AF209" s="201" t="s">
        <v>309</v>
      </c>
      <c r="AG209" s="307"/>
      <c r="AH209" s="322"/>
      <c r="AI209" s="307"/>
      <c r="AJ209" s="332"/>
    </row>
    <row r="210" spans="2:36">
      <c r="B210" s="317"/>
      <c r="C210" s="313"/>
      <c r="D210" s="313"/>
      <c r="E210" s="308"/>
      <c r="F210" s="308"/>
      <c r="G210" s="320"/>
      <c r="H210" s="323"/>
      <c r="I210" s="323"/>
      <c r="J210" s="320"/>
      <c r="K210" s="320"/>
      <c r="L210" s="323"/>
      <c r="M210" s="323"/>
      <c r="N210" s="323"/>
      <c r="O210" s="323"/>
      <c r="P210" s="323"/>
      <c r="Q210" s="323"/>
      <c r="R210" s="323"/>
      <c r="S210" s="323"/>
      <c r="T210" s="310"/>
      <c r="U210" s="308"/>
      <c r="V210" s="308"/>
      <c r="W210" s="310"/>
      <c r="X210" s="310"/>
      <c r="Y210" s="308"/>
      <c r="Z210" s="308"/>
      <c r="AA210" s="308"/>
      <c r="AB210" s="308"/>
      <c r="AC210" s="202" t="s">
        <v>30</v>
      </c>
      <c r="AD210" s="202" t="s">
        <v>46</v>
      </c>
      <c r="AE210" s="203" t="s">
        <v>307</v>
      </c>
      <c r="AF210" s="203" t="s">
        <v>308</v>
      </c>
      <c r="AG210" s="308"/>
      <c r="AH210" s="323"/>
      <c r="AI210" s="308"/>
      <c r="AJ210" s="333"/>
    </row>
    <row r="211" spans="2:36">
      <c r="B211" s="315" t="s">
        <v>314</v>
      </c>
      <c r="C211" s="314">
        <v>42032</v>
      </c>
      <c r="D211" s="314">
        <v>42032</v>
      </c>
      <c r="E211" s="306" t="s">
        <v>583</v>
      </c>
      <c r="F211" s="326" t="s">
        <v>315</v>
      </c>
      <c r="G211" s="318"/>
      <c r="H211" s="321"/>
      <c r="I211" s="321"/>
      <c r="J211" s="318"/>
      <c r="K211" s="318"/>
      <c r="L211" s="321"/>
      <c r="M211" s="321"/>
      <c r="N211" s="321"/>
      <c r="O211" s="321"/>
      <c r="P211" s="321"/>
      <c r="Q211" s="321"/>
      <c r="R211" s="321"/>
      <c r="S211" s="321"/>
      <c r="T211" s="311">
        <v>7.5</v>
      </c>
      <c r="U211" s="306" t="s">
        <v>116</v>
      </c>
      <c r="V211" s="306" t="s">
        <v>131</v>
      </c>
      <c r="W211" s="311">
        <v>6.4</v>
      </c>
      <c r="X211" s="311">
        <v>10</v>
      </c>
      <c r="Y211" s="306" t="s">
        <v>26</v>
      </c>
      <c r="Z211" s="306" t="s">
        <v>27</v>
      </c>
      <c r="AA211" s="306" t="s">
        <v>33</v>
      </c>
      <c r="AB211" s="329" t="s">
        <v>281</v>
      </c>
      <c r="AC211" s="199" t="s">
        <v>39</v>
      </c>
      <c r="AD211" s="199" t="s">
        <v>40</v>
      </c>
      <c r="AE211" s="210"/>
      <c r="AF211" s="211" t="s">
        <v>316</v>
      </c>
      <c r="AG211" s="306" t="s">
        <v>593</v>
      </c>
      <c r="AH211" s="321"/>
      <c r="AI211" s="306" t="s">
        <v>565</v>
      </c>
      <c r="AJ211" s="334" t="s">
        <v>566</v>
      </c>
    </row>
    <row r="212" spans="2:36">
      <c r="B212" s="316"/>
      <c r="C212" s="312"/>
      <c r="D212" s="312"/>
      <c r="E212" s="307"/>
      <c r="F212" s="307"/>
      <c r="G212" s="319"/>
      <c r="H212" s="322"/>
      <c r="I212" s="322"/>
      <c r="J212" s="319"/>
      <c r="K212" s="319"/>
      <c r="L212" s="322"/>
      <c r="M212" s="322"/>
      <c r="N212" s="322"/>
      <c r="O212" s="322"/>
      <c r="P212" s="322"/>
      <c r="Q212" s="322"/>
      <c r="R212" s="322"/>
      <c r="S212" s="322"/>
      <c r="T212" s="309"/>
      <c r="U212" s="307"/>
      <c r="V212" s="307"/>
      <c r="W212" s="309"/>
      <c r="X212" s="309"/>
      <c r="Y212" s="307"/>
      <c r="Z212" s="307"/>
      <c r="AA212" s="307"/>
      <c r="AB212" s="324"/>
      <c r="AC212" s="200" t="s">
        <v>39</v>
      </c>
      <c r="AD212" s="200" t="s">
        <v>41</v>
      </c>
      <c r="AE212" s="209"/>
      <c r="AF212" s="201" t="s">
        <v>131</v>
      </c>
      <c r="AG212" s="307"/>
      <c r="AH212" s="322"/>
      <c r="AI212" s="307"/>
      <c r="AJ212" s="332"/>
    </row>
    <row r="213" spans="2:36">
      <c r="B213" s="316"/>
      <c r="C213" s="312"/>
      <c r="D213" s="312"/>
      <c r="E213" s="307"/>
      <c r="F213" s="307"/>
      <c r="G213" s="319"/>
      <c r="H213" s="322"/>
      <c r="I213" s="322"/>
      <c r="J213" s="319"/>
      <c r="K213" s="319"/>
      <c r="L213" s="322"/>
      <c r="M213" s="322"/>
      <c r="N213" s="322"/>
      <c r="O213" s="322"/>
      <c r="P213" s="322"/>
      <c r="Q213" s="322"/>
      <c r="R213" s="322"/>
      <c r="S213" s="322"/>
      <c r="T213" s="309"/>
      <c r="U213" s="307"/>
      <c r="V213" s="307"/>
      <c r="W213" s="309"/>
      <c r="X213" s="309"/>
      <c r="Y213" s="307"/>
      <c r="Z213" s="307"/>
      <c r="AA213" s="307"/>
      <c r="AB213" s="324"/>
      <c r="AC213" s="200" t="s">
        <v>39</v>
      </c>
      <c r="AD213" s="200" t="s">
        <v>43</v>
      </c>
      <c r="AE213" s="209"/>
      <c r="AF213" s="201" t="s">
        <v>232</v>
      </c>
      <c r="AG213" s="307"/>
      <c r="AH213" s="322"/>
      <c r="AI213" s="307"/>
      <c r="AJ213" s="332"/>
    </row>
    <row r="214" spans="2:36">
      <c r="B214" s="316"/>
      <c r="C214" s="312"/>
      <c r="D214" s="312"/>
      <c r="E214" s="307"/>
      <c r="F214" s="307"/>
      <c r="G214" s="319"/>
      <c r="H214" s="322"/>
      <c r="I214" s="322"/>
      <c r="J214" s="319"/>
      <c r="K214" s="319"/>
      <c r="L214" s="322"/>
      <c r="M214" s="322"/>
      <c r="N214" s="322"/>
      <c r="O214" s="322"/>
      <c r="P214" s="322"/>
      <c r="Q214" s="322"/>
      <c r="R214" s="322"/>
      <c r="S214" s="322"/>
      <c r="T214" s="309"/>
      <c r="U214" s="307"/>
      <c r="V214" s="307"/>
      <c r="W214" s="309"/>
      <c r="X214" s="309"/>
      <c r="Y214" s="307"/>
      <c r="Z214" s="307"/>
      <c r="AA214" s="307"/>
      <c r="AB214" s="324"/>
      <c r="AC214" s="200" t="s">
        <v>30</v>
      </c>
      <c r="AD214" s="200" t="s">
        <v>46</v>
      </c>
      <c r="AE214" s="201" t="s">
        <v>304</v>
      </c>
      <c r="AF214" s="201" t="s">
        <v>311</v>
      </c>
      <c r="AG214" s="307"/>
      <c r="AH214" s="322"/>
      <c r="AI214" s="307"/>
      <c r="AJ214" s="332"/>
    </row>
    <row r="215" spans="2:36">
      <c r="B215" s="316"/>
      <c r="C215" s="312"/>
      <c r="D215" s="312"/>
      <c r="E215" s="307"/>
      <c r="F215" s="307"/>
      <c r="G215" s="319"/>
      <c r="H215" s="322"/>
      <c r="I215" s="322"/>
      <c r="J215" s="319"/>
      <c r="K215" s="319"/>
      <c r="L215" s="322"/>
      <c r="M215" s="322"/>
      <c r="N215" s="322"/>
      <c r="O215" s="322"/>
      <c r="P215" s="322"/>
      <c r="Q215" s="322"/>
      <c r="R215" s="322"/>
      <c r="S215" s="322"/>
      <c r="T215" s="309"/>
      <c r="U215" s="307"/>
      <c r="V215" s="307"/>
      <c r="W215" s="309"/>
      <c r="X215" s="309"/>
      <c r="Y215" s="307"/>
      <c r="Z215" s="307"/>
      <c r="AA215" s="307"/>
      <c r="AB215" s="324"/>
      <c r="AC215" s="200" t="s">
        <v>30</v>
      </c>
      <c r="AD215" s="200" t="s">
        <v>46</v>
      </c>
      <c r="AE215" s="201" t="s">
        <v>305</v>
      </c>
      <c r="AF215" s="201" t="s">
        <v>310</v>
      </c>
      <c r="AG215" s="307"/>
      <c r="AH215" s="322"/>
      <c r="AI215" s="307"/>
      <c r="AJ215" s="332"/>
    </row>
    <row r="216" spans="2:36">
      <c r="B216" s="316"/>
      <c r="C216" s="312"/>
      <c r="D216" s="312"/>
      <c r="E216" s="307"/>
      <c r="F216" s="307"/>
      <c r="G216" s="319"/>
      <c r="H216" s="322"/>
      <c r="I216" s="322"/>
      <c r="J216" s="319"/>
      <c r="K216" s="319"/>
      <c r="L216" s="322"/>
      <c r="M216" s="322"/>
      <c r="N216" s="322"/>
      <c r="O216" s="322"/>
      <c r="P216" s="322"/>
      <c r="Q216" s="322"/>
      <c r="R216" s="322"/>
      <c r="S216" s="322"/>
      <c r="T216" s="309"/>
      <c r="U216" s="307"/>
      <c r="V216" s="307"/>
      <c r="W216" s="309"/>
      <c r="X216" s="309"/>
      <c r="Y216" s="307"/>
      <c r="Z216" s="307"/>
      <c r="AA216" s="307"/>
      <c r="AB216" s="324"/>
      <c r="AC216" s="200" t="s">
        <v>30</v>
      </c>
      <c r="AD216" s="200" t="s">
        <v>46</v>
      </c>
      <c r="AE216" s="201" t="s">
        <v>318</v>
      </c>
      <c r="AF216" s="201" t="s">
        <v>317</v>
      </c>
      <c r="AG216" s="307"/>
      <c r="AH216" s="322"/>
      <c r="AI216" s="307"/>
      <c r="AJ216" s="332"/>
    </row>
    <row r="217" spans="2:36">
      <c r="B217" s="317"/>
      <c r="C217" s="313"/>
      <c r="D217" s="313"/>
      <c r="E217" s="308"/>
      <c r="F217" s="308"/>
      <c r="G217" s="320"/>
      <c r="H217" s="323"/>
      <c r="I217" s="323"/>
      <c r="J217" s="320"/>
      <c r="K217" s="320"/>
      <c r="L217" s="323"/>
      <c r="M217" s="323"/>
      <c r="N217" s="323"/>
      <c r="O217" s="323"/>
      <c r="P217" s="323"/>
      <c r="Q217" s="323"/>
      <c r="R217" s="323"/>
      <c r="S217" s="323"/>
      <c r="T217" s="310"/>
      <c r="U217" s="308"/>
      <c r="V217" s="308"/>
      <c r="W217" s="310"/>
      <c r="X217" s="310"/>
      <c r="Y217" s="308"/>
      <c r="Z217" s="308"/>
      <c r="AA217" s="308"/>
      <c r="AB217" s="325"/>
      <c r="AC217" s="202" t="s">
        <v>30</v>
      </c>
      <c r="AD217" s="202" t="s">
        <v>46</v>
      </c>
      <c r="AE217" s="203" t="s">
        <v>307</v>
      </c>
      <c r="AF217" s="203" t="s">
        <v>308</v>
      </c>
      <c r="AG217" s="308"/>
      <c r="AH217" s="323"/>
      <c r="AI217" s="308"/>
      <c r="AJ217" s="333"/>
    </row>
    <row r="218" spans="2:36">
      <c r="B218" s="315" t="s">
        <v>319</v>
      </c>
      <c r="C218" s="314">
        <v>42031</v>
      </c>
      <c r="D218" s="314">
        <v>42702</v>
      </c>
      <c r="E218" s="306" t="s">
        <v>24</v>
      </c>
      <c r="F218" s="326" t="s">
        <v>320</v>
      </c>
      <c r="G218" s="318"/>
      <c r="H218" s="321"/>
      <c r="I218" s="321"/>
      <c r="J218" s="318"/>
      <c r="K218" s="318"/>
      <c r="L218" s="321"/>
      <c r="M218" s="321"/>
      <c r="N218" s="321"/>
      <c r="O218" s="321"/>
      <c r="P218" s="321"/>
      <c r="Q218" s="321"/>
      <c r="R218" s="321"/>
      <c r="S218" s="321"/>
      <c r="T218" s="311">
        <v>4.3</v>
      </c>
      <c r="U218" s="306" t="s">
        <v>25</v>
      </c>
      <c r="V218" s="306" t="s">
        <v>31</v>
      </c>
      <c r="W218" s="311">
        <v>2.9</v>
      </c>
      <c r="X218" s="311">
        <v>8.6</v>
      </c>
      <c r="Y218" s="306" t="s">
        <v>26</v>
      </c>
      <c r="Z218" s="306" t="s">
        <v>27</v>
      </c>
      <c r="AA218" s="306" t="s">
        <v>33</v>
      </c>
      <c r="AB218" s="306" t="s">
        <v>70</v>
      </c>
      <c r="AC218" s="199" t="s">
        <v>39</v>
      </c>
      <c r="AD218" s="199" t="s">
        <v>46</v>
      </c>
      <c r="AE218" s="210"/>
      <c r="AF218" s="211" t="s">
        <v>322</v>
      </c>
      <c r="AG218" s="306" t="s">
        <v>593</v>
      </c>
      <c r="AH218" s="321"/>
      <c r="AI218" s="306" t="s">
        <v>565</v>
      </c>
      <c r="AJ218" s="334" t="s">
        <v>566</v>
      </c>
    </row>
    <row r="219" spans="2:36">
      <c r="B219" s="316"/>
      <c r="C219" s="312"/>
      <c r="D219" s="312"/>
      <c r="E219" s="307"/>
      <c r="F219" s="307"/>
      <c r="G219" s="319"/>
      <c r="H219" s="322"/>
      <c r="I219" s="322"/>
      <c r="J219" s="319"/>
      <c r="K219" s="319"/>
      <c r="L219" s="322"/>
      <c r="M219" s="322"/>
      <c r="N219" s="322"/>
      <c r="O219" s="322"/>
      <c r="P219" s="322"/>
      <c r="Q219" s="322"/>
      <c r="R219" s="322"/>
      <c r="S219" s="322"/>
      <c r="T219" s="309"/>
      <c r="U219" s="307"/>
      <c r="V219" s="307"/>
      <c r="W219" s="309"/>
      <c r="X219" s="309"/>
      <c r="Y219" s="307"/>
      <c r="Z219" s="307"/>
      <c r="AA219" s="307"/>
      <c r="AB219" s="307"/>
      <c r="AC219" s="200" t="s">
        <v>39</v>
      </c>
      <c r="AD219" s="200" t="s">
        <v>46</v>
      </c>
      <c r="AE219" s="209"/>
      <c r="AF219" s="201" t="s">
        <v>321</v>
      </c>
      <c r="AG219" s="307"/>
      <c r="AH219" s="322"/>
      <c r="AI219" s="307"/>
      <c r="AJ219" s="332"/>
    </row>
    <row r="220" spans="2:36">
      <c r="B220" s="316"/>
      <c r="C220" s="312"/>
      <c r="D220" s="312"/>
      <c r="E220" s="307"/>
      <c r="F220" s="307"/>
      <c r="G220" s="319"/>
      <c r="H220" s="322"/>
      <c r="I220" s="322"/>
      <c r="J220" s="319"/>
      <c r="K220" s="319"/>
      <c r="L220" s="322"/>
      <c r="M220" s="322"/>
      <c r="N220" s="322"/>
      <c r="O220" s="322"/>
      <c r="P220" s="322"/>
      <c r="Q220" s="322"/>
      <c r="R220" s="322"/>
      <c r="S220" s="322"/>
      <c r="T220" s="309"/>
      <c r="U220" s="307"/>
      <c r="V220" s="307"/>
      <c r="W220" s="309"/>
      <c r="X220" s="309"/>
      <c r="Y220" s="307"/>
      <c r="Z220" s="307"/>
      <c r="AA220" s="307"/>
      <c r="AB220" s="307"/>
      <c r="AC220" s="200" t="s">
        <v>39</v>
      </c>
      <c r="AD220" s="200" t="s">
        <v>40</v>
      </c>
      <c r="AE220" s="209"/>
      <c r="AF220" s="201" t="s">
        <v>316</v>
      </c>
      <c r="AG220" s="307"/>
      <c r="AH220" s="322"/>
      <c r="AI220" s="307"/>
      <c r="AJ220" s="332"/>
    </row>
    <row r="221" spans="2:36">
      <c r="B221" s="316"/>
      <c r="C221" s="312"/>
      <c r="D221" s="312"/>
      <c r="E221" s="307"/>
      <c r="F221" s="307"/>
      <c r="G221" s="319"/>
      <c r="H221" s="322"/>
      <c r="I221" s="322"/>
      <c r="J221" s="319"/>
      <c r="K221" s="319"/>
      <c r="L221" s="322"/>
      <c r="M221" s="322"/>
      <c r="N221" s="322"/>
      <c r="O221" s="322"/>
      <c r="P221" s="322"/>
      <c r="Q221" s="322"/>
      <c r="R221" s="322"/>
      <c r="S221" s="322"/>
      <c r="T221" s="309"/>
      <c r="U221" s="307"/>
      <c r="V221" s="307"/>
      <c r="W221" s="309"/>
      <c r="X221" s="309"/>
      <c r="Y221" s="307"/>
      <c r="Z221" s="307"/>
      <c r="AA221" s="307"/>
      <c r="AB221" s="307"/>
      <c r="AC221" s="200" t="s">
        <v>39</v>
      </c>
      <c r="AD221" s="200" t="s">
        <v>41</v>
      </c>
      <c r="AE221" s="209"/>
      <c r="AF221" s="201" t="s">
        <v>31</v>
      </c>
      <c r="AG221" s="307"/>
      <c r="AH221" s="322"/>
      <c r="AI221" s="307"/>
      <c r="AJ221" s="332"/>
    </row>
    <row r="222" spans="2:36">
      <c r="B222" s="317"/>
      <c r="C222" s="313"/>
      <c r="D222" s="313"/>
      <c r="E222" s="308"/>
      <c r="F222" s="308"/>
      <c r="G222" s="320"/>
      <c r="H222" s="323"/>
      <c r="I222" s="323"/>
      <c r="J222" s="320"/>
      <c r="K222" s="320"/>
      <c r="L222" s="323"/>
      <c r="M222" s="323"/>
      <c r="N222" s="323"/>
      <c r="O222" s="323"/>
      <c r="P222" s="323"/>
      <c r="Q222" s="323"/>
      <c r="R222" s="323"/>
      <c r="S222" s="323"/>
      <c r="T222" s="310"/>
      <c r="U222" s="308"/>
      <c r="V222" s="308"/>
      <c r="W222" s="310"/>
      <c r="X222" s="310"/>
      <c r="Y222" s="308"/>
      <c r="Z222" s="308"/>
      <c r="AA222" s="308"/>
      <c r="AB222" s="308"/>
      <c r="AC222" s="202" t="s">
        <v>39</v>
      </c>
      <c r="AD222" s="202" t="s">
        <v>43</v>
      </c>
      <c r="AE222" s="214"/>
      <c r="AF222" s="202" t="s">
        <v>45</v>
      </c>
      <c r="AG222" s="308"/>
      <c r="AH222" s="323"/>
      <c r="AI222" s="308"/>
      <c r="AJ222" s="333"/>
    </row>
    <row r="223" spans="2:36">
      <c r="B223" s="315" t="s">
        <v>323</v>
      </c>
      <c r="C223" s="314">
        <v>42031</v>
      </c>
      <c r="D223" s="314">
        <v>42331</v>
      </c>
      <c r="E223" s="306" t="s">
        <v>49</v>
      </c>
      <c r="F223" s="326" t="s">
        <v>324</v>
      </c>
      <c r="G223" s="318"/>
      <c r="H223" s="321"/>
      <c r="I223" s="321"/>
      <c r="J223" s="318"/>
      <c r="K223" s="318"/>
      <c r="L223" s="321"/>
      <c r="M223" s="321"/>
      <c r="N223" s="321"/>
      <c r="O223" s="321"/>
      <c r="P223" s="321"/>
      <c r="Q223" s="321"/>
      <c r="R223" s="321"/>
      <c r="S223" s="321"/>
      <c r="T223" s="311">
        <v>5</v>
      </c>
      <c r="U223" s="306" t="s">
        <v>25</v>
      </c>
      <c r="V223" s="306" t="s">
        <v>198</v>
      </c>
      <c r="W223" s="311">
        <v>2.9</v>
      </c>
      <c r="X223" s="311">
        <v>10</v>
      </c>
      <c r="Y223" s="306" t="s">
        <v>26</v>
      </c>
      <c r="Z223" s="306" t="s">
        <v>27</v>
      </c>
      <c r="AA223" s="306" t="s">
        <v>33</v>
      </c>
      <c r="AB223" s="306" t="s">
        <v>70</v>
      </c>
      <c r="AC223" s="199" t="s">
        <v>39</v>
      </c>
      <c r="AD223" s="199" t="s">
        <v>40</v>
      </c>
      <c r="AE223" s="210"/>
      <c r="AF223" s="211" t="s">
        <v>316</v>
      </c>
      <c r="AG223" s="306" t="s">
        <v>593</v>
      </c>
      <c r="AH223" s="321"/>
      <c r="AI223" s="306" t="s">
        <v>565</v>
      </c>
      <c r="AJ223" s="334" t="s">
        <v>566</v>
      </c>
    </row>
    <row r="224" spans="2:36">
      <c r="B224" s="316"/>
      <c r="C224" s="312"/>
      <c r="D224" s="312"/>
      <c r="E224" s="307"/>
      <c r="F224" s="307"/>
      <c r="G224" s="319"/>
      <c r="H224" s="322"/>
      <c r="I224" s="322"/>
      <c r="J224" s="319"/>
      <c r="K224" s="319"/>
      <c r="L224" s="322"/>
      <c r="M224" s="322"/>
      <c r="N224" s="322"/>
      <c r="O224" s="322"/>
      <c r="P224" s="322"/>
      <c r="Q224" s="322"/>
      <c r="R224" s="322"/>
      <c r="S224" s="322"/>
      <c r="T224" s="309"/>
      <c r="U224" s="307"/>
      <c r="V224" s="307"/>
      <c r="W224" s="309"/>
      <c r="X224" s="309"/>
      <c r="Y224" s="307"/>
      <c r="Z224" s="307"/>
      <c r="AA224" s="307"/>
      <c r="AB224" s="307"/>
      <c r="AC224" s="200" t="s">
        <v>39</v>
      </c>
      <c r="AD224" s="200" t="s">
        <v>41</v>
      </c>
      <c r="AE224" s="209"/>
      <c r="AF224" s="201" t="s">
        <v>198</v>
      </c>
      <c r="AG224" s="307"/>
      <c r="AH224" s="322"/>
      <c r="AI224" s="307"/>
      <c r="AJ224" s="332"/>
    </row>
    <row r="225" spans="2:36">
      <c r="B225" s="316"/>
      <c r="C225" s="312"/>
      <c r="D225" s="312"/>
      <c r="E225" s="307"/>
      <c r="F225" s="307"/>
      <c r="G225" s="319"/>
      <c r="H225" s="322"/>
      <c r="I225" s="322"/>
      <c r="J225" s="319"/>
      <c r="K225" s="319"/>
      <c r="L225" s="322"/>
      <c r="M225" s="322"/>
      <c r="N225" s="322"/>
      <c r="O225" s="322"/>
      <c r="P225" s="322"/>
      <c r="Q225" s="322"/>
      <c r="R225" s="322"/>
      <c r="S225" s="322"/>
      <c r="T225" s="309"/>
      <c r="U225" s="307"/>
      <c r="V225" s="307"/>
      <c r="W225" s="309"/>
      <c r="X225" s="309"/>
      <c r="Y225" s="307"/>
      <c r="Z225" s="307"/>
      <c r="AA225" s="307"/>
      <c r="AB225" s="307"/>
      <c r="AC225" s="200" t="s">
        <v>39</v>
      </c>
      <c r="AD225" s="200" t="s">
        <v>43</v>
      </c>
      <c r="AE225" s="209"/>
      <c r="AF225" s="201" t="s">
        <v>60</v>
      </c>
      <c r="AG225" s="307"/>
      <c r="AH225" s="322"/>
      <c r="AI225" s="307"/>
      <c r="AJ225" s="332"/>
    </row>
    <row r="226" spans="2:36">
      <c r="B226" s="316"/>
      <c r="C226" s="312"/>
      <c r="D226" s="312"/>
      <c r="E226" s="307"/>
      <c r="F226" s="307"/>
      <c r="G226" s="319"/>
      <c r="H226" s="322"/>
      <c r="I226" s="322"/>
      <c r="J226" s="319"/>
      <c r="K226" s="319"/>
      <c r="L226" s="322"/>
      <c r="M226" s="322"/>
      <c r="N226" s="322"/>
      <c r="O226" s="322"/>
      <c r="P226" s="322"/>
      <c r="Q226" s="322"/>
      <c r="R226" s="322"/>
      <c r="S226" s="322"/>
      <c r="T226" s="309"/>
      <c r="U226" s="307"/>
      <c r="V226" s="307"/>
      <c r="W226" s="309"/>
      <c r="X226" s="309"/>
      <c r="Y226" s="307"/>
      <c r="Z226" s="307"/>
      <c r="AA226" s="307"/>
      <c r="AB226" s="307"/>
      <c r="AC226" s="200" t="s">
        <v>30</v>
      </c>
      <c r="AD226" s="200" t="s">
        <v>46</v>
      </c>
      <c r="AE226" s="201" t="s">
        <v>304</v>
      </c>
      <c r="AF226" s="201" t="s">
        <v>311</v>
      </c>
      <c r="AG226" s="307"/>
      <c r="AH226" s="322"/>
      <c r="AI226" s="307"/>
      <c r="AJ226" s="332"/>
    </row>
    <row r="227" spans="2:36">
      <c r="B227" s="316"/>
      <c r="C227" s="312"/>
      <c r="D227" s="312"/>
      <c r="E227" s="307"/>
      <c r="F227" s="307"/>
      <c r="G227" s="319"/>
      <c r="H227" s="322"/>
      <c r="I227" s="322"/>
      <c r="J227" s="319"/>
      <c r="K227" s="319"/>
      <c r="L227" s="322"/>
      <c r="M227" s="322"/>
      <c r="N227" s="322"/>
      <c r="O227" s="322"/>
      <c r="P227" s="322"/>
      <c r="Q227" s="322"/>
      <c r="R227" s="322"/>
      <c r="S227" s="322"/>
      <c r="T227" s="309"/>
      <c r="U227" s="307"/>
      <c r="V227" s="307"/>
      <c r="W227" s="309"/>
      <c r="X227" s="309"/>
      <c r="Y227" s="307"/>
      <c r="Z227" s="307"/>
      <c r="AA227" s="307"/>
      <c r="AB227" s="307"/>
      <c r="AC227" s="200" t="s">
        <v>30</v>
      </c>
      <c r="AD227" s="200" t="s">
        <v>46</v>
      </c>
      <c r="AE227" s="201" t="s">
        <v>305</v>
      </c>
      <c r="AF227" s="201" t="s">
        <v>310</v>
      </c>
      <c r="AG227" s="307"/>
      <c r="AH227" s="322"/>
      <c r="AI227" s="307"/>
      <c r="AJ227" s="332"/>
    </row>
    <row r="228" spans="2:36">
      <c r="B228" s="316"/>
      <c r="C228" s="312"/>
      <c r="D228" s="312"/>
      <c r="E228" s="307"/>
      <c r="F228" s="307"/>
      <c r="G228" s="319"/>
      <c r="H228" s="322"/>
      <c r="I228" s="322"/>
      <c r="J228" s="319"/>
      <c r="K228" s="319"/>
      <c r="L228" s="322"/>
      <c r="M228" s="322"/>
      <c r="N228" s="322"/>
      <c r="O228" s="322"/>
      <c r="P228" s="322"/>
      <c r="Q228" s="322"/>
      <c r="R228" s="322"/>
      <c r="S228" s="322"/>
      <c r="T228" s="309"/>
      <c r="U228" s="307"/>
      <c r="V228" s="307"/>
      <c r="W228" s="309"/>
      <c r="X228" s="309"/>
      <c r="Y228" s="307"/>
      <c r="Z228" s="307"/>
      <c r="AA228" s="307"/>
      <c r="AB228" s="307"/>
      <c r="AC228" s="200" t="s">
        <v>30</v>
      </c>
      <c r="AD228" s="200" t="s">
        <v>46</v>
      </c>
      <c r="AE228" s="201" t="s">
        <v>318</v>
      </c>
      <c r="AF228" s="201" t="s">
        <v>317</v>
      </c>
      <c r="AG228" s="307"/>
      <c r="AH228" s="322"/>
      <c r="AI228" s="307"/>
      <c r="AJ228" s="332"/>
    </row>
    <row r="229" spans="2:36">
      <c r="B229" s="316"/>
      <c r="C229" s="312"/>
      <c r="D229" s="312"/>
      <c r="E229" s="307"/>
      <c r="F229" s="307"/>
      <c r="G229" s="319"/>
      <c r="H229" s="322"/>
      <c r="I229" s="322"/>
      <c r="J229" s="319"/>
      <c r="K229" s="319"/>
      <c r="L229" s="322"/>
      <c r="M229" s="322"/>
      <c r="N229" s="322"/>
      <c r="O229" s="322"/>
      <c r="P229" s="322"/>
      <c r="Q229" s="322"/>
      <c r="R229" s="322"/>
      <c r="S229" s="322"/>
      <c r="T229" s="309"/>
      <c r="U229" s="307"/>
      <c r="V229" s="307"/>
      <c r="W229" s="309"/>
      <c r="X229" s="309"/>
      <c r="Y229" s="307"/>
      <c r="Z229" s="307"/>
      <c r="AA229" s="307"/>
      <c r="AB229" s="307"/>
      <c r="AC229" s="200" t="s">
        <v>30</v>
      </c>
      <c r="AD229" s="200" t="s">
        <v>46</v>
      </c>
      <c r="AE229" s="201" t="s">
        <v>307</v>
      </c>
      <c r="AF229" s="201" t="s">
        <v>308</v>
      </c>
      <c r="AG229" s="307"/>
      <c r="AH229" s="322"/>
      <c r="AI229" s="307"/>
      <c r="AJ229" s="332"/>
    </row>
    <row r="230" spans="2:36">
      <c r="B230" s="316"/>
      <c r="C230" s="312"/>
      <c r="D230" s="312"/>
      <c r="E230" s="307"/>
      <c r="F230" s="307"/>
      <c r="G230" s="319"/>
      <c r="H230" s="322"/>
      <c r="I230" s="322"/>
      <c r="J230" s="319"/>
      <c r="K230" s="319"/>
      <c r="L230" s="322"/>
      <c r="M230" s="322"/>
      <c r="N230" s="322"/>
      <c r="O230" s="322"/>
      <c r="P230" s="322"/>
      <c r="Q230" s="322"/>
      <c r="R230" s="322"/>
      <c r="S230" s="322"/>
      <c r="T230" s="309"/>
      <c r="U230" s="307"/>
      <c r="V230" s="307"/>
      <c r="W230" s="309"/>
      <c r="X230" s="309"/>
      <c r="Y230" s="307"/>
      <c r="Z230" s="307"/>
      <c r="AA230" s="307"/>
      <c r="AB230" s="307"/>
      <c r="AC230" s="200" t="s">
        <v>30</v>
      </c>
      <c r="AD230" s="200" t="s">
        <v>46</v>
      </c>
      <c r="AE230" s="201" t="s">
        <v>326</v>
      </c>
      <c r="AF230" s="201" t="s">
        <v>327</v>
      </c>
      <c r="AG230" s="307"/>
      <c r="AH230" s="322"/>
      <c r="AI230" s="307"/>
      <c r="AJ230" s="332"/>
    </row>
    <row r="231" spans="2:36">
      <c r="B231" s="317"/>
      <c r="C231" s="313"/>
      <c r="D231" s="313"/>
      <c r="E231" s="308"/>
      <c r="F231" s="308"/>
      <c r="G231" s="320"/>
      <c r="H231" s="323"/>
      <c r="I231" s="323"/>
      <c r="J231" s="320"/>
      <c r="K231" s="320"/>
      <c r="L231" s="323"/>
      <c r="M231" s="323"/>
      <c r="N231" s="323"/>
      <c r="O231" s="323"/>
      <c r="P231" s="323"/>
      <c r="Q231" s="323"/>
      <c r="R231" s="323"/>
      <c r="S231" s="323"/>
      <c r="T231" s="310"/>
      <c r="U231" s="308"/>
      <c r="V231" s="308"/>
      <c r="W231" s="310"/>
      <c r="X231" s="310"/>
      <c r="Y231" s="308"/>
      <c r="Z231" s="308"/>
      <c r="AA231" s="308"/>
      <c r="AB231" s="308"/>
      <c r="AC231" s="202" t="s">
        <v>30</v>
      </c>
      <c r="AD231" s="202" t="s">
        <v>46</v>
      </c>
      <c r="AE231" s="203" t="s">
        <v>325</v>
      </c>
      <c r="AF231" s="203" t="s">
        <v>328</v>
      </c>
      <c r="AG231" s="308"/>
      <c r="AH231" s="323"/>
      <c r="AI231" s="308"/>
      <c r="AJ231" s="333"/>
    </row>
    <row r="232" spans="2:36">
      <c r="B232" s="315" t="s">
        <v>329</v>
      </c>
      <c r="C232" s="314">
        <v>42006</v>
      </c>
      <c r="D232" s="314">
        <v>42009</v>
      </c>
      <c r="E232" s="306" t="s">
        <v>49</v>
      </c>
      <c r="F232" s="326" t="s">
        <v>330</v>
      </c>
      <c r="G232" s="318"/>
      <c r="H232" s="321"/>
      <c r="I232" s="321"/>
      <c r="J232" s="318"/>
      <c r="K232" s="318"/>
      <c r="L232" s="321"/>
      <c r="M232" s="321"/>
      <c r="N232" s="321"/>
      <c r="O232" s="321"/>
      <c r="P232" s="321"/>
      <c r="Q232" s="321"/>
      <c r="R232" s="321"/>
      <c r="S232" s="321"/>
      <c r="T232" s="311">
        <v>3.5</v>
      </c>
      <c r="U232" s="306" t="s">
        <v>27</v>
      </c>
      <c r="V232" s="306" t="s">
        <v>331</v>
      </c>
      <c r="W232" s="311">
        <v>2.9</v>
      </c>
      <c r="X232" s="311">
        <v>6.8</v>
      </c>
      <c r="Y232" s="306" t="s">
        <v>26</v>
      </c>
      <c r="Z232" s="306" t="s">
        <v>25</v>
      </c>
      <c r="AA232" s="306" t="s">
        <v>33</v>
      </c>
      <c r="AB232" s="306" t="s">
        <v>70</v>
      </c>
      <c r="AC232" s="199" t="s">
        <v>39</v>
      </c>
      <c r="AD232" s="199" t="s">
        <v>40</v>
      </c>
      <c r="AE232" s="210"/>
      <c r="AF232" s="211" t="s">
        <v>334</v>
      </c>
      <c r="AG232" s="306" t="s">
        <v>594</v>
      </c>
      <c r="AH232" s="321"/>
      <c r="AI232" s="306" t="s">
        <v>565</v>
      </c>
      <c r="AJ232" s="334" t="s">
        <v>566</v>
      </c>
    </row>
    <row r="233" spans="2:36">
      <c r="B233" s="316"/>
      <c r="C233" s="312"/>
      <c r="D233" s="312"/>
      <c r="E233" s="307"/>
      <c r="F233" s="307"/>
      <c r="G233" s="319"/>
      <c r="H233" s="322"/>
      <c r="I233" s="322"/>
      <c r="J233" s="319"/>
      <c r="K233" s="319"/>
      <c r="L233" s="322"/>
      <c r="M233" s="322"/>
      <c r="N233" s="322"/>
      <c r="O233" s="322"/>
      <c r="P233" s="322"/>
      <c r="Q233" s="322"/>
      <c r="R233" s="322"/>
      <c r="S233" s="322"/>
      <c r="T233" s="309"/>
      <c r="U233" s="307"/>
      <c r="V233" s="307"/>
      <c r="W233" s="309"/>
      <c r="X233" s="309"/>
      <c r="Y233" s="307"/>
      <c r="Z233" s="307"/>
      <c r="AA233" s="307"/>
      <c r="AB233" s="307"/>
      <c r="AC233" s="200" t="s">
        <v>39</v>
      </c>
      <c r="AD233" s="200" t="s">
        <v>41</v>
      </c>
      <c r="AE233" s="209"/>
      <c r="AF233" s="201" t="s">
        <v>331</v>
      </c>
      <c r="AG233" s="307"/>
      <c r="AH233" s="322"/>
      <c r="AI233" s="307"/>
      <c r="AJ233" s="332"/>
    </row>
    <row r="234" spans="2:36">
      <c r="B234" s="316"/>
      <c r="C234" s="312"/>
      <c r="D234" s="312"/>
      <c r="E234" s="307"/>
      <c r="F234" s="307"/>
      <c r="G234" s="319"/>
      <c r="H234" s="322"/>
      <c r="I234" s="322"/>
      <c r="J234" s="319"/>
      <c r="K234" s="319"/>
      <c r="L234" s="322"/>
      <c r="M234" s="322"/>
      <c r="N234" s="322"/>
      <c r="O234" s="322"/>
      <c r="P234" s="322"/>
      <c r="Q234" s="322"/>
      <c r="R234" s="322"/>
      <c r="S234" s="322"/>
      <c r="T234" s="309"/>
      <c r="U234" s="307"/>
      <c r="V234" s="307"/>
      <c r="W234" s="309"/>
      <c r="X234" s="309"/>
      <c r="Y234" s="307"/>
      <c r="Z234" s="307"/>
      <c r="AA234" s="307"/>
      <c r="AB234" s="307"/>
      <c r="AC234" s="200" t="s">
        <v>39</v>
      </c>
      <c r="AD234" s="200" t="s">
        <v>43</v>
      </c>
      <c r="AE234" s="209"/>
      <c r="AF234" s="201" t="s">
        <v>60</v>
      </c>
      <c r="AG234" s="307"/>
      <c r="AH234" s="322"/>
      <c r="AI234" s="307"/>
      <c r="AJ234" s="332"/>
    </row>
    <row r="235" spans="2:36">
      <c r="B235" s="317"/>
      <c r="C235" s="313"/>
      <c r="D235" s="313"/>
      <c r="E235" s="308"/>
      <c r="F235" s="308"/>
      <c r="G235" s="320"/>
      <c r="H235" s="323"/>
      <c r="I235" s="323"/>
      <c r="J235" s="320"/>
      <c r="K235" s="320"/>
      <c r="L235" s="323"/>
      <c r="M235" s="323"/>
      <c r="N235" s="323"/>
      <c r="O235" s="323"/>
      <c r="P235" s="323"/>
      <c r="Q235" s="323"/>
      <c r="R235" s="323"/>
      <c r="S235" s="323"/>
      <c r="T235" s="310"/>
      <c r="U235" s="308"/>
      <c r="V235" s="308"/>
      <c r="W235" s="310"/>
      <c r="X235" s="310"/>
      <c r="Y235" s="308"/>
      <c r="Z235" s="308"/>
      <c r="AA235" s="308"/>
      <c r="AB235" s="308"/>
      <c r="AC235" s="202" t="s">
        <v>30</v>
      </c>
      <c r="AD235" s="202" t="s">
        <v>46</v>
      </c>
      <c r="AE235" s="203" t="s">
        <v>332</v>
      </c>
      <c r="AF235" s="203" t="s">
        <v>333</v>
      </c>
      <c r="AG235" s="308"/>
      <c r="AH235" s="323"/>
      <c r="AI235" s="308"/>
      <c r="AJ235" s="333"/>
    </row>
    <row r="236" spans="2:36">
      <c r="B236" s="315" t="s">
        <v>335</v>
      </c>
      <c r="C236" s="314">
        <v>42006</v>
      </c>
      <c r="D236" s="314">
        <v>42009</v>
      </c>
      <c r="E236" s="306" t="s">
        <v>129</v>
      </c>
      <c r="F236" s="326" t="s">
        <v>336</v>
      </c>
      <c r="G236" s="318"/>
      <c r="H236" s="321"/>
      <c r="I236" s="321"/>
      <c r="J236" s="318"/>
      <c r="K236" s="318"/>
      <c r="L236" s="321"/>
      <c r="M236" s="321"/>
      <c r="N236" s="321"/>
      <c r="O236" s="321"/>
      <c r="P236" s="321"/>
      <c r="Q236" s="321"/>
      <c r="R236" s="321"/>
      <c r="S236" s="321"/>
      <c r="T236" s="311">
        <v>6.5</v>
      </c>
      <c r="U236" s="306" t="s">
        <v>25</v>
      </c>
      <c r="V236" s="306" t="s">
        <v>295</v>
      </c>
      <c r="W236" s="311">
        <v>6.4</v>
      </c>
      <c r="X236" s="311">
        <v>8</v>
      </c>
      <c r="Y236" s="306" t="s">
        <v>26</v>
      </c>
      <c r="Z236" s="306" t="s">
        <v>27</v>
      </c>
      <c r="AA236" s="306" t="s">
        <v>33</v>
      </c>
      <c r="AB236" s="329" t="s">
        <v>281</v>
      </c>
      <c r="AC236" s="199" t="s">
        <v>30</v>
      </c>
      <c r="AD236" s="199" t="s">
        <v>46</v>
      </c>
      <c r="AE236" s="211" t="s">
        <v>337</v>
      </c>
      <c r="AF236" s="211" t="s">
        <v>338</v>
      </c>
      <c r="AG236" s="306" t="s">
        <v>594</v>
      </c>
      <c r="AH236" s="321"/>
      <c r="AI236" s="306" t="s">
        <v>565</v>
      </c>
      <c r="AJ236" s="334" t="s">
        <v>566</v>
      </c>
    </row>
    <row r="237" spans="2:36">
      <c r="B237" s="316"/>
      <c r="C237" s="312"/>
      <c r="D237" s="312"/>
      <c r="E237" s="307"/>
      <c r="F237" s="307"/>
      <c r="G237" s="319"/>
      <c r="H237" s="322"/>
      <c r="I237" s="322"/>
      <c r="J237" s="319"/>
      <c r="K237" s="319"/>
      <c r="L237" s="322"/>
      <c r="M237" s="322"/>
      <c r="N237" s="322"/>
      <c r="O237" s="322"/>
      <c r="P237" s="322"/>
      <c r="Q237" s="322"/>
      <c r="R237" s="322"/>
      <c r="S237" s="322"/>
      <c r="T237" s="309"/>
      <c r="U237" s="307"/>
      <c r="V237" s="307"/>
      <c r="W237" s="309"/>
      <c r="X237" s="309"/>
      <c r="Y237" s="307"/>
      <c r="Z237" s="307"/>
      <c r="AA237" s="307"/>
      <c r="AB237" s="324"/>
      <c r="AC237" s="200" t="s">
        <v>39</v>
      </c>
      <c r="AD237" s="200" t="s">
        <v>40</v>
      </c>
      <c r="AE237" s="209"/>
      <c r="AF237" s="201" t="s">
        <v>339</v>
      </c>
      <c r="AG237" s="307"/>
      <c r="AH237" s="322"/>
      <c r="AI237" s="307"/>
      <c r="AJ237" s="332"/>
    </row>
    <row r="238" spans="2:36">
      <c r="B238" s="316"/>
      <c r="C238" s="312"/>
      <c r="D238" s="312"/>
      <c r="E238" s="307"/>
      <c r="F238" s="307"/>
      <c r="G238" s="319"/>
      <c r="H238" s="322"/>
      <c r="I238" s="322"/>
      <c r="J238" s="319"/>
      <c r="K238" s="319"/>
      <c r="L238" s="322"/>
      <c r="M238" s="322"/>
      <c r="N238" s="322"/>
      <c r="O238" s="322"/>
      <c r="P238" s="322"/>
      <c r="Q238" s="322"/>
      <c r="R238" s="322"/>
      <c r="S238" s="322"/>
      <c r="T238" s="309"/>
      <c r="U238" s="307"/>
      <c r="V238" s="307"/>
      <c r="W238" s="309"/>
      <c r="X238" s="309"/>
      <c r="Y238" s="307"/>
      <c r="Z238" s="307"/>
      <c r="AA238" s="307"/>
      <c r="AB238" s="324"/>
      <c r="AC238" s="200" t="s">
        <v>39</v>
      </c>
      <c r="AD238" s="200" t="s">
        <v>41</v>
      </c>
      <c r="AE238" s="209"/>
      <c r="AF238" s="201" t="s">
        <v>295</v>
      </c>
      <c r="AG238" s="307"/>
      <c r="AH238" s="322"/>
      <c r="AI238" s="307"/>
      <c r="AJ238" s="332"/>
    </row>
    <row r="239" spans="2:36">
      <c r="B239" s="316"/>
      <c r="C239" s="312"/>
      <c r="D239" s="312"/>
      <c r="E239" s="307"/>
      <c r="F239" s="307"/>
      <c r="G239" s="319"/>
      <c r="H239" s="322"/>
      <c r="I239" s="322"/>
      <c r="J239" s="319"/>
      <c r="K239" s="319"/>
      <c r="L239" s="322"/>
      <c r="M239" s="322"/>
      <c r="N239" s="322"/>
      <c r="O239" s="322"/>
      <c r="P239" s="322"/>
      <c r="Q239" s="322"/>
      <c r="R239" s="322"/>
      <c r="S239" s="322"/>
      <c r="T239" s="309"/>
      <c r="U239" s="307"/>
      <c r="V239" s="307"/>
      <c r="W239" s="309"/>
      <c r="X239" s="309"/>
      <c r="Y239" s="307"/>
      <c r="Z239" s="307"/>
      <c r="AA239" s="307"/>
      <c r="AB239" s="324"/>
      <c r="AC239" s="200" t="s">
        <v>39</v>
      </c>
      <c r="AD239" s="200" t="s">
        <v>43</v>
      </c>
      <c r="AE239" s="209"/>
      <c r="AF239" s="201" t="s">
        <v>137</v>
      </c>
      <c r="AG239" s="307"/>
      <c r="AH239" s="322"/>
      <c r="AI239" s="307"/>
      <c r="AJ239" s="332"/>
    </row>
    <row r="240" spans="2:36">
      <c r="B240" s="316"/>
      <c r="C240" s="312"/>
      <c r="D240" s="312"/>
      <c r="E240" s="307"/>
      <c r="F240" s="307"/>
      <c r="G240" s="319"/>
      <c r="H240" s="322"/>
      <c r="I240" s="322"/>
      <c r="J240" s="319"/>
      <c r="K240" s="319"/>
      <c r="L240" s="322"/>
      <c r="M240" s="322"/>
      <c r="N240" s="322"/>
      <c r="O240" s="322"/>
      <c r="P240" s="322"/>
      <c r="Q240" s="322"/>
      <c r="R240" s="322"/>
      <c r="S240" s="322"/>
      <c r="T240" s="309"/>
      <c r="U240" s="307"/>
      <c r="V240" s="307"/>
      <c r="W240" s="309"/>
      <c r="X240" s="309"/>
      <c r="Y240" s="307"/>
      <c r="Z240" s="307"/>
      <c r="AA240" s="307"/>
      <c r="AB240" s="324"/>
      <c r="AC240" s="200" t="s">
        <v>30</v>
      </c>
      <c r="AD240" s="200" t="s">
        <v>46</v>
      </c>
      <c r="AE240" s="201" t="s">
        <v>343</v>
      </c>
      <c r="AF240" s="201" t="s">
        <v>340</v>
      </c>
      <c r="AG240" s="307"/>
      <c r="AH240" s="322"/>
      <c r="AI240" s="307"/>
      <c r="AJ240" s="332"/>
    </row>
    <row r="241" spans="2:36">
      <c r="B241" s="317"/>
      <c r="C241" s="313"/>
      <c r="D241" s="313"/>
      <c r="E241" s="308"/>
      <c r="F241" s="308"/>
      <c r="G241" s="320"/>
      <c r="H241" s="323"/>
      <c r="I241" s="323"/>
      <c r="J241" s="320"/>
      <c r="K241" s="320"/>
      <c r="L241" s="323"/>
      <c r="M241" s="323"/>
      <c r="N241" s="323"/>
      <c r="O241" s="323"/>
      <c r="P241" s="323"/>
      <c r="Q241" s="323"/>
      <c r="R241" s="323"/>
      <c r="S241" s="323"/>
      <c r="T241" s="310"/>
      <c r="U241" s="308"/>
      <c r="V241" s="308"/>
      <c r="W241" s="310"/>
      <c r="X241" s="310"/>
      <c r="Y241" s="308"/>
      <c r="Z241" s="308"/>
      <c r="AA241" s="308"/>
      <c r="AB241" s="325"/>
      <c r="AC241" s="202" t="s">
        <v>30</v>
      </c>
      <c r="AD241" s="202" t="s">
        <v>46</v>
      </c>
      <c r="AE241" s="203" t="s">
        <v>342</v>
      </c>
      <c r="AF241" s="203" t="s">
        <v>341</v>
      </c>
      <c r="AG241" s="308"/>
      <c r="AH241" s="323"/>
      <c r="AI241" s="308"/>
      <c r="AJ241" s="333"/>
    </row>
    <row r="242" spans="2:36">
      <c r="B242" s="315" t="s">
        <v>344</v>
      </c>
      <c r="C242" s="314">
        <v>42005</v>
      </c>
      <c r="D242" s="314">
        <v>42087</v>
      </c>
      <c r="E242" s="306" t="s">
        <v>129</v>
      </c>
      <c r="F242" s="326" t="s">
        <v>345</v>
      </c>
      <c r="G242" s="318"/>
      <c r="H242" s="321"/>
      <c r="I242" s="321"/>
      <c r="J242" s="318"/>
      <c r="K242" s="318"/>
      <c r="L242" s="321"/>
      <c r="M242" s="321"/>
      <c r="N242" s="321"/>
      <c r="O242" s="321"/>
      <c r="P242" s="321"/>
      <c r="Q242" s="321"/>
      <c r="R242" s="321"/>
      <c r="S242" s="321"/>
      <c r="T242" s="311">
        <v>7.5</v>
      </c>
      <c r="U242" s="306" t="s">
        <v>116</v>
      </c>
      <c r="V242" s="306" t="s">
        <v>131</v>
      </c>
      <c r="W242" s="311">
        <v>6.4</v>
      </c>
      <c r="X242" s="311">
        <v>10</v>
      </c>
      <c r="Y242" s="306" t="s">
        <v>26</v>
      </c>
      <c r="Z242" s="306" t="s">
        <v>27</v>
      </c>
      <c r="AA242" s="306" t="s">
        <v>33</v>
      </c>
      <c r="AB242" s="329" t="s">
        <v>281</v>
      </c>
      <c r="AC242" s="199" t="s">
        <v>30</v>
      </c>
      <c r="AD242" s="199" t="s">
        <v>46</v>
      </c>
      <c r="AE242" s="199" t="s">
        <v>346</v>
      </c>
      <c r="AF242" s="211" t="s">
        <v>347</v>
      </c>
      <c r="AG242" s="326" t="s">
        <v>595</v>
      </c>
      <c r="AH242" s="321"/>
      <c r="AI242" s="306" t="s">
        <v>565</v>
      </c>
      <c r="AJ242" s="334" t="s">
        <v>566</v>
      </c>
    </row>
    <row r="243" spans="2:36">
      <c r="B243" s="316"/>
      <c r="C243" s="312"/>
      <c r="D243" s="312"/>
      <c r="E243" s="307"/>
      <c r="F243" s="307"/>
      <c r="G243" s="319"/>
      <c r="H243" s="322"/>
      <c r="I243" s="322"/>
      <c r="J243" s="319"/>
      <c r="K243" s="319"/>
      <c r="L243" s="322"/>
      <c r="M243" s="322"/>
      <c r="N243" s="322"/>
      <c r="O243" s="322"/>
      <c r="P243" s="322"/>
      <c r="Q243" s="322"/>
      <c r="R243" s="322"/>
      <c r="S243" s="322"/>
      <c r="T243" s="309"/>
      <c r="U243" s="307"/>
      <c r="V243" s="307"/>
      <c r="W243" s="309"/>
      <c r="X243" s="309"/>
      <c r="Y243" s="307"/>
      <c r="Z243" s="307"/>
      <c r="AA243" s="307"/>
      <c r="AB243" s="324"/>
      <c r="AC243" s="200" t="s">
        <v>39</v>
      </c>
      <c r="AD243" s="200" t="s">
        <v>40</v>
      </c>
      <c r="AE243" s="209"/>
      <c r="AF243" s="201" t="s">
        <v>346</v>
      </c>
      <c r="AG243" s="327"/>
      <c r="AH243" s="322"/>
      <c r="AI243" s="307"/>
      <c r="AJ243" s="332"/>
    </row>
    <row r="244" spans="2:36">
      <c r="B244" s="316"/>
      <c r="C244" s="312"/>
      <c r="D244" s="312"/>
      <c r="E244" s="307"/>
      <c r="F244" s="307"/>
      <c r="G244" s="319"/>
      <c r="H244" s="322"/>
      <c r="I244" s="322"/>
      <c r="J244" s="319"/>
      <c r="K244" s="319"/>
      <c r="L244" s="322"/>
      <c r="M244" s="322"/>
      <c r="N244" s="322"/>
      <c r="O244" s="322"/>
      <c r="P244" s="322"/>
      <c r="Q244" s="322"/>
      <c r="R244" s="322"/>
      <c r="S244" s="322"/>
      <c r="T244" s="309"/>
      <c r="U244" s="307"/>
      <c r="V244" s="307"/>
      <c r="W244" s="309"/>
      <c r="X244" s="309"/>
      <c r="Y244" s="307"/>
      <c r="Z244" s="307"/>
      <c r="AA244" s="307"/>
      <c r="AB244" s="324"/>
      <c r="AC244" s="200" t="s">
        <v>39</v>
      </c>
      <c r="AD244" s="200" t="s">
        <v>41</v>
      </c>
      <c r="AE244" s="209"/>
      <c r="AF244" s="201" t="s">
        <v>131</v>
      </c>
      <c r="AG244" s="327"/>
      <c r="AH244" s="322"/>
      <c r="AI244" s="307"/>
      <c r="AJ244" s="332"/>
    </row>
    <row r="245" spans="2:36">
      <c r="B245" s="316"/>
      <c r="C245" s="312"/>
      <c r="D245" s="312"/>
      <c r="E245" s="307"/>
      <c r="F245" s="307"/>
      <c r="G245" s="319"/>
      <c r="H245" s="322"/>
      <c r="I245" s="322"/>
      <c r="J245" s="319"/>
      <c r="K245" s="319"/>
      <c r="L245" s="322"/>
      <c r="M245" s="322"/>
      <c r="N245" s="322"/>
      <c r="O245" s="322"/>
      <c r="P245" s="322"/>
      <c r="Q245" s="322"/>
      <c r="R245" s="322"/>
      <c r="S245" s="322"/>
      <c r="T245" s="309"/>
      <c r="U245" s="307"/>
      <c r="V245" s="307"/>
      <c r="W245" s="309"/>
      <c r="X245" s="309"/>
      <c r="Y245" s="307"/>
      <c r="Z245" s="307"/>
      <c r="AA245" s="307"/>
      <c r="AB245" s="324"/>
      <c r="AC245" s="200" t="s">
        <v>39</v>
      </c>
      <c r="AD245" s="200" t="s">
        <v>43</v>
      </c>
      <c r="AE245" s="209"/>
      <c r="AF245" s="201" t="s">
        <v>137</v>
      </c>
      <c r="AG245" s="327"/>
      <c r="AH245" s="322"/>
      <c r="AI245" s="307"/>
      <c r="AJ245" s="332"/>
    </row>
    <row r="246" spans="2:36">
      <c r="B246" s="317"/>
      <c r="C246" s="313"/>
      <c r="D246" s="313"/>
      <c r="E246" s="308"/>
      <c r="F246" s="308"/>
      <c r="G246" s="320"/>
      <c r="H246" s="323"/>
      <c r="I246" s="323"/>
      <c r="J246" s="320"/>
      <c r="K246" s="320"/>
      <c r="L246" s="323"/>
      <c r="M246" s="323"/>
      <c r="N246" s="323"/>
      <c r="O246" s="323"/>
      <c r="P246" s="323"/>
      <c r="Q246" s="323"/>
      <c r="R246" s="323"/>
      <c r="S246" s="323"/>
      <c r="T246" s="310"/>
      <c r="U246" s="308"/>
      <c r="V246" s="308"/>
      <c r="W246" s="310"/>
      <c r="X246" s="310"/>
      <c r="Y246" s="308"/>
      <c r="Z246" s="308"/>
      <c r="AA246" s="308"/>
      <c r="AB246" s="325"/>
      <c r="AC246" s="202" t="s">
        <v>30</v>
      </c>
      <c r="AD246" s="202" t="s">
        <v>46</v>
      </c>
      <c r="AE246" s="203" t="s">
        <v>349</v>
      </c>
      <c r="AF246" s="203" t="s">
        <v>348</v>
      </c>
      <c r="AG246" s="328"/>
      <c r="AH246" s="323"/>
      <c r="AI246" s="308"/>
      <c r="AJ246" s="333"/>
    </row>
    <row r="247" spans="2:36">
      <c r="B247" s="315" t="s">
        <v>350</v>
      </c>
      <c r="C247" s="314">
        <v>41975</v>
      </c>
      <c r="D247" s="314">
        <v>41976</v>
      </c>
      <c r="E247" s="306" t="s">
        <v>129</v>
      </c>
      <c r="F247" s="326" t="s">
        <v>351</v>
      </c>
      <c r="G247" s="318"/>
      <c r="H247" s="321"/>
      <c r="I247" s="321"/>
      <c r="J247" s="318"/>
      <c r="K247" s="318"/>
      <c r="L247" s="321"/>
      <c r="M247" s="321"/>
      <c r="N247" s="321"/>
      <c r="O247" s="321"/>
      <c r="P247" s="321"/>
      <c r="Q247" s="321"/>
      <c r="R247" s="321"/>
      <c r="S247" s="321"/>
      <c r="T247" s="311">
        <v>7.5</v>
      </c>
      <c r="U247" s="306" t="s">
        <v>116</v>
      </c>
      <c r="V247" s="306" t="s">
        <v>131</v>
      </c>
      <c r="W247" s="311">
        <v>6.4</v>
      </c>
      <c r="X247" s="311">
        <v>10</v>
      </c>
      <c r="Y247" s="306" t="s">
        <v>26</v>
      </c>
      <c r="Z247" s="306" t="s">
        <v>27</v>
      </c>
      <c r="AA247" s="306" t="s">
        <v>33</v>
      </c>
      <c r="AB247" s="329" t="s">
        <v>281</v>
      </c>
      <c r="AC247" s="199" t="s">
        <v>30</v>
      </c>
      <c r="AD247" s="199" t="s">
        <v>46</v>
      </c>
      <c r="AE247" s="211" t="s">
        <v>352</v>
      </c>
      <c r="AF247" s="211" t="s">
        <v>353</v>
      </c>
      <c r="AG247" s="306" t="s">
        <v>596</v>
      </c>
      <c r="AH247" s="306" t="s">
        <v>592</v>
      </c>
      <c r="AI247" s="306" t="s">
        <v>565</v>
      </c>
      <c r="AJ247" s="334" t="s">
        <v>566</v>
      </c>
    </row>
    <row r="248" spans="2:36">
      <c r="B248" s="316"/>
      <c r="C248" s="312"/>
      <c r="D248" s="312"/>
      <c r="E248" s="307"/>
      <c r="F248" s="307"/>
      <c r="G248" s="319"/>
      <c r="H248" s="322"/>
      <c r="I248" s="322"/>
      <c r="J248" s="319"/>
      <c r="K248" s="319"/>
      <c r="L248" s="322"/>
      <c r="M248" s="322"/>
      <c r="N248" s="322"/>
      <c r="O248" s="322"/>
      <c r="P248" s="322"/>
      <c r="Q248" s="322"/>
      <c r="R248" s="322"/>
      <c r="S248" s="322"/>
      <c r="T248" s="309"/>
      <c r="U248" s="307"/>
      <c r="V248" s="307"/>
      <c r="W248" s="309"/>
      <c r="X248" s="309"/>
      <c r="Y248" s="307"/>
      <c r="Z248" s="307"/>
      <c r="AA248" s="307"/>
      <c r="AB248" s="324"/>
      <c r="AC248" s="200" t="s">
        <v>39</v>
      </c>
      <c r="AD248" s="200" t="s">
        <v>40</v>
      </c>
      <c r="AE248" s="209"/>
      <c r="AF248" s="201" t="s">
        <v>354</v>
      </c>
      <c r="AG248" s="307"/>
      <c r="AH248" s="307"/>
      <c r="AI248" s="307"/>
      <c r="AJ248" s="332"/>
    </row>
    <row r="249" spans="2:36">
      <c r="B249" s="316"/>
      <c r="C249" s="312"/>
      <c r="D249" s="312"/>
      <c r="E249" s="307"/>
      <c r="F249" s="307"/>
      <c r="G249" s="319"/>
      <c r="H249" s="322"/>
      <c r="I249" s="322"/>
      <c r="J249" s="319"/>
      <c r="K249" s="319"/>
      <c r="L249" s="322"/>
      <c r="M249" s="322"/>
      <c r="N249" s="322"/>
      <c r="O249" s="322"/>
      <c r="P249" s="322"/>
      <c r="Q249" s="322"/>
      <c r="R249" s="322"/>
      <c r="S249" s="322"/>
      <c r="T249" s="309"/>
      <c r="U249" s="307"/>
      <c r="V249" s="307"/>
      <c r="W249" s="309"/>
      <c r="X249" s="309"/>
      <c r="Y249" s="307"/>
      <c r="Z249" s="307"/>
      <c r="AA249" s="307"/>
      <c r="AB249" s="324"/>
      <c r="AC249" s="200" t="s">
        <v>39</v>
      </c>
      <c r="AD249" s="200" t="s">
        <v>41</v>
      </c>
      <c r="AE249" s="209"/>
      <c r="AF249" s="201" t="s">
        <v>131</v>
      </c>
      <c r="AG249" s="307"/>
      <c r="AH249" s="307"/>
      <c r="AI249" s="307"/>
      <c r="AJ249" s="332"/>
    </row>
    <row r="250" spans="2:36">
      <c r="B250" s="316"/>
      <c r="C250" s="312"/>
      <c r="D250" s="312"/>
      <c r="E250" s="307"/>
      <c r="F250" s="307"/>
      <c r="G250" s="319"/>
      <c r="H250" s="322"/>
      <c r="I250" s="322"/>
      <c r="J250" s="319"/>
      <c r="K250" s="319"/>
      <c r="L250" s="322"/>
      <c r="M250" s="322"/>
      <c r="N250" s="322"/>
      <c r="O250" s="322"/>
      <c r="P250" s="322"/>
      <c r="Q250" s="322"/>
      <c r="R250" s="322"/>
      <c r="S250" s="322"/>
      <c r="T250" s="309"/>
      <c r="U250" s="307"/>
      <c r="V250" s="307"/>
      <c r="W250" s="309"/>
      <c r="X250" s="309"/>
      <c r="Y250" s="307"/>
      <c r="Z250" s="307"/>
      <c r="AA250" s="307"/>
      <c r="AB250" s="324"/>
      <c r="AC250" s="200" t="s">
        <v>39</v>
      </c>
      <c r="AD250" s="200" t="s">
        <v>43</v>
      </c>
      <c r="AE250" s="209"/>
      <c r="AF250" s="201" t="s">
        <v>137</v>
      </c>
      <c r="AG250" s="307"/>
      <c r="AH250" s="307"/>
      <c r="AI250" s="307"/>
      <c r="AJ250" s="332"/>
    </row>
    <row r="251" spans="2:36">
      <c r="B251" s="316"/>
      <c r="C251" s="312"/>
      <c r="D251" s="312"/>
      <c r="E251" s="307"/>
      <c r="F251" s="307"/>
      <c r="G251" s="319"/>
      <c r="H251" s="322"/>
      <c r="I251" s="322"/>
      <c r="J251" s="319"/>
      <c r="K251" s="319"/>
      <c r="L251" s="322"/>
      <c r="M251" s="322"/>
      <c r="N251" s="322"/>
      <c r="O251" s="322"/>
      <c r="P251" s="322"/>
      <c r="Q251" s="322"/>
      <c r="R251" s="322"/>
      <c r="S251" s="322"/>
      <c r="T251" s="309"/>
      <c r="U251" s="307"/>
      <c r="V251" s="307"/>
      <c r="W251" s="309"/>
      <c r="X251" s="309"/>
      <c r="Y251" s="307"/>
      <c r="Z251" s="307"/>
      <c r="AA251" s="307"/>
      <c r="AB251" s="324"/>
      <c r="AC251" s="200" t="s">
        <v>30</v>
      </c>
      <c r="AD251" s="200" t="s">
        <v>46</v>
      </c>
      <c r="AE251" s="201" t="s">
        <v>356</v>
      </c>
      <c r="AF251" s="201" t="s">
        <v>355</v>
      </c>
      <c r="AG251" s="307"/>
      <c r="AH251" s="307"/>
      <c r="AI251" s="307"/>
      <c r="AJ251" s="332"/>
    </row>
    <row r="252" spans="2:36">
      <c r="B252" s="316"/>
      <c r="C252" s="312"/>
      <c r="D252" s="312"/>
      <c r="E252" s="307"/>
      <c r="F252" s="307"/>
      <c r="G252" s="319"/>
      <c r="H252" s="322"/>
      <c r="I252" s="322"/>
      <c r="J252" s="319"/>
      <c r="K252" s="319"/>
      <c r="L252" s="322"/>
      <c r="M252" s="322"/>
      <c r="N252" s="322"/>
      <c r="O252" s="322"/>
      <c r="P252" s="322"/>
      <c r="Q252" s="322"/>
      <c r="R252" s="322"/>
      <c r="S252" s="322"/>
      <c r="T252" s="309"/>
      <c r="U252" s="307"/>
      <c r="V252" s="307"/>
      <c r="W252" s="309"/>
      <c r="X252" s="309"/>
      <c r="Y252" s="307"/>
      <c r="Z252" s="307"/>
      <c r="AA252" s="307"/>
      <c r="AB252" s="324"/>
      <c r="AC252" s="200" t="s">
        <v>30</v>
      </c>
      <c r="AD252" s="200" t="s">
        <v>46</v>
      </c>
      <c r="AE252" s="201" t="s">
        <v>357</v>
      </c>
      <c r="AF252" s="201" t="s">
        <v>358</v>
      </c>
      <c r="AG252" s="307"/>
      <c r="AH252" s="307"/>
      <c r="AI252" s="307"/>
      <c r="AJ252" s="332"/>
    </row>
    <row r="253" spans="2:36">
      <c r="B253" s="317"/>
      <c r="C253" s="313"/>
      <c r="D253" s="313"/>
      <c r="E253" s="308"/>
      <c r="F253" s="308"/>
      <c r="G253" s="320"/>
      <c r="H253" s="323"/>
      <c r="I253" s="323"/>
      <c r="J253" s="320"/>
      <c r="K253" s="320"/>
      <c r="L253" s="323"/>
      <c r="M253" s="323"/>
      <c r="N253" s="323"/>
      <c r="O253" s="323"/>
      <c r="P253" s="323"/>
      <c r="Q253" s="323"/>
      <c r="R253" s="323"/>
      <c r="S253" s="323"/>
      <c r="T253" s="310"/>
      <c r="U253" s="308"/>
      <c r="V253" s="308"/>
      <c r="W253" s="310"/>
      <c r="X253" s="310"/>
      <c r="Y253" s="308"/>
      <c r="Z253" s="308"/>
      <c r="AA253" s="308"/>
      <c r="AB253" s="325"/>
      <c r="AC253" s="202" t="s">
        <v>30</v>
      </c>
      <c r="AD253" s="202" t="s">
        <v>46</v>
      </c>
      <c r="AE253" s="203" t="s">
        <v>359</v>
      </c>
      <c r="AF253" s="203" t="s">
        <v>352</v>
      </c>
      <c r="AG253" s="308"/>
      <c r="AH253" s="308"/>
      <c r="AI253" s="308"/>
      <c r="AJ253" s="333"/>
    </row>
    <row r="254" spans="2:36">
      <c r="B254" s="315" t="s">
        <v>360</v>
      </c>
      <c r="C254" s="314">
        <v>41971</v>
      </c>
      <c r="D254" s="314">
        <v>41971</v>
      </c>
      <c r="E254" s="306" t="s">
        <v>49</v>
      </c>
      <c r="F254" s="326" t="s">
        <v>361</v>
      </c>
      <c r="G254" s="318"/>
      <c r="H254" s="321"/>
      <c r="I254" s="321"/>
      <c r="J254" s="318"/>
      <c r="K254" s="318"/>
      <c r="L254" s="321"/>
      <c r="M254" s="321"/>
      <c r="N254" s="321"/>
      <c r="O254" s="321"/>
      <c r="P254" s="321"/>
      <c r="Q254" s="321"/>
      <c r="R254" s="321"/>
      <c r="S254" s="321"/>
      <c r="T254" s="311">
        <v>5</v>
      </c>
      <c r="U254" s="306" t="s">
        <v>25</v>
      </c>
      <c r="V254" s="306" t="s">
        <v>236</v>
      </c>
      <c r="W254" s="311">
        <v>2.9</v>
      </c>
      <c r="X254" s="311">
        <v>10</v>
      </c>
      <c r="Y254" s="306" t="s">
        <v>26</v>
      </c>
      <c r="Z254" s="306" t="s">
        <v>27</v>
      </c>
      <c r="AA254" s="306" t="s">
        <v>33</v>
      </c>
      <c r="AB254" s="306" t="s">
        <v>70</v>
      </c>
      <c r="AC254" s="199" t="s">
        <v>39</v>
      </c>
      <c r="AD254" s="199" t="s">
        <v>40</v>
      </c>
      <c r="AE254" s="210"/>
      <c r="AF254" s="211" t="s">
        <v>362</v>
      </c>
      <c r="AG254" s="306" t="s">
        <v>597</v>
      </c>
      <c r="AH254" s="306" t="s">
        <v>598</v>
      </c>
      <c r="AI254" s="306" t="s">
        <v>565</v>
      </c>
      <c r="AJ254" s="334" t="s">
        <v>566</v>
      </c>
    </row>
    <row r="255" spans="2:36">
      <c r="B255" s="316"/>
      <c r="C255" s="312"/>
      <c r="D255" s="312"/>
      <c r="E255" s="307"/>
      <c r="F255" s="307"/>
      <c r="G255" s="319"/>
      <c r="H255" s="322"/>
      <c r="I255" s="322"/>
      <c r="J255" s="319"/>
      <c r="K255" s="319"/>
      <c r="L255" s="322"/>
      <c r="M255" s="322"/>
      <c r="N255" s="322"/>
      <c r="O255" s="322"/>
      <c r="P255" s="322"/>
      <c r="Q255" s="322"/>
      <c r="R255" s="322"/>
      <c r="S255" s="322"/>
      <c r="T255" s="309"/>
      <c r="U255" s="307"/>
      <c r="V255" s="307"/>
      <c r="W255" s="309"/>
      <c r="X255" s="309"/>
      <c r="Y255" s="307"/>
      <c r="Z255" s="307"/>
      <c r="AA255" s="307"/>
      <c r="AB255" s="307"/>
      <c r="AC255" s="200" t="s">
        <v>39</v>
      </c>
      <c r="AD255" s="200" t="s">
        <v>41</v>
      </c>
      <c r="AE255" s="209"/>
      <c r="AF255" s="201" t="s">
        <v>236</v>
      </c>
      <c r="AG255" s="307"/>
      <c r="AH255" s="307"/>
      <c r="AI255" s="307"/>
      <c r="AJ255" s="332"/>
    </row>
    <row r="256" spans="2:36">
      <c r="B256" s="316"/>
      <c r="C256" s="312"/>
      <c r="D256" s="312"/>
      <c r="E256" s="307"/>
      <c r="F256" s="307"/>
      <c r="G256" s="319"/>
      <c r="H256" s="322"/>
      <c r="I256" s="322"/>
      <c r="J256" s="319"/>
      <c r="K256" s="319"/>
      <c r="L256" s="322"/>
      <c r="M256" s="322"/>
      <c r="N256" s="322"/>
      <c r="O256" s="322"/>
      <c r="P256" s="322"/>
      <c r="Q256" s="322"/>
      <c r="R256" s="322"/>
      <c r="S256" s="322"/>
      <c r="T256" s="309"/>
      <c r="U256" s="307"/>
      <c r="V256" s="307"/>
      <c r="W256" s="309"/>
      <c r="X256" s="309"/>
      <c r="Y256" s="307"/>
      <c r="Z256" s="307"/>
      <c r="AA256" s="307"/>
      <c r="AB256" s="307"/>
      <c r="AC256" s="200" t="s">
        <v>39</v>
      </c>
      <c r="AD256" s="200" t="s">
        <v>43</v>
      </c>
      <c r="AE256" s="209"/>
      <c r="AF256" s="201" t="s">
        <v>60</v>
      </c>
      <c r="AG256" s="307"/>
      <c r="AH256" s="307"/>
      <c r="AI256" s="307"/>
      <c r="AJ256" s="332"/>
    </row>
    <row r="257" spans="2:36">
      <c r="B257" s="316"/>
      <c r="C257" s="312"/>
      <c r="D257" s="312"/>
      <c r="E257" s="307"/>
      <c r="F257" s="307"/>
      <c r="G257" s="319"/>
      <c r="H257" s="322"/>
      <c r="I257" s="322"/>
      <c r="J257" s="319"/>
      <c r="K257" s="319"/>
      <c r="L257" s="322"/>
      <c r="M257" s="322"/>
      <c r="N257" s="322"/>
      <c r="O257" s="322"/>
      <c r="P257" s="322"/>
      <c r="Q257" s="322"/>
      <c r="R257" s="322"/>
      <c r="S257" s="322"/>
      <c r="T257" s="309"/>
      <c r="U257" s="307"/>
      <c r="V257" s="307"/>
      <c r="W257" s="309"/>
      <c r="X257" s="309"/>
      <c r="Y257" s="307"/>
      <c r="Z257" s="307"/>
      <c r="AA257" s="307"/>
      <c r="AB257" s="307"/>
      <c r="AC257" s="200" t="s">
        <v>30</v>
      </c>
      <c r="AD257" s="200" t="s">
        <v>46</v>
      </c>
      <c r="AE257" s="201" t="s">
        <v>370</v>
      </c>
      <c r="AF257" s="201" t="s">
        <v>363</v>
      </c>
      <c r="AG257" s="307"/>
      <c r="AH257" s="307"/>
      <c r="AI257" s="307"/>
      <c r="AJ257" s="332"/>
    </row>
    <row r="258" spans="2:36">
      <c r="B258" s="316"/>
      <c r="C258" s="312"/>
      <c r="D258" s="312"/>
      <c r="E258" s="307"/>
      <c r="F258" s="307"/>
      <c r="G258" s="319"/>
      <c r="H258" s="322"/>
      <c r="I258" s="322"/>
      <c r="J258" s="319"/>
      <c r="K258" s="319"/>
      <c r="L258" s="322"/>
      <c r="M258" s="322"/>
      <c r="N258" s="322"/>
      <c r="O258" s="322"/>
      <c r="P258" s="322"/>
      <c r="Q258" s="322"/>
      <c r="R258" s="322"/>
      <c r="S258" s="322"/>
      <c r="T258" s="309"/>
      <c r="U258" s="307"/>
      <c r="V258" s="307"/>
      <c r="W258" s="309"/>
      <c r="X258" s="309"/>
      <c r="Y258" s="307"/>
      <c r="Z258" s="307"/>
      <c r="AA258" s="307"/>
      <c r="AB258" s="307"/>
      <c r="AC258" s="200" t="s">
        <v>30</v>
      </c>
      <c r="AD258" s="200" t="s">
        <v>46</v>
      </c>
      <c r="AE258" s="201" t="s">
        <v>369</v>
      </c>
      <c r="AF258" s="201" t="s">
        <v>364</v>
      </c>
      <c r="AG258" s="307"/>
      <c r="AH258" s="307"/>
      <c r="AI258" s="307"/>
      <c r="AJ258" s="332"/>
    </row>
    <row r="259" spans="2:36">
      <c r="B259" s="316"/>
      <c r="C259" s="312"/>
      <c r="D259" s="312"/>
      <c r="E259" s="307"/>
      <c r="F259" s="307"/>
      <c r="G259" s="319"/>
      <c r="H259" s="322"/>
      <c r="I259" s="322"/>
      <c r="J259" s="319"/>
      <c r="K259" s="319"/>
      <c r="L259" s="322"/>
      <c r="M259" s="322"/>
      <c r="N259" s="322"/>
      <c r="O259" s="322"/>
      <c r="P259" s="322"/>
      <c r="Q259" s="322"/>
      <c r="R259" s="322"/>
      <c r="S259" s="322"/>
      <c r="T259" s="309"/>
      <c r="U259" s="307"/>
      <c r="V259" s="307"/>
      <c r="W259" s="309"/>
      <c r="X259" s="309"/>
      <c r="Y259" s="307"/>
      <c r="Z259" s="307"/>
      <c r="AA259" s="307"/>
      <c r="AB259" s="307"/>
      <c r="AC259" s="200" t="s">
        <v>30</v>
      </c>
      <c r="AD259" s="200" t="s">
        <v>46</v>
      </c>
      <c r="AE259" s="201" t="s">
        <v>368</v>
      </c>
      <c r="AF259" s="201" t="s">
        <v>365</v>
      </c>
      <c r="AG259" s="307"/>
      <c r="AH259" s="307"/>
      <c r="AI259" s="307"/>
      <c r="AJ259" s="332"/>
    </row>
    <row r="260" spans="2:36">
      <c r="B260" s="317"/>
      <c r="C260" s="313"/>
      <c r="D260" s="313"/>
      <c r="E260" s="308"/>
      <c r="F260" s="308"/>
      <c r="G260" s="320"/>
      <c r="H260" s="323"/>
      <c r="I260" s="323"/>
      <c r="J260" s="320"/>
      <c r="K260" s="320"/>
      <c r="L260" s="323"/>
      <c r="M260" s="323"/>
      <c r="N260" s="323"/>
      <c r="O260" s="323"/>
      <c r="P260" s="323"/>
      <c r="Q260" s="323"/>
      <c r="R260" s="323"/>
      <c r="S260" s="323"/>
      <c r="T260" s="310"/>
      <c r="U260" s="308"/>
      <c r="V260" s="308"/>
      <c r="W260" s="310"/>
      <c r="X260" s="310"/>
      <c r="Y260" s="308"/>
      <c r="Z260" s="308"/>
      <c r="AA260" s="308"/>
      <c r="AB260" s="308"/>
      <c r="AC260" s="202" t="s">
        <v>30</v>
      </c>
      <c r="AD260" s="202" t="s">
        <v>46</v>
      </c>
      <c r="AE260" s="203" t="s">
        <v>367</v>
      </c>
      <c r="AF260" s="203" t="s">
        <v>366</v>
      </c>
      <c r="AG260" s="308"/>
      <c r="AH260" s="308"/>
      <c r="AI260" s="308"/>
      <c r="AJ260" s="333"/>
    </row>
    <row r="261" spans="2:36">
      <c r="B261" s="215" t="s">
        <v>371</v>
      </c>
      <c r="C261" s="216">
        <v>41933</v>
      </c>
      <c r="D261" s="216">
        <v>42027</v>
      </c>
      <c r="E261" s="217" t="s">
        <v>24</v>
      </c>
      <c r="F261" s="218" t="s">
        <v>372</v>
      </c>
      <c r="G261" s="219"/>
      <c r="H261" s="220"/>
      <c r="I261" s="220"/>
      <c r="J261" s="219"/>
      <c r="K261" s="219"/>
      <c r="L261" s="220"/>
      <c r="M261" s="220"/>
      <c r="N261" s="220"/>
      <c r="O261" s="220"/>
      <c r="P261" s="220"/>
      <c r="Q261" s="220"/>
      <c r="R261" s="220"/>
      <c r="S261" s="220"/>
      <c r="T261" s="221">
        <v>4.3</v>
      </c>
      <c r="U261" s="217" t="s">
        <v>25</v>
      </c>
      <c r="V261" s="217" t="s">
        <v>31</v>
      </c>
      <c r="W261" s="221">
        <v>2.9</v>
      </c>
      <c r="X261" s="221">
        <v>8.6</v>
      </c>
      <c r="Y261" s="217" t="s">
        <v>26</v>
      </c>
      <c r="Z261" s="217" t="s">
        <v>25</v>
      </c>
      <c r="AA261" s="217" t="s">
        <v>33</v>
      </c>
      <c r="AB261" s="217" t="s">
        <v>70</v>
      </c>
      <c r="AC261" s="217" t="s">
        <v>30</v>
      </c>
      <c r="AD261" s="217" t="s">
        <v>40</v>
      </c>
      <c r="AE261" s="222" t="s">
        <v>373</v>
      </c>
      <c r="AF261" s="222" t="s">
        <v>374</v>
      </c>
      <c r="AG261" s="217" t="s">
        <v>599</v>
      </c>
      <c r="AH261" s="217" t="s">
        <v>600</v>
      </c>
      <c r="AI261" s="217" t="s">
        <v>565</v>
      </c>
      <c r="AJ261" s="223" t="s">
        <v>566</v>
      </c>
    </row>
    <row r="262" spans="2:36">
      <c r="B262" s="315" t="s">
        <v>375</v>
      </c>
      <c r="C262" s="314">
        <v>41922</v>
      </c>
      <c r="D262" s="314">
        <v>42298</v>
      </c>
      <c r="E262" s="306" t="s">
        <v>24</v>
      </c>
      <c r="F262" s="326" t="s">
        <v>376</v>
      </c>
      <c r="G262" s="318"/>
      <c r="H262" s="321"/>
      <c r="I262" s="321"/>
      <c r="J262" s="318"/>
      <c r="K262" s="318"/>
      <c r="L262" s="321"/>
      <c r="M262" s="321"/>
      <c r="N262" s="321"/>
      <c r="O262" s="321"/>
      <c r="P262" s="321"/>
      <c r="Q262" s="321"/>
      <c r="R262" s="321"/>
      <c r="S262" s="321"/>
      <c r="T262" s="311">
        <v>4.3</v>
      </c>
      <c r="U262" s="306" t="s">
        <v>25</v>
      </c>
      <c r="V262" s="306" t="s">
        <v>31</v>
      </c>
      <c r="W262" s="311">
        <v>2.9</v>
      </c>
      <c r="X262" s="311">
        <v>8.6</v>
      </c>
      <c r="Y262" s="306" t="s">
        <v>26</v>
      </c>
      <c r="Z262" s="306" t="s">
        <v>25</v>
      </c>
      <c r="AA262" s="306" t="s">
        <v>33</v>
      </c>
      <c r="AB262" s="306" t="s">
        <v>70</v>
      </c>
      <c r="AC262" s="199" t="s">
        <v>30</v>
      </c>
      <c r="AD262" s="199" t="s">
        <v>46</v>
      </c>
      <c r="AE262" s="211" t="s">
        <v>377</v>
      </c>
      <c r="AF262" s="211" t="s">
        <v>378</v>
      </c>
      <c r="AG262" s="306" t="s">
        <v>601</v>
      </c>
      <c r="AH262" s="306" t="s">
        <v>592</v>
      </c>
      <c r="AI262" s="306" t="s">
        <v>565</v>
      </c>
      <c r="AJ262" s="334" t="s">
        <v>566</v>
      </c>
    </row>
    <row r="263" spans="2:36">
      <c r="B263" s="317"/>
      <c r="C263" s="313"/>
      <c r="D263" s="313"/>
      <c r="E263" s="308"/>
      <c r="F263" s="308"/>
      <c r="G263" s="320"/>
      <c r="H263" s="323"/>
      <c r="I263" s="323"/>
      <c r="J263" s="320"/>
      <c r="K263" s="320"/>
      <c r="L263" s="323"/>
      <c r="M263" s="323"/>
      <c r="N263" s="323"/>
      <c r="O263" s="323"/>
      <c r="P263" s="323"/>
      <c r="Q263" s="323"/>
      <c r="R263" s="323"/>
      <c r="S263" s="323"/>
      <c r="T263" s="310"/>
      <c r="U263" s="308"/>
      <c r="V263" s="308"/>
      <c r="W263" s="310"/>
      <c r="X263" s="310"/>
      <c r="Y263" s="308"/>
      <c r="Z263" s="308"/>
      <c r="AA263" s="308"/>
      <c r="AB263" s="308"/>
      <c r="AC263" s="202" t="s">
        <v>39</v>
      </c>
      <c r="AD263" s="202" t="s">
        <v>46</v>
      </c>
      <c r="AE263" s="202"/>
      <c r="AF263" s="203" t="s">
        <v>379</v>
      </c>
      <c r="AG263" s="308"/>
      <c r="AH263" s="308"/>
      <c r="AI263" s="308"/>
      <c r="AJ263" s="333"/>
    </row>
    <row r="264" spans="2:36">
      <c r="B264" s="215" t="s">
        <v>380</v>
      </c>
      <c r="C264" s="216">
        <v>41913</v>
      </c>
      <c r="D264" s="216">
        <v>41914</v>
      </c>
      <c r="E264" s="217" t="s">
        <v>24</v>
      </c>
      <c r="F264" s="218" t="s">
        <v>381</v>
      </c>
      <c r="G264" s="219"/>
      <c r="H264" s="220"/>
      <c r="I264" s="220"/>
      <c r="J264" s="219"/>
      <c r="K264" s="219"/>
      <c r="L264" s="220"/>
      <c r="M264" s="220"/>
      <c r="N264" s="220"/>
      <c r="O264" s="220"/>
      <c r="P264" s="220"/>
      <c r="Q264" s="220"/>
      <c r="R264" s="220"/>
      <c r="S264" s="220"/>
      <c r="T264" s="221">
        <v>4.3</v>
      </c>
      <c r="U264" s="217" t="s">
        <v>25</v>
      </c>
      <c r="V264" s="217" t="s">
        <v>31</v>
      </c>
      <c r="W264" s="221">
        <v>2.9</v>
      </c>
      <c r="X264" s="221">
        <v>8.6</v>
      </c>
      <c r="Y264" s="217" t="s">
        <v>26</v>
      </c>
      <c r="Z264" s="217" t="s">
        <v>25</v>
      </c>
      <c r="AA264" s="217" t="s">
        <v>33</v>
      </c>
      <c r="AB264" s="217" t="s">
        <v>70</v>
      </c>
      <c r="AC264" s="220"/>
      <c r="AD264" s="220"/>
      <c r="AE264" s="220"/>
      <c r="AF264" s="220"/>
      <c r="AG264" s="217" t="s">
        <v>602</v>
      </c>
      <c r="AH264" s="217"/>
      <c r="AI264" s="217" t="s">
        <v>565</v>
      </c>
      <c r="AJ264" s="223" t="s">
        <v>566</v>
      </c>
    </row>
    <row r="265" spans="2:36" ht="45">
      <c r="B265" s="215" t="s">
        <v>382</v>
      </c>
      <c r="C265" s="216">
        <v>41857</v>
      </c>
      <c r="D265" s="216">
        <v>41858</v>
      </c>
      <c r="E265" s="217" t="s">
        <v>129</v>
      </c>
      <c r="F265" s="218" t="s">
        <v>383</v>
      </c>
      <c r="G265" s="219"/>
      <c r="H265" s="220"/>
      <c r="I265" s="220"/>
      <c r="J265" s="219"/>
      <c r="K265" s="219"/>
      <c r="L265" s="220"/>
      <c r="M265" s="220"/>
      <c r="N265" s="220"/>
      <c r="O265" s="220"/>
      <c r="P265" s="220"/>
      <c r="Q265" s="220"/>
      <c r="R265" s="220"/>
      <c r="S265" s="220"/>
      <c r="T265" s="221">
        <v>6.5</v>
      </c>
      <c r="U265" s="217" t="s">
        <v>25</v>
      </c>
      <c r="V265" s="217" t="s">
        <v>295</v>
      </c>
      <c r="W265" s="221">
        <v>6.4</v>
      </c>
      <c r="X265" s="221">
        <v>8</v>
      </c>
      <c r="Y265" s="217" t="s">
        <v>26</v>
      </c>
      <c r="Z265" s="217" t="s">
        <v>27</v>
      </c>
      <c r="AA265" s="217" t="s">
        <v>51</v>
      </c>
      <c r="AB265" s="224" t="s">
        <v>281</v>
      </c>
      <c r="AC265" s="220"/>
      <c r="AD265" s="220"/>
      <c r="AE265" s="220"/>
      <c r="AF265" s="220"/>
      <c r="AG265" s="217" t="s">
        <v>603</v>
      </c>
      <c r="AH265" s="224" t="s">
        <v>604</v>
      </c>
      <c r="AI265" s="217" t="s">
        <v>565</v>
      </c>
      <c r="AJ265" s="223" t="s">
        <v>566</v>
      </c>
    </row>
    <row r="266" spans="2:36" ht="45">
      <c r="B266" s="215" t="s">
        <v>384</v>
      </c>
      <c r="C266" s="216">
        <v>41857</v>
      </c>
      <c r="D266" s="216">
        <v>41858</v>
      </c>
      <c r="E266" s="217" t="s">
        <v>129</v>
      </c>
      <c r="F266" s="218" t="s">
        <v>385</v>
      </c>
      <c r="G266" s="219"/>
      <c r="H266" s="220"/>
      <c r="I266" s="220"/>
      <c r="J266" s="219"/>
      <c r="K266" s="219"/>
      <c r="L266" s="220"/>
      <c r="M266" s="220"/>
      <c r="N266" s="220"/>
      <c r="O266" s="220"/>
      <c r="P266" s="220"/>
      <c r="Q266" s="220"/>
      <c r="R266" s="220"/>
      <c r="S266" s="220"/>
      <c r="T266" s="221">
        <v>6</v>
      </c>
      <c r="U266" s="217" t="s">
        <v>25</v>
      </c>
      <c r="V266" s="217" t="s">
        <v>386</v>
      </c>
      <c r="W266" s="221">
        <v>6.4</v>
      </c>
      <c r="X266" s="221">
        <v>6.8</v>
      </c>
      <c r="Y266" s="217" t="s">
        <v>26</v>
      </c>
      <c r="Z266" s="217" t="s">
        <v>25</v>
      </c>
      <c r="AA266" s="217" t="s">
        <v>51</v>
      </c>
      <c r="AB266" s="224" t="s">
        <v>281</v>
      </c>
      <c r="AC266" s="220"/>
      <c r="AD266" s="220"/>
      <c r="AE266" s="220"/>
      <c r="AF266" s="220"/>
      <c r="AG266" s="217" t="s">
        <v>605</v>
      </c>
      <c r="AH266" s="224" t="s">
        <v>604</v>
      </c>
      <c r="AI266" s="217" t="s">
        <v>565</v>
      </c>
      <c r="AJ266" s="223" t="s">
        <v>566</v>
      </c>
    </row>
    <row r="267" spans="2:36" ht="45">
      <c r="B267" s="215" t="s">
        <v>387</v>
      </c>
      <c r="C267" s="216">
        <v>41857</v>
      </c>
      <c r="D267" s="216">
        <v>41858</v>
      </c>
      <c r="E267" s="217" t="s">
        <v>129</v>
      </c>
      <c r="F267" s="218" t="s">
        <v>388</v>
      </c>
      <c r="G267" s="219"/>
      <c r="H267" s="220"/>
      <c r="I267" s="220"/>
      <c r="J267" s="219"/>
      <c r="K267" s="219"/>
      <c r="L267" s="220"/>
      <c r="M267" s="220"/>
      <c r="N267" s="220"/>
      <c r="O267" s="220"/>
      <c r="P267" s="220"/>
      <c r="Q267" s="220"/>
      <c r="R267" s="220"/>
      <c r="S267" s="220"/>
      <c r="T267" s="221">
        <v>6.5</v>
      </c>
      <c r="U267" s="217" t="s">
        <v>25</v>
      </c>
      <c r="V267" s="217" t="s">
        <v>295</v>
      </c>
      <c r="W267" s="221">
        <v>6.4</v>
      </c>
      <c r="X267" s="221">
        <v>8</v>
      </c>
      <c r="Y267" s="217" t="s">
        <v>26</v>
      </c>
      <c r="Z267" s="217" t="s">
        <v>27</v>
      </c>
      <c r="AA267" s="217" t="s">
        <v>51</v>
      </c>
      <c r="AB267" s="224" t="s">
        <v>281</v>
      </c>
      <c r="AC267" s="220"/>
      <c r="AD267" s="220"/>
      <c r="AE267" s="220"/>
      <c r="AF267" s="220"/>
      <c r="AG267" s="217" t="s">
        <v>606</v>
      </c>
      <c r="AH267" s="224" t="s">
        <v>604</v>
      </c>
      <c r="AI267" s="217" t="s">
        <v>565</v>
      </c>
      <c r="AJ267" s="223" t="s">
        <v>572</v>
      </c>
    </row>
    <row r="268" spans="2:36" ht="30">
      <c r="B268" s="215" t="s">
        <v>389</v>
      </c>
      <c r="C268" s="216">
        <v>41851</v>
      </c>
      <c r="D268" s="216">
        <v>41852</v>
      </c>
      <c r="E268" s="217" t="s">
        <v>49</v>
      </c>
      <c r="F268" s="218" t="s">
        <v>390</v>
      </c>
      <c r="G268" s="219"/>
      <c r="H268" s="220"/>
      <c r="I268" s="220"/>
      <c r="J268" s="219"/>
      <c r="K268" s="219"/>
      <c r="L268" s="220"/>
      <c r="M268" s="220"/>
      <c r="N268" s="220"/>
      <c r="O268" s="220"/>
      <c r="P268" s="220"/>
      <c r="Q268" s="220"/>
      <c r="R268" s="220"/>
      <c r="S268" s="220"/>
      <c r="T268" s="221">
        <v>5</v>
      </c>
      <c r="U268" s="217" t="s">
        <v>25</v>
      </c>
      <c r="V268" s="217" t="s">
        <v>236</v>
      </c>
      <c r="W268" s="221">
        <v>2.9</v>
      </c>
      <c r="X268" s="221">
        <v>10</v>
      </c>
      <c r="Y268" s="217" t="s">
        <v>26</v>
      </c>
      <c r="Z268" s="217" t="s">
        <v>27</v>
      </c>
      <c r="AA268" s="217" t="s">
        <v>33</v>
      </c>
      <c r="AB268" s="217" t="s">
        <v>66</v>
      </c>
      <c r="AC268" s="220"/>
      <c r="AD268" s="220"/>
      <c r="AE268" s="220"/>
      <c r="AF268" s="220"/>
      <c r="AG268" s="217" t="s">
        <v>607</v>
      </c>
      <c r="AH268" s="224" t="s">
        <v>604</v>
      </c>
      <c r="AI268" s="225" t="s">
        <v>565</v>
      </c>
      <c r="AJ268" s="226" t="s">
        <v>566</v>
      </c>
    </row>
    <row r="269" spans="2:36">
      <c r="B269" s="215" t="s">
        <v>391</v>
      </c>
      <c r="C269" s="216">
        <v>41831</v>
      </c>
      <c r="D269" s="216">
        <v>41834</v>
      </c>
      <c r="E269" s="217" t="s">
        <v>678</v>
      </c>
      <c r="F269" s="218" t="s">
        <v>392</v>
      </c>
      <c r="G269" s="219"/>
      <c r="H269" s="220"/>
      <c r="I269" s="220"/>
      <c r="J269" s="219"/>
      <c r="K269" s="219"/>
      <c r="L269" s="220"/>
      <c r="M269" s="220"/>
      <c r="N269" s="220"/>
      <c r="O269" s="220"/>
      <c r="P269" s="220"/>
      <c r="Q269" s="220"/>
      <c r="R269" s="220"/>
      <c r="S269" s="220"/>
      <c r="T269" s="221">
        <v>5</v>
      </c>
      <c r="U269" s="217" t="s">
        <v>25</v>
      </c>
      <c r="V269" s="217" t="s">
        <v>236</v>
      </c>
      <c r="W269" s="221">
        <v>2.9</v>
      </c>
      <c r="X269" s="221">
        <v>10</v>
      </c>
      <c r="Y269" s="217" t="s">
        <v>26</v>
      </c>
      <c r="Z269" s="217" t="s">
        <v>27</v>
      </c>
      <c r="AA269" s="217" t="s">
        <v>33</v>
      </c>
      <c r="AB269" s="217" t="s">
        <v>66</v>
      </c>
      <c r="AC269" s="220"/>
      <c r="AD269" s="220"/>
      <c r="AE269" s="220"/>
      <c r="AF269" s="220"/>
      <c r="AG269" s="217" t="s">
        <v>608</v>
      </c>
      <c r="AH269" s="217" t="s">
        <v>600</v>
      </c>
      <c r="AI269" s="217" t="s">
        <v>565</v>
      </c>
      <c r="AJ269" s="223" t="s">
        <v>566</v>
      </c>
    </row>
    <row r="270" spans="2:36" ht="30">
      <c r="B270" s="215" t="s">
        <v>393</v>
      </c>
      <c r="C270" s="216">
        <v>41831</v>
      </c>
      <c r="D270" s="216">
        <v>41834</v>
      </c>
      <c r="E270" s="217" t="s">
        <v>49</v>
      </c>
      <c r="F270" s="218" t="s">
        <v>394</v>
      </c>
      <c r="G270" s="219"/>
      <c r="H270" s="220"/>
      <c r="I270" s="220"/>
      <c r="J270" s="219"/>
      <c r="K270" s="219"/>
      <c r="L270" s="220"/>
      <c r="M270" s="220"/>
      <c r="N270" s="220"/>
      <c r="O270" s="220"/>
      <c r="P270" s="220"/>
      <c r="Q270" s="220"/>
      <c r="R270" s="220"/>
      <c r="S270" s="220"/>
      <c r="T270" s="221">
        <v>5</v>
      </c>
      <c r="U270" s="217" t="s">
        <v>25</v>
      </c>
      <c r="V270" s="217" t="s">
        <v>236</v>
      </c>
      <c r="W270" s="221">
        <v>2.9</v>
      </c>
      <c r="X270" s="221">
        <v>10</v>
      </c>
      <c r="Y270" s="217" t="s">
        <v>26</v>
      </c>
      <c r="Z270" s="217" t="s">
        <v>27</v>
      </c>
      <c r="AA270" s="217" t="s">
        <v>33</v>
      </c>
      <c r="AB270" s="217" t="s">
        <v>66</v>
      </c>
      <c r="AC270" s="220"/>
      <c r="AD270" s="220"/>
      <c r="AE270" s="220"/>
      <c r="AF270" s="220"/>
      <c r="AG270" s="217" t="s">
        <v>609</v>
      </c>
      <c r="AH270" s="224" t="s">
        <v>610</v>
      </c>
      <c r="AI270" s="217" t="s">
        <v>565</v>
      </c>
      <c r="AJ270" s="223" t="s">
        <v>566</v>
      </c>
    </row>
    <row r="271" spans="2:36">
      <c r="B271" s="215" t="s">
        <v>395</v>
      </c>
      <c r="C271" s="216">
        <v>41822</v>
      </c>
      <c r="D271" s="216">
        <v>41831</v>
      </c>
      <c r="E271" s="217" t="s">
        <v>24</v>
      </c>
      <c r="F271" s="218" t="s">
        <v>396</v>
      </c>
      <c r="G271" s="219"/>
      <c r="H271" s="220"/>
      <c r="I271" s="220"/>
      <c r="J271" s="219"/>
      <c r="K271" s="219"/>
      <c r="L271" s="220"/>
      <c r="M271" s="220"/>
      <c r="N271" s="220"/>
      <c r="O271" s="220"/>
      <c r="P271" s="220"/>
      <c r="Q271" s="220"/>
      <c r="R271" s="220"/>
      <c r="S271" s="220"/>
      <c r="T271" s="221">
        <v>4.3</v>
      </c>
      <c r="U271" s="217" t="s">
        <v>25</v>
      </c>
      <c r="V271" s="217" t="s">
        <v>31</v>
      </c>
      <c r="W271" s="221">
        <v>2.9</v>
      </c>
      <c r="X271" s="221">
        <v>8.6</v>
      </c>
      <c r="Y271" s="217" t="s">
        <v>26</v>
      </c>
      <c r="Z271" s="217" t="s">
        <v>25</v>
      </c>
      <c r="AA271" s="217" t="s">
        <v>33</v>
      </c>
      <c r="AB271" s="217" t="s">
        <v>70</v>
      </c>
      <c r="AC271" s="220"/>
      <c r="AD271" s="220"/>
      <c r="AE271" s="220"/>
      <c r="AF271" s="220"/>
      <c r="AG271" s="217" t="s">
        <v>611</v>
      </c>
      <c r="AH271" s="217" t="s">
        <v>600</v>
      </c>
      <c r="AI271" s="217" t="s">
        <v>565</v>
      </c>
      <c r="AJ271" s="223" t="s">
        <v>566</v>
      </c>
    </row>
    <row r="272" spans="2:36">
      <c r="B272" s="215" t="s">
        <v>397</v>
      </c>
      <c r="C272" s="216">
        <v>41822</v>
      </c>
      <c r="D272" s="216">
        <v>42249</v>
      </c>
      <c r="E272" s="217" t="s">
        <v>24</v>
      </c>
      <c r="F272" s="218" t="s">
        <v>398</v>
      </c>
      <c r="G272" s="219"/>
      <c r="H272" s="220"/>
      <c r="I272" s="220"/>
      <c r="J272" s="219"/>
      <c r="K272" s="219"/>
      <c r="L272" s="220"/>
      <c r="M272" s="220"/>
      <c r="N272" s="220"/>
      <c r="O272" s="220"/>
      <c r="P272" s="220"/>
      <c r="Q272" s="220"/>
      <c r="R272" s="220"/>
      <c r="S272" s="220"/>
      <c r="T272" s="221">
        <v>4.3</v>
      </c>
      <c r="U272" s="217" t="s">
        <v>25</v>
      </c>
      <c r="V272" s="217" t="s">
        <v>31</v>
      </c>
      <c r="W272" s="221">
        <v>2.9</v>
      </c>
      <c r="X272" s="221">
        <v>8.6</v>
      </c>
      <c r="Y272" s="217" t="s">
        <v>26</v>
      </c>
      <c r="Z272" s="217" t="s">
        <v>25</v>
      </c>
      <c r="AA272" s="217" t="s">
        <v>33</v>
      </c>
      <c r="AB272" s="217" t="s">
        <v>70</v>
      </c>
      <c r="AC272" s="217" t="s">
        <v>39</v>
      </c>
      <c r="AD272" s="217" t="s">
        <v>46</v>
      </c>
      <c r="AE272" s="220"/>
      <c r="AF272" s="222" t="s">
        <v>399</v>
      </c>
      <c r="AG272" s="217" t="s">
        <v>612</v>
      </c>
      <c r="AH272" s="220"/>
      <c r="AI272" s="217" t="s">
        <v>565</v>
      </c>
      <c r="AJ272" s="223" t="s">
        <v>566</v>
      </c>
    </row>
    <row r="273" spans="2:36">
      <c r="B273" s="215" t="s">
        <v>400</v>
      </c>
      <c r="C273" s="216">
        <v>41822</v>
      </c>
      <c r="D273" s="216">
        <v>41831</v>
      </c>
      <c r="E273" s="217" t="s">
        <v>24</v>
      </c>
      <c r="F273" s="218" t="s">
        <v>401</v>
      </c>
      <c r="G273" s="219"/>
      <c r="H273" s="220"/>
      <c r="I273" s="220"/>
      <c r="J273" s="219"/>
      <c r="K273" s="219"/>
      <c r="L273" s="220"/>
      <c r="M273" s="220"/>
      <c r="N273" s="220"/>
      <c r="O273" s="220"/>
      <c r="P273" s="220"/>
      <c r="Q273" s="220"/>
      <c r="R273" s="220"/>
      <c r="S273" s="220"/>
      <c r="T273" s="221">
        <v>4.3</v>
      </c>
      <c r="U273" s="217" t="s">
        <v>25</v>
      </c>
      <c r="V273" s="217" t="s">
        <v>31</v>
      </c>
      <c r="W273" s="221">
        <v>2.9</v>
      </c>
      <c r="X273" s="221">
        <v>8.6</v>
      </c>
      <c r="Y273" s="217" t="s">
        <v>26</v>
      </c>
      <c r="Z273" s="217" t="s">
        <v>25</v>
      </c>
      <c r="AA273" s="217" t="s">
        <v>33</v>
      </c>
      <c r="AB273" s="217" t="s">
        <v>70</v>
      </c>
      <c r="AC273" s="220"/>
      <c r="AD273" s="220"/>
      <c r="AE273" s="220"/>
      <c r="AF273" s="220"/>
      <c r="AG273" s="217" t="s">
        <v>613</v>
      </c>
      <c r="AH273" s="220"/>
      <c r="AI273" s="217" t="s">
        <v>565</v>
      </c>
      <c r="AJ273" s="223" t="s">
        <v>572</v>
      </c>
    </row>
    <row r="274" spans="2:36">
      <c r="B274" s="315" t="s">
        <v>402</v>
      </c>
      <c r="C274" s="314">
        <v>41822</v>
      </c>
      <c r="D274" s="314">
        <v>42244</v>
      </c>
      <c r="E274" s="306" t="s">
        <v>24</v>
      </c>
      <c r="F274" s="326" t="s">
        <v>403</v>
      </c>
      <c r="G274" s="318"/>
      <c r="H274" s="321"/>
      <c r="I274" s="321"/>
      <c r="J274" s="318"/>
      <c r="K274" s="318"/>
      <c r="L274" s="321"/>
      <c r="M274" s="321"/>
      <c r="N274" s="321"/>
      <c r="O274" s="321"/>
      <c r="P274" s="321"/>
      <c r="Q274" s="321"/>
      <c r="R274" s="321"/>
      <c r="S274" s="321"/>
      <c r="T274" s="311">
        <v>4.3</v>
      </c>
      <c r="U274" s="306" t="s">
        <v>25</v>
      </c>
      <c r="V274" s="306" t="s">
        <v>31</v>
      </c>
      <c r="W274" s="311">
        <v>2.9</v>
      </c>
      <c r="X274" s="311">
        <v>8.6</v>
      </c>
      <c r="Y274" s="306" t="s">
        <v>26</v>
      </c>
      <c r="Z274" s="306" t="s">
        <v>25</v>
      </c>
      <c r="AA274" s="306" t="s">
        <v>33</v>
      </c>
      <c r="AB274" s="306" t="s">
        <v>70</v>
      </c>
      <c r="AC274" s="199" t="s">
        <v>30</v>
      </c>
      <c r="AD274" s="199" t="s">
        <v>46</v>
      </c>
      <c r="AE274" s="211" t="s">
        <v>404</v>
      </c>
      <c r="AF274" s="211" t="s">
        <v>405</v>
      </c>
      <c r="AG274" s="306" t="s">
        <v>614</v>
      </c>
      <c r="AH274" s="321"/>
      <c r="AI274" s="306" t="s">
        <v>565</v>
      </c>
      <c r="AJ274" s="334" t="s">
        <v>572</v>
      </c>
    </row>
    <row r="275" spans="2:36">
      <c r="B275" s="317"/>
      <c r="C275" s="313"/>
      <c r="D275" s="313"/>
      <c r="E275" s="308"/>
      <c r="F275" s="308"/>
      <c r="G275" s="320"/>
      <c r="H275" s="323"/>
      <c r="I275" s="323"/>
      <c r="J275" s="320"/>
      <c r="K275" s="320"/>
      <c r="L275" s="323"/>
      <c r="M275" s="323"/>
      <c r="N275" s="323"/>
      <c r="O275" s="323"/>
      <c r="P275" s="323"/>
      <c r="Q275" s="323"/>
      <c r="R275" s="323"/>
      <c r="S275" s="323"/>
      <c r="T275" s="310"/>
      <c r="U275" s="308"/>
      <c r="V275" s="308"/>
      <c r="W275" s="310"/>
      <c r="X275" s="310"/>
      <c r="Y275" s="308"/>
      <c r="Z275" s="308"/>
      <c r="AA275" s="308"/>
      <c r="AB275" s="308"/>
      <c r="AC275" s="202" t="s">
        <v>39</v>
      </c>
      <c r="AD275" s="202" t="s">
        <v>46</v>
      </c>
      <c r="AE275" s="214"/>
      <c r="AF275" s="203" t="s">
        <v>406</v>
      </c>
      <c r="AG275" s="308"/>
      <c r="AH275" s="323"/>
      <c r="AI275" s="308"/>
      <c r="AJ275" s="333"/>
    </row>
    <row r="276" spans="2:36">
      <c r="B276" s="215" t="s">
        <v>407</v>
      </c>
      <c r="C276" s="216">
        <v>41822</v>
      </c>
      <c r="D276" s="216">
        <v>41830</v>
      </c>
      <c r="E276" s="217" t="s">
        <v>24</v>
      </c>
      <c r="F276" s="218" t="s">
        <v>408</v>
      </c>
      <c r="G276" s="219"/>
      <c r="H276" s="220"/>
      <c r="I276" s="220"/>
      <c r="J276" s="219"/>
      <c r="K276" s="219"/>
      <c r="L276" s="220"/>
      <c r="M276" s="220"/>
      <c r="N276" s="220"/>
      <c r="O276" s="220"/>
      <c r="P276" s="220"/>
      <c r="Q276" s="220"/>
      <c r="R276" s="220"/>
      <c r="S276" s="220"/>
      <c r="T276" s="221">
        <v>4.3</v>
      </c>
      <c r="U276" s="217" t="s">
        <v>25</v>
      </c>
      <c r="V276" s="217" t="s">
        <v>31</v>
      </c>
      <c r="W276" s="221">
        <v>2.9</v>
      </c>
      <c r="X276" s="221">
        <v>8.6</v>
      </c>
      <c r="Y276" s="217" t="s">
        <v>26</v>
      </c>
      <c r="Z276" s="217" t="s">
        <v>25</v>
      </c>
      <c r="AA276" s="217" t="s">
        <v>33</v>
      </c>
      <c r="AB276" s="217" t="s">
        <v>70</v>
      </c>
      <c r="AC276" s="220"/>
      <c r="AD276" s="220"/>
      <c r="AE276" s="220"/>
      <c r="AF276" s="220"/>
      <c r="AG276" s="217" t="s">
        <v>615</v>
      </c>
      <c r="AH276" s="217"/>
      <c r="AI276" s="217" t="s">
        <v>565</v>
      </c>
      <c r="AJ276" s="223" t="s">
        <v>572</v>
      </c>
    </row>
    <row r="277" spans="2:36">
      <c r="B277" s="215" t="s">
        <v>409</v>
      </c>
      <c r="C277" s="216">
        <v>41822</v>
      </c>
      <c r="D277" s="216">
        <v>41831</v>
      </c>
      <c r="E277" s="217" t="s">
        <v>24</v>
      </c>
      <c r="F277" s="218" t="s">
        <v>410</v>
      </c>
      <c r="G277" s="219"/>
      <c r="H277" s="220"/>
      <c r="I277" s="220"/>
      <c r="J277" s="219"/>
      <c r="K277" s="219"/>
      <c r="L277" s="220"/>
      <c r="M277" s="220"/>
      <c r="N277" s="220"/>
      <c r="O277" s="220"/>
      <c r="P277" s="220"/>
      <c r="Q277" s="220"/>
      <c r="R277" s="220"/>
      <c r="S277" s="220"/>
      <c r="T277" s="221">
        <v>4.3</v>
      </c>
      <c r="U277" s="217" t="s">
        <v>25</v>
      </c>
      <c r="V277" s="217" t="s">
        <v>31</v>
      </c>
      <c r="W277" s="221">
        <v>2.9</v>
      </c>
      <c r="X277" s="221">
        <v>8.6</v>
      </c>
      <c r="Y277" s="217" t="s">
        <v>26</v>
      </c>
      <c r="Z277" s="217" t="s">
        <v>25</v>
      </c>
      <c r="AA277" s="217" t="s">
        <v>33</v>
      </c>
      <c r="AB277" s="217" t="s">
        <v>70</v>
      </c>
      <c r="AC277" s="220"/>
      <c r="AD277" s="220"/>
      <c r="AE277" s="220"/>
      <c r="AF277" s="220"/>
      <c r="AG277" s="217" t="s">
        <v>616</v>
      </c>
      <c r="AH277" s="217"/>
      <c r="AI277" s="217" t="s">
        <v>565</v>
      </c>
      <c r="AJ277" s="223" t="s">
        <v>572</v>
      </c>
    </row>
    <row r="278" spans="2:36">
      <c r="B278" s="215" t="s">
        <v>411</v>
      </c>
      <c r="C278" s="216">
        <v>41822</v>
      </c>
      <c r="D278" s="216">
        <v>41831</v>
      </c>
      <c r="E278" s="217" t="s">
        <v>24</v>
      </c>
      <c r="F278" s="218" t="s">
        <v>412</v>
      </c>
      <c r="G278" s="219"/>
      <c r="H278" s="220"/>
      <c r="I278" s="220"/>
      <c r="J278" s="219"/>
      <c r="K278" s="219"/>
      <c r="L278" s="220"/>
      <c r="M278" s="220"/>
      <c r="N278" s="220"/>
      <c r="O278" s="220"/>
      <c r="P278" s="220"/>
      <c r="Q278" s="220"/>
      <c r="R278" s="220"/>
      <c r="S278" s="220"/>
      <c r="T278" s="221">
        <v>4.3</v>
      </c>
      <c r="U278" s="217" t="s">
        <v>25</v>
      </c>
      <c r="V278" s="217" t="s">
        <v>31</v>
      </c>
      <c r="W278" s="221">
        <v>2.9</v>
      </c>
      <c r="X278" s="221">
        <v>8.6</v>
      </c>
      <c r="Y278" s="217" t="s">
        <v>26</v>
      </c>
      <c r="Z278" s="217" t="s">
        <v>25</v>
      </c>
      <c r="AA278" s="217" t="s">
        <v>33</v>
      </c>
      <c r="AB278" s="217" t="s">
        <v>70</v>
      </c>
      <c r="AC278" s="220"/>
      <c r="AD278" s="220"/>
      <c r="AE278" s="220"/>
      <c r="AF278" s="220"/>
      <c r="AG278" s="217" t="s">
        <v>617</v>
      </c>
      <c r="AH278" s="217"/>
      <c r="AI278" s="217" t="s">
        <v>565</v>
      </c>
      <c r="AJ278" s="223" t="s">
        <v>566</v>
      </c>
    </row>
    <row r="279" spans="2:36">
      <c r="B279" s="215" t="s">
        <v>413</v>
      </c>
      <c r="C279" s="216">
        <v>41822</v>
      </c>
      <c r="D279" s="216">
        <v>41831</v>
      </c>
      <c r="E279" s="217" t="s">
        <v>24</v>
      </c>
      <c r="F279" s="218" t="s">
        <v>414</v>
      </c>
      <c r="G279" s="219"/>
      <c r="H279" s="220"/>
      <c r="I279" s="220"/>
      <c r="J279" s="219"/>
      <c r="K279" s="219"/>
      <c r="L279" s="220"/>
      <c r="M279" s="220"/>
      <c r="N279" s="220"/>
      <c r="O279" s="220"/>
      <c r="P279" s="220"/>
      <c r="Q279" s="220"/>
      <c r="R279" s="220"/>
      <c r="S279" s="220"/>
      <c r="T279" s="221">
        <v>4.3</v>
      </c>
      <c r="U279" s="217" t="s">
        <v>25</v>
      </c>
      <c r="V279" s="217" t="s">
        <v>31</v>
      </c>
      <c r="W279" s="221">
        <v>2.9</v>
      </c>
      <c r="X279" s="221">
        <v>8.6</v>
      </c>
      <c r="Y279" s="217" t="s">
        <v>26</v>
      </c>
      <c r="Z279" s="217" t="s">
        <v>25</v>
      </c>
      <c r="AA279" s="217" t="s">
        <v>33</v>
      </c>
      <c r="AB279" s="217" t="s">
        <v>70</v>
      </c>
      <c r="AC279" s="220"/>
      <c r="AD279" s="220"/>
      <c r="AE279" s="220"/>
      <c r="AF279" s="220"/>
      <c r="AG279" s="217" t="s">
        <v>618</v>
      </c>
      <c r="AH279" s="217"/>
      <c r="AI279" s="217" t="s">
        <v>565</v>
      </c>
      <c r="AJ279" s="223" t="s">
        <v>572</v>
      </c>
    </row>
    <row r="280" spans="2:36" ht="30">
      <c r="B280" s="215" t="s">
        <v>415</v>
      </c>
      <c r="C280" s="216">
        <v>41821</v>
      </c>
      <c r="D280" s="216">
        <v>42244</v>
      </c>
      <c r="E280" s="217" t="s">
        <v>24</v>
      </c>
      <c r="F280" s="218" t="s">
        <v>416</v>
      </c>
      <c r="G280" s="219"/>
      <c r="H280" s="220"/>
      <c r="I280" s="220"/>
      <c r="J280" s="219"/>
      <c r="K280" s="219"/>
      <c r="L280" s="220"/>
      <c r="M280" s="220"/>
      <c r="N280" s="220"/>
      <c r="O280" s="220"/>
      <c r="P280" s="220"/>
      <c r="Q280" s="220"/>
      <c r="R280" s="220"/>
      <c r="S280" s="220"/>
      <c r="T280" s="221">
        <v>4.3</v>
      </c>
      <c r="U280" s="217" t="s">
        <v>25</v>
      </c>
      <c r="V280" s="217" t="s">
        <v>31</v>
      </c>
      <c r="W280" s="221">
        <v>2.9</v>
      </c>
      <c r="X280" s="221">
        <v>8.6</v>
      </c>
      <c r="Y280" s="217" t="s">
        <v>26</v>
      </c>
      <c r="Z280" s="217" t="s">
        <v>25</v>
      </c>
      <c r="AA280" s="217" t="s">
        <v>33</v>
      </c>
      <c r="AB280" s="217" t="s">
        <v>70</v>
      </c>
      <c r="AC280" s="217" t="s">
        <v>39</v>
      </c>
      <c r="AD280" s="217" t="s">
        <v>46</v>
      </c>
      <c r="AE280" s="220"/>
      <c r="AF280" s="222" t="s">
        <v>417</v>
      </c>
      <c r="AG280" s="217" t="s">
        <v>619</v>
      </c>
      <c r="AH280" s="224" t="s">
        <v>610</v>
      </c>
      <c r="AI280" s="217" t="s">
        <v>565</v>
      </c>
      <c r="AJ280" s="223" t="s">
        <v>566</v>
      </c>
    </row>
    <row r="281" spans="2:36">
      <c r="B281" s="315" t="s">
        <v>418</v>
      </c>
      <c r="C281" s="314">
        <v>41821</v>
      </c>
      <c r="D281" s="314">
        <v>42244</v>
      </c>
      <c r="E281" s="306" t="s">
        <v>24</v>
      </c>
      <c r="F281" s="326" t="s">
        <v>419</v>
      </c>
      <c r="G281" s="318"/>
      <c r="H281" s="321"/>
      <c r="I281" s="321"/>
      <c r="J281" s="318"/>
      <c r="K281" s="318"/>
      <c r="L281" s="321"/>
      <c r="M281" s="321"/>
      <c r="N281" s="321"/>
      <c r="O281" s="321"/>
      <c r="P281" s="321"/>
      <c r="Q281" s="321"/>
      <c r="R281" s="321"/>
      <c r="S281" s="321"/>
      <c r="T281" s="311">
        <v>4.3</v>
      </c>
      <c r="U281" s="306" t="s">
        <v>25</v>
      </c>
      <c r="V281" s="306" t="s">
        <v>31</v>
      </c>
      <c r="W281" s="311">
        <v>2.9</v>
      </c>
      <c r="X281" s="311">
        <v>8.6</v>
      </c>
      <c r="Y281" s="306" t="s">
        <v>26</v>
      </c>
      <c r="Z281" s="306" t="s">
        <v>25</v>
      </c>
      <c r="AA281" s="306" t="s">
        <v>33</v>
      </c>
      <c r="AB281" s="306" t="s">
        <v>70</v>
      </c>
      <c r="AC281" s="199" t="s">
        <v>30</v>
      </c>
      <c r="AD281" s="199" t="s">
        <v>46</v>
      </c>
      <c r="AE281" s="211" t="s">
        <v>420</v>
      </c>
      <c r="AF281" s="211" t="s">
        <v>421</v>
      </c>
      <c r="AG281" s="306" t="s">
        <v>620</v>
      </c>
      <c r="AH281" s="329" t="s">
        <v>610</v>
      </c>
      <c r="AI281" s="306" t="s">
        <v>565</v>
      </c>
      <c r="AJ281" s="334" t="s">
        <v>572</v>
      </c>
    </row>
    <row r="282" spans="2:36">
      <c r="B282" s="317"/>
      <c r="C282" s="313"/>
      <c r="D282" s="313"/>
      <c r="E282" s="308"/>
      <c r="F282" s="308"/>
      <c r="G282" s="320"/>
      <c r="H282" s="323"/>
      <c r="I282" s="323"/>
      <c r="J282" s="320"/>
      <c r="K282" s="320"/>
      <c r="L282" s="323"/>
      <c r="M282" s="323"/>
      <c r="N282" s="323"/>
      <c r="O282" s="323"/>
      <c r="P282" s="323"/>
      <c r="Q282" s="323"/>
      <c r="R282" s="323"/>
      <c r="S282" s="323"/>
      <c r="T282" s="310"/>
      <c r="U282" s="308"/>
      <c r="V282" s="308"/>
      <c r="W282" s="310"/>
      <c r="X282" s="310"/>
      <c r="Y282" s="308"/>
      <c r="Z282" s="308"/>
      <c r="AA282" s="308"/>
      <c r="AB282" s="308"/>
      <c r="AC282" s="202" t="s">
        <v>39</v>
      </c>
      <c r="AD282" s="202" t="s">
        <v>46</v>
      </c>
      <c r="AE282" s="214"/>
      <c r="AF282" s="203" t="s">
        <v>422</v>
      </c>
      <c r="AG282" s="308"/>
      <c r="AH282" s="325"/>
      <c r="AI282" s="308"/>
      <c r="AJ282" s="333"/>
    </row>
    <row r="283" spans="2:36" ht="45">
      <c r="B283" s="215" t="s">
        <v>423</v>
      </c>
      <c r="C283" s="216">
        <v>41773</v>
      </c>
      <c r="D283" s="216">
        <v>41774</v>
      </c>
      <c r="E283" s="217" t="s">
        <v>114</v>
      </c>
      <c r="F283" s="218" t="s">
        <v>424</v>
      </c>
      <c r="G283" s="219"/>
      <c r="H283" s="220"/>
      <c r="I283" s="220"/>
      <c r="J283" s="219"/>
      <c r="K283" s="219"/>
      <c r="L283" s="220"/>
      <c r="M283" s="220"/>
      <c r="N283" s="220"/>
      <c r="O283" s="220"/>
      <c r="P283" s="220"/>
      <c r="Q283" s="220"/>
      <c r="R283" s="220"/>
      <c r="S283" s="220"/>
      <c r="T283" s="221">
        <v>6.8</v>
      </c>
      <c r="U283" s="217" t="s">
        <v>25</v>
      </c>
      <c r="V283" s="217" t="s">
        <v>150</v>
      </c>
      <c r="W283" s="221">
        <v>6.4</v>
      </c>
      <c r="X283" s="221">
        <v>8.6</v>
      </c>
      <c r="Y283" s="217" t="s">
        <v>26</v>
      </c>
      <c r="Z283" s="217" t="s">
        <v>25</v>
      </c>
      <c r="AA283" s="217" t="s">
        <v>33</v>
      </c>
      <c r="AB283" s="224" t="s">
        <v>281</v>
      </c>
      <c r="AC283" s="220"/>
      <c r="AD283" s="220"/>
      <c r="AE283" s="220"/>
      <c r="AF283" s="220"/>
      <c r="AG283" s="217" t="s">
        <v>621</v>
      </c>
      <c r="AH283" s="224" t="s">
        <v>610</v>
      </c>
      <c r="AI283" s="217" t="s">
        <v>565</v>
      </c>
      <c r="AJ283" s="223" t="s">
        <v>566</v>
      </c>
    </row>
    <row r="284" spans="2:36">
      <c r="B284" s="215" t="s">
        <v>425</v>
      </c>
      <c r="C284" s="216">
        <v>41736</v>
      </c>
      <c r="D284" s="216">
        <v>41737</v>
      </c>
      <c r="E284" s="217" t="s">
        <v>24</v>
      </c>
      <c r="F284" s="218" t="s">
        <v>426</v>
      </c>
      <c r="G284" s="219"/>
      <c r="H284" s="220"/>
      <c r="I284" s="220"/>
      <c r="J284" s="219"/>
      <c r="K284" s="219"/>
      <c r="L284" s="220"/>
      <c r="M284" s="220"/>
      <c r="N284" s="220"/>
      <c r="O284" s="220"/>
      <c r="P284" s="220"/>
      <c r="Q284" s="220"/>
      <c r="R284" s="220"/>
      <c r="S284" s="220"/>
      <c r="T284" s="221">
        <v>4.3</v>
      </c>
      <c r="U284" s="217" t="s">
        <v>25</v>
      </c>
      <c r="V284" s="217" t="s">
        <v>31</v>
      </c>
      <c r="W284" s="221">
        <v>2.9</v>
      </c>
      <c r="X284" s="221">
        <v>8.6</v>
      </c>
      <c r="Y284" s="217" t="s">
        <v>26</v>
      </c>
      <c r="Z284" s="217" t="s">
        <v>25</v>
      </c>
      <c r="AA284" s="217" t="s">
        <v>33</v>
      </c>
      <c r="AB284" s="217" t="s">
        <v>70</v>
      </c>
      <c r="AC284" s="220"/>
      <c r="AD284" s="220"/>
      <c r="AE284" s="220"/>
      <c r="AF284" s="220"/>
      <c r="AG284" s="217" t="s">
        <v>622</v>
      </c>
      <c r="AH284" s="217" t="s">
        <v>600</v>
      </c>
      <c r="AI284" s="217" t="s">
        <v>565</v>
      </c>
      <c r="AJ284" s="223" t="s">
        <v>566</v>
      </c>
    </row>
    <row r="285" spans="2:36" ht="30">
      <c r="B285" s="215" t="s">
        <v>427</v>
      </c>
      <c r="C285" s="216">
        <v>41655</v>
      </c>
      <c r="D285" s="216">
        <v>41656</v>
      </c>
      <c r="E285" s="217" t="s">
        <v>24</v>
      </c>
      <c r="F285" s="218" t="s">
        <v>428</v>
      </c>
      <c r="G285" s="219"/>
      <c r="H285" s="220"/>
      <c r="I285" s="220"/>
      <c r="J285" s="219"/>
      <c r="K285" s="219"/>
      <c r="L285" s="220"/>
      <c r="M285" s="220"/>
      <c r="N285" s="220"/>
      <c r="O285" s="220"/>
      <c r="P285" s="220"/>
      <c r="Q285" s="220"/>
      <c r="R285" s="220"/>
      <c r="S285" s="220"/>
      <c r="T285" s="221">
        <v>4.3</v>
      </c>
      <c r="U285" s="217" t="s">
        <v>25</v>
      </c>
      <c r="V285" s="217" t="s">
        <v>31</v>
      </c>
      <c r="W285" s="221">
        <v>2.9</v>
      </c>
      <c r="X285" s="221">
        <v>8.6</v>
      </c>
      <c r="Y285" s="217" t="s">
        <v>26</v>
      </c>
      <c r="Z285" s="217" t="s">
        <v>25</v>
      </c>
      <c r="AA285" s="217" t="s">
        <v>33</v>
      </c>
      <c r="AB285" s="217" t="s">
        <v>70</v>
      </c>
      <c r="AC285" s="220"/>
      <c r="AD285" s="220"/>
      <c r="AE285" s="220"/>
      <c r="AF285" s="220"/>
      <c r="AG285" s="217" t="s">
        <v>623</v>
      </c>
      <c r="AH285" s="224" t="s">
        <v>610</v>
      </c>
      <c r="AI285" s="217" t="s">
        <v>565</v>
      </c>
      <c r="AJ285" s="223" t="s">
        <v>566</v>
      </c>
    </row>
    <row r="286" spans="2:36">
      <c r="B286" s="315" t="s">
        <v>429</v>
      </c>
      <c r="C286" s="314">
        <v>41655</v>
      </c>
      <c r="D286" s="314">
        <v>42711</v>
      </c>
      <c r="E286" s="306" t="s">
        <v>129</v>
      </c>
      <c r="F286" s="326" t="s">
        <v>430</v>
      </c>
      <c r="G286" s="318"/>
      <c r="H286" s="321"/>
      <c r="I286" s="321"/>
      <c r="J286" s="318"/>
      <c r="K286" s="318"/>
      <c r="L286" s="321"/>
      <c r="M286" s="321"/>
      <c r="N286" s="321"/>
      <c r="O286" s="321"/>
      <c r="P286" s="321"/>
      <c r="Q286" s="321"/>
      <c r="R286" s="321"/>
      <c r="S286" s="321"/>
      <c r="T286" s="311">
        <v>7.5</v>
      </c>
      <c r="U286" s="306" t="s">
        <v>116</v>
      </c>
      <c r="V286" s="306" t="s">
        <v>131</v>
      </c>
      <c r="W286" s="311">
        <v>6.4</v>
      </c>
      <c r="X286" s="311">
        <v>10</v>
      </c>
      <c r="Y286" s="306" t="s">
        <v>26</v>
      </c>
      <c r="Z286" s="306" t="s">
        <v>27</v>
      </c>
      <c r="AA286" s="306" t="s">
        <v>33</v>
      </c>
      <c r="AB286" s="329" t="s">
        <v>281</v>
      </c>
      <c r="AC286" s="199" t="s">
        <v>30</v>
      </c>
      <c r="AD286" s="199" t="s">
        <v>46</v>
      </c>
      <c r="AE286" s="211" t="s">
        <v>431</v>
      </c>
      <c r="AF286" s="211" t="s">
        <v>432</v>
      </c>
      <c r="AG286" s="306" t="s">
        <v>624</v>
      </c>
      <c r="AH286" s="321"/>
      <c r="AI286" s="306" t="s">
        <v>565</v>
      </c>
      <c r="AJ286" s="334" t="s">
        <v>566</v>
      </c>
    </row>
    <row r="287" spans="2:36">
      <c r="B287" s="316"/>
      <c r="C287" s="312"/>
      <c r="D287" s="312"/>
      <c r="E287" s="307"/>
      <c r="F287" s="307"/>
      <c r="G287" s="319"/>
      <c r="H287" s="322"/>
      <c r="I287" s="322"/>
      <c r="J287" s="319"/>
      <c r="K287" s="319"/>
      <c r="L287" s="322"/>
      <c r="M287" s="322"/>
      <c r="N287" s="322"/>
      <c r="O287" s="322"/>
      <c r="P287" s="322"/>
      <c r="Q287" s="322"/>
      <c r="R287" s="322"/>
      <c r="S287" s="322"/>
      <c r="T287" s="309"/>
      <c r="U287" s="307"/>
      <c r="V287" s="307"/>
      <c r="W287" s="309"/>
      <c r="X287" s="309"/>
      <c r="Y287" s="307"/>
      <c r="Z287" s="307"/>
      <c r="AA287" s="307"/>
      <c r="AB287" s="324"/>
      <c r="AC287" s="200" t="s">
        <v>39</v>
      </c>
      <c r="AD287" s="200" t="s">
        <v>46</v>
      </c>
      <c r="AE287" s="209"/>
      <c r="AF287" s="201" t="s">
        <v>433</v>
      </c>
      <c r="AG287" s="307"/>
      <c r="AH287" s="322"/>
      <c r="AI287" s="307"/>
      <c r="AJ287" s="332"/>
    </row>
    <row r="288" spans="2:36">
      <c r="B288" s="317"/>
      <c r="C288" s="313"/>
      <c r="D288" s="313"/>
      <c r="E288" s="308"/>
      <c r="F288" s="308"/>
      <c r="G288" s="320"/>
      <c r="H288" s="323"/>
      <c r="I288" s="323"/>
      <c r="J288" s="320"/>
      <c r="K288" s="320"/>
      <c r="L288" s="323"/>
      <c r="M288" s="323"/>
      <c r="N288" s="323"/>
      <c r="O288" s="323"/>
      <c r="P288" s="323"/>
      <c r="Q288" s="323"/>
      <c r="R288" s="323"/>
      <c r="S288" s="323"/>
      <c r="T288" s="310"/>
      <c r="U288" s="308"/>
      <c r="V288" s="308"/>
      <c r="W288" s="310"/>
      <c r="X288" s="310"/>
      <c r="Y288" s="308"/>
      <c r="Z288" s="308"/>
      <c r="AA288" s="308"/>
      <c r="AB288" s="325"/>
      <c r="AC288" s="202" t="s">
        <v>30</v>
      </c>
      <c r="AD288" s="202" t="s">
        <v>46</v>
      </c>
      <c r="AE288" s="203" t="s">
        <v>431</v>
      </c>
      <c r="AF288" s="203" t="s">
        <v>432</v>
      </c>
      <c r="AG288" s="308"/>
      <c r="AH288" s="323"/>
      <c r="AI288" s="308"/>
      <c r="AJ288" s="333"/>
    </row>
    <row r="289" spans="2:36">
      <c r="B289" s="215" t="s">
        <v>434</v>
      </c>
      <c r="C289" s="216">
        <v>41655</v>
      </c>
      <c r="D289" s="216">
        <v>41752</v>
      </c>
      <c r="E289" s="217" t="s">
        <v>24</v>
      </c>
      <c r="F289" s="218" t="s">
        <v>435</v>
      </c>
      <c r="G289" s="219"/>
      <c r="H289" s="220"/>
      <c r="I289" s="220"/>
      <c r="J289" s="219"/>
      <c r="K289" s="219"/>
      <c r="L289" s="220"/>
      <c r="M289" s="220"/>
      <c r="N289" s="220"/>
      <c r="O289" s="220"/>
      <c r="P289" s="220"/>
      <c r="Q289" s="220"/>
      <c r="R289" s="220"/>
      <c r="S289" s="220"/>
      <c r="T289" s="221">
        <v>4.3</v>
      </c>
      <c r="U289" s="217" t="s">
        <v>25</v>
      </c>
      <c r="V289" s="217" t="s">
        <v>31</v>
      </c>
      <c r="W289" s="221">
        <v>2.9</v>
      </c>
      <c r="X289" s="221">
        <v>8.6</v>
      </c>
      <c r="Y289" s="217" t="s">
        <v>26</v>
      </c>
      <c r="Z289" s="217" t="s">
        <v>25</v>
      </c>
      <c r="AA289" s="217" t="s">
        <v>33</v>
      </c>
      <c r="AB289" s="217" t="s">
        <v>70</v>
      </c>
      <c r="AC289" s="217" t="s">
        <v>30</v>
      </c>
      <c r="AD289" s="217" t="s">
        <v>46</v>
      </c>
      <c r="AE289" s="222" t="s">
        <v>431</v>
      </c>
      <c r="AF289" s="222" t="s">
        <v>432</v>
      </c>
      <c r="AG289" s="217" t="s">
        <v>625</v>
      </c>
      <c r="AH289" s="220"/>
      <c r="AI289" s="217" t="s">
        <v>565</v>
      </c>
      <c r="AJ289" s="223" t="s">
        <v>566</v>
      </c>
    </row>
    <row r="290" spans="2:36">
      <c r="B290" s="315" t="s">
        <v>436</v>
      </c>
      <c r="C290" s="314">
        <v>41655</v>
      </c>
      <c r="D290" s="314">
        <v>42711</v>
      </c>
      <c r="E290" s="306" t="s">
        <v>24</v>
      </c>
      <c r="F290" s="326" t="s">
        <v>437</v>
      </c>
      <c r="G290" s="318"/>
      <c r="H290" s="321"/>
      <c r="I290" s="321"/>
      <c r="J290" s="318"/>
      <c r="K290" s="318"/>
      <c r="L290" s="321"/>
      <c r="M290" s="321"/>
      <c r="N290" s="321"/>
      <c r="O290" s="321"/>
      <c r="P290" s="321"/>
      <c r="Q290" s="321"/>
      <c r="R290" s="321"/>
      <c r="S290" s="321"/>
      <c r="T290" s="311">
        <v>4.3</v>
      </c>
      <c r="U290" s="306" t="s">
        <v>25</v>
      </c>
      <c r="V290" s="306" t="s">
        <v>31</v>
      </c>
      <c r="W290" s="311">
        <v>2.9</v>
      </c>
      <c r="X290" s="311">
        <v>8.6</v>
      </c>
      <c r="Y290" s="306" t="s">
        <v>26</v>
      </c>
      <c r="Z290" s="306" t="s">
        <v>25</v>
      </c>
      <c r="AA290" s="306" t="s">
        <v>33</v>
      </c>
      <c r="AB290" s="306" t="s">
        <v>70</v>
      </c>
      <c r="AC290" s="199" t="s">
        <v>30</v>
      </c>
      <c r="AD290" s="199" t="s">
        <v>46</v>
      </c>
      <c r="AE290" s="211" t="s">
        <v>431</v>
      </c>
      <c r="AF290" s="211" t="s">
        <v>432</v>
      </c>
      <c r="AG290" s="306" t="s">
        <v>624</v>
      </c>
      <c r="AH290" s="321"/>
      <c r="AI290" s="306" t="s">
        <v>565</v>
      </c>
      <c r="AJ290" s="334" t="s">
        <v>566</v>
      </c>
    </row>
    <row r="291" spans="2:36">
      <c r="B291" s="316"/>
      <c r="C291" s="312"/>
      <c r="D291" s="312"/>
      <c r="E291" s="307"/>
      <c r="F291" s="307"/>
      <c r="G291" s="319"/>
      <c r="H291" s="322"/>
      <c r="I291" s="322"/>
      <c r="J291" s="319"/>
      <c r="K291" s="319"/>
      <c r="L291" s="322"/>
      <c r="M291" s="322"/>
      <c r="N291" s="322"/>
      <c r="O291" s="322"/>
      <c r="P291" s="322"/>
      <c r="Q291" s="322"/>
      <c r="R291" s="322"/>
      <c r="S291" s="322"/>
      <c r="T291" s="309"/>
      <c r="U291" s="307"/>
      <c r="V291" s="307"/>
      <c r="W291" s="309"/>
      <c r="X291" s="309"/>
      <c r="Y291" s="307"/>
      <c r="Z291" s="307"/>
      <c r="AA291" s="307"/>
      <c r="AB291" s="307"/>
      <c r="AC291" s="200" t="s">
        <v>39</v>
      </c>
      <c r="AD291" s="200" t="s">
        <v>46</v>
      </c>
      <c r="AE291" s="209"/>
      <c r="AF291" s="201" t="s">
        <v>433</v>
      </c>
      <c r="AG291" s="307"/>
      <c r="AH291" s="322"/>
      <c r="AI291" s="307"/>
      <c r="AJ291" s="332"/>
    </row>
    <row r="292" spans="2:36">
      <c r="B292" s="317"/>
      <c r="C292" s="313"/>
      <c r="D292" s="313"/>
      <c r="E292" s="308"/>
      <c r="F292" s="308"/>
      <c r="G292" s="320"/>
      <c r="H292" s="323"/>
      <c r="I292" s="323"/>
      <c r="J292" s="320"/>
      <c r="K292" s="320"/>
      <c r="L292" s="323"/>
      <c r="M292" s="323"/>
      <c r="N292" s="323"/>
      <c r="O292" s="323"/>
      <c r="P292" s="323"/>
      <c r="Q292" s="323"/>
      <c r="R292" s="323"/>
      <c r="S292" s="323"/>
      <c r="T292" s="310"/>
      <c r="U292" s="308"/>
      <c r="V292" s="308"/>
      <c r="W292" s="310"/>
      <c r="X292" s="310"/>
      <c r="Y292" s="308"/>
      <c r="Z292" s="308"/>
      <c r="AA292" s="308"/>
      <c r="AB292" s="308"/>
      <c r="AC292" s="202" t="s">
        <v>30</v>
      </c>
      <c r="AD292" s="202" t="s">
        <v>46</v>
      </c>
      <c r="AE292" s="203" t="s">
        <v>431</v>
      </c>
      <c r="AF292" s="203" t="s">
        <v>432</v>
      </c>
      <c r="AG292" s="308"/>
      <c r="AH292" s="323"/>
      <c r="AI292" s="308"/>
      <c r="AJ292" s="333"/>
    </row>
    <row r="293" spans="2:36">
      <c r="B293" s="215" t="s">
        <v>438</v>
      </c>
      <c r="C293" s="216">
        <v>41647</v>
      </c>
      <c r="D293" s="216">
        <v>42734</v>
      </c>
      <c r="E293" s="217" t="s">
        <v>24</v>
      </c>
      <c r="F293" s="218" t="s">
        <v>439</v>
      </c>
      <c r="G293" s="219"/>
      <c r="H293" s="220"/>
      <c r="I293" s="220"/>
      <c r="J293" s="219"/>
      <c r="K293" s="219"/>
      <c r="L293" s="220"/>
      <c r="M293" s="220"/>
      <c r="N293" s="220"/>
      <c r="O293" s="220"/>
      <c r="P293" s="220"/>
      <c r="Q293" s="220"/>
      <c r="R293" s="220"/>
      <c r="S293" s="220"/>
      <c r="T293" s="221">
        <v>4.3</v>
      </c>
      <c r="U293" s="217" t="s">
        <v>25</v>
      </c>
      <c r="V293" s="217" t="s">
        <v>31</v>
      </c>
      <c r="W293" s="221">
        <v>2.9</v>
      </c>
      <c r="X293" s="221">
        <v>8.6</v>
      </c>
      <c r="Y293" s="217" t="s">
        <v>26</v>
      </c>
      <c r="Z293" s="217" t="s">
        <v>25</v>
      </c>
      <c r="AA293" s="217" t="s">
        <v>33</v>
      </c>
      <c r="AB293" s="217" t="s">
        <v>70</v>
      </c>
      <c r="AC293" s="217" t="s">
        <v>39</v>
      </c>
      <c r="AD293" s="217" t="s">
        <v>46</v>
      </c>
      <c r="AE293" s="220"/>
      <c r="AF293" s="222" t="s">
        <v>440</v>
      </c>
      <c r="AG293" s="217" t="s">
        <v>626</v>
      </c>
      <c r="AH293" s="220"/>
      <c r="AI293" s="217" t="s">
        <v>565</v>
      </c>
      <c r="AJ293" s="223" t="s">
        <v>566</v>
      </c>
    </row>
    <row r="294" spans="2:36" ht="45">
      <c r="B294" s="215" t="s">
        <v>441</v>
      </c>
      <c r="C294" s="216">
        <v>41570</v>
      </c>
      <c r="D294" s="216">
        <v>41572</v>
      </c>
      <c r="E294" s="217" t="s">
        <v>129</v>
      </c>
      <c r="F294" s="218" t="s">
        <v>442</v>
      </c>
      <c r="G294" s="219"/>
      <c r="H294" s="220"/>
      <c r="I294" s="220"/>
      <c r="J294" s="219"/>
      <c r="K294" s="219"/>
      <c r="L294" s="220"/>
      <c r="M294" s="220"/>
      <c r="N294" s="220"/>
      <c r="O294" s="220"/>
      <c r="P294" s="220"/>
      <c r="Q294" s="220"/>
      <c r="R294" s="220"/>
      <c r="S294" s="220"/>
      <c r="T294" s="221">
        <v>7.5</v>
      </c>
      <c r="U294" s="217" t="s">
        <v>116</v>
      </c>
      <c r="V294" s="217" t="s">
        <v>131</v>
      </c>
      <c r="W294" s="221">
        <v>6.4</v>
      </c>
      <c r="X294" s="221">
        <v>10</v>
      </c>
      <c r="Y294" s="217" t="s">
        <v>26</v>
      </c>
      <c r="Z294" s="217" t="s">
        <v>27</v>
      </c>
      <c r="AA294" s="217" t="s">
        <v>33</v>
      </c>
      <c r="AB294" s="224" t="s">
        <v>281</v>
      </c>
      <c r="AC294" s="220"/>
      <c r="AD294" s="220"/>
      <c r="AE294" s="220"/>
      <c r="AF294" s="220"/>
      <c r="AG294" s="217" t="s">
        <v>627</v>
      </c>
      <c r="AH294" s="224" t="s">
        <v>610</v>
      </c>
      <c r="AI294" s="217" t="s">
        <v>565</v>
      </c>
      <c r="AJ294" s="223" t="s">
        <v>566</v>
      </c>
    </row>
    <row r="295" spans="2:36" ht="45">
      <c r="B295" s="215" t="s">
        <v>443</v>
      </c>
      <c r="C295" s="216">
        <v>41547</v>
      </c>
      <c r="D295" s="216">
        <v>41558</v>
      </c>
      <c r="E295" s="217" t="s">
        <v>674</v>
      </c>
      <c r="F295" s="218" t="s">
        <v>444</v>
      </c>
      <c r="G295" s="219"/>
      <c r="H295" s="220"/>
      <c r="I295" s="220"/>
      <c r="J295" s="219"/>
      <c r="K295" s="219"/>
      <c r="L295" s="220"/>
      <c r="M295" s="220"/>
      <c r="N295" s="220"/>
      <c r="O295" s="220"/>
      <c r="P295" s="220"/>
      <c r="Q295" s="220"/>
      <c r="R295" s="220"/>
      <c r="S295" s="220"/>
      <c r="T295" s="221">
        <v>6.8</v>
      </c>
      <c r="U295" s="217" t="s">
        <v>25</v>
      </c>
      <c r="V295" s="217" t="s">
        <v>150</v>
      </c>
      <c r="W295" s="221">
        <v>6.4</v>
      </c>
      <c r="X295" s="221">
        <v>8.6</v>
      </c>
      <c r="Y295" s="217" t="s">
        <v>26</v>
      </c>
      <c r="Z295" s="217" t="s">
        <v>25</v>
      </c>
      <c r="AA295" s="217" t="s">
        <v>33</v>
      </c>
      <c r="AB295" s="224" t="s">
        <v>445</v>
      </c>
      <c r="AC295" s="220"/>
      <c r="AD295" s="220"/>
      <c r="AE295" s="220"/>
      <c r="AF295" s="220"/>
      <c r="AG295" s="217" t="s">
        <v>628</v>
      </c>
      <c r="AH295" s="220"/>
      <c r="AI295" s="217" t="s">
        <v>565</v>
      </c>
      <c r="AJ295" s="223" t="s">
        <v>566</v>
      </c>
    </row>
    <row r="296" spans="2:36">
      <c r="B296" s="215" t="s">
        <v>446</v>
      </c>
      <c r="C296" s="216">
        <v>41495</v>
      </c>
      <c r="D296" s="216">
        <v>41499</v>
      </c>
      <c r="E296" s="217" t="s">
        <v>24</v>
      </c>
      <c r="F296" s="218" t="s">
        <v>447</v>
      </c>
      <c r="G296" s="219"/>
      <c r="H296" s="220"/>
      <c r="I296" s="220"/>
      <c r="J296" s="219"/>
      <c r="K296" s="219"/>
      <c r="L296" s="220"/>
      <c r="M296" s="220"/>
      <c r="N296" s="220"/>
      <c r="O296" s="220"/>
      <c r="P296" s="220"/>
      <c r="Q296" s="220"/>
      <c r="R296" s="220"/>
      <c r="S296" s="220"/>
      <c r="T296" s="221">
        <v>4.3</v>
      </c>
      <c r="U296" s="217" t="s">
        <v>25</v>
      </c>
      <c r="V296" s="217" t="s">
        <v>31</v>
      </c>
      <c r="W296" s="221">
        <v>2.9</v>
      </c>
      <c r="X296" s="221">
        <v>8.6</v>
      </c>
      <c r="Y296" s="217" t="s">
        <v>26</v>
      </c>
      <c r="Z296" s="217" t="s">
        <v>25</v>
      </c>
      <c r="AA296" s="217" t="s">
        <v>33</v>
      </c>
      <c r="AB296" s="217" t="s">
        <v>70</v>
      </c>
      <c r="AC296" s="220"/>
      <c r="AD296" s="220"/>
      <c r="AE296" s="220"/>
      <c r="AF296" s="220"/>
      <c r="AG296" s="217" t="s">
        <v>629</v>
      </c>
      <c r="AH296" s="217" t="s">
        <v>598</v>
      </c>
      <c r="AI296" s="217" t="s">
        <v>565</v>
      </c>
      <c r="AJ296" s="223" t="s">
        <v>566</v>
      </c>
    </row>
    <row r="297" spans="2:36" ht="30">
      <c r="B297" s="215" t="s">
        <v>448</v>
      </c>
      <c r="C297" s="216">
        <v>41495</v>
      </c>
      <c r="D297" s="216">
        <v>41498</v>
      </c>
      <c r="E297" s="217" t="s">
        <v>24</v>
      </c>
      <c r="F297" s="218" t="s">
        <v>449</v>
      </c>
      <c r="G297" s="219"/>
      <c r="H297" s="220"/>
      <c r="I297" s="220"/>
      <c r="J297" s="219"/>
      <c r="K297" s="219"/>
      <c r="L297" s="220"/>
      <c r="M297" s="220"/>
      <c r="N297" s="220"/>
      <c r="O297" s="220"/>
      <c r="P297" s="220"/>
      <c r="Q297" s="220"/>
      <c r="R297" s="220"/>
      <c r="S297" s="220"/>
      <c r="T297" s="221">
        <v>4.3</v>
      </c>
      <c r="U297" s="217" t="s">
        <v>25</v>
      </c>
      <c r="V297" s="217" t="s">
        <v>31</v>
      </c>
      <c r="W297" s="221">
        <v>2.9</v>
      </c>
      <c r="X297" s="221">
        <v>8.6</v>
      </c>
      <c r="Y297" s="217" t="s">
        <v>26</v>
      </c>
      <c r="Z297" s="217" t="s">
        <v>25</v>
      </c>
      <c r="AA297" s="217" t="s">
        <v>33</v>
      </c>
      <c r="AB297" s="217" t="s">
        <v>70</v>
      </c>
      <c r="AC297" s="220"/>
      <c r="AD297" s="220"/>
      <c r="AE297" s="220"/>
      <c r="AF297" s="220"/>
      <c r="AG297" s="217" t="s">
        <v>629</v>
      </c>
      <c r="AH297" s="224" t="s">
        <v>630</v>
      </c>
      <c r="AI297" s="217" t="s">
        <v>565</v>
      </c>
      <c r="AJ297" s="223" t="s">
        <v>566</v>
      </c>
    </row>
    <row r="298" spans="2:36" ht="45">
      <c r="B298" s="215" t="s">
        <v>450</v>
      </c>
      <c r="C298" s="216">
        <v>41495</v>
      </c>
      <c r="D298" s="216">
        <v>41498</v>
      </c>
      <c r="E298" s="217" t="s">
        <v>114</v>
      </c>
      <c r="F298" s="218" t="s">
        <v>451</v>
      </c>
      <c r="G298" s="219"/>
      <c r="H298" s="220"/>
      <c r="I298" s="220"/>
      <c r="J298" s="219"/>
      <c r="K298" s="219"/>
      <c r="L298" s="220"/>
      <c r="M298" s="220"/>
      <c r="N298" s="220"/>
      <c r="O298" s="220"/>
      <c r="P298" s="220"/>
      <c r="Q298" s="220"/>
      <c r="R298" s="220"/>
      <c r="S298" s="220"/>
      <c r="T298" s="221">
        <v>6.8</v>
      </c>
      <c r="U298" s="217" t="s">
        <v>25</v>
      </c>
      <c r="V298" s="217" t="s">
        <v>150</v>
      </c>
      <c r="W298" s="221">
        <v>6.4</v>
      </c>
      <c r="X298" s="221">
        <v>8.6</v>
      </c>
      <c r="Y298" s="217" t="s">
        <v>26</v>
      </c>
      <c r="Z298" s="217" t="s">
        <v>25</v>
      </c>
      <c r="AA298" s="217" t="s">
        <v>33</v>
      </c>
      <c r="AB298" s="224" t="s">
        <v>445</v>
      </c>
      <c r="AC298" s="220"/>
      <c r="AD298" s="220"/>
      <c r="AE298" s="220"/>
      <c r="AF298" s="220"/>
      <c r="AG298" s="217" t="s">
        <v>631</v>
      </c>
      <c r="AH298" s="224" t="s">
        <v>630</v>
      </c>
      <c r="AI298" s="217" t="s">
        <v>565</v>
      </c>
      <c r="AJ298" s="223" t="s">
        <v>572</v>
      </c>
    </row>
    <row r="299" spans="2:36" ht="30">
      <c r="B299" s="215" t="s">
        <v>452</v>
      </c>
      <c r="C299" s="216">
        <v>41484</v>
      </c>
      <c r="D299" s="216">
        <v>41485</v>
      </c>
      <c r="E299" s="217" t="s">
        <v>24</v>
      </c>
      <c r="F299" s="218" t="s">
        <v>453</v>
      </c>
      <c r="G299" s="219"/>
      <c r="H299" s="220"/>
      <c r="I299" s="220"/>
      <c r="J299" s="219"/>
      <c r="K299" s="219"/>
      <c r="L299" s="220"/>
      <c r="M299" s="220"/>
      <c r="N299" s="220"/>
      <c r="O299" s="220"/>
      <c r="P299" s="220"/>
      <c r="Q299" s="220"/>
      <c r="R299" s="220"/>
      <c r="S299" s="220"/>
      <c r="T299" s="221">
        <v>2.6</v>
      </c>
      <c r="U299" s="217" t="s">
        <v>27</v>
      </c>
      <c r="V299" s="217" t="s">
        <v>454</v>
      </c>
      <c r="W299" s="221">
        <v>2.9</v>
      </c>
      <c r="X299" s="221">
        <v>4.9000000000000004</v>
      </c>
      <c r="Y299" s="217" t="s">
        <v>26</v>
      </c>
      <c r="Z299" s="217" t="s">
        <v>116</v>
      </c>
      <c r="AA299" s="217" t="s">
        <v>33</v>
      </c>
      <c r="AB299" s="217" t="s">
        <v>70</v>
      </c>
      <c r="AC299" s="220"/>
      <c r="AD299" s="220"/>
      <c r="AE299" s="220"/>
      <c r="AF299" s="220"/>
      <c r="AG299" s="217" t="s">
        <v>632</v>
      </c>
      <c r="AH299" s="224" t="s">
        <v>630</v>
      </c>
      <c r="AI299" s="217" t="s">
        <v>565</v>
      </c>
      <c r="AJ299" s="223" t="s">
        <v>566</v>
      </c>
    </row>
    <row r="300" spans="2:36" ht="30">
      <c r="B300" s="215" t="s">
        <v>455</v>
      </c>
      <c r="C300" s="216">
        <v>41425</v>
      </c>
      <c r="D300" s="216">
        <v>41513</v>
      </c>
      <c r="E300" s="217" t="s">
        <v>24</v>
      </c>
      <c r="F300" s="218" t="s">
        <v>456</v>
      </c>
      <c r="G300" s="219"/>
      <c r="H300" s="220"/>
      <c r="I300" s="220"/>
      <c r="J300" s="219"/>
      <c r="K300" s="219"/>
      <c r="L300" s="220"/>
      <c r="M300" s="220"/>
      <c r="N300" s="220"/>
      <c r="O300" s="220"/>
      <c r="P300" s="220"/>
      <c r="Q300" s="220"/>
      <c r="R300" s="220"/>
      <c r="S300" s="220"/>
      <c r="T300" s="221">
        <v>3.5</v>
      </c>
      <c r="U300" s="217" t="s">
        <v>27</v>
      </c>
      <c r="V300" s="217" t="s">
        <v>457</v>
      </c>
      <c r="W300" s="221">
        <v>2.9</v>
      </c>
      <c r="X300" s="221">
        <v>6.8</v>
      </c>
      <c r="Y300" s="217" t="s">
        <v>26</v>
      </c>
      <c r="Z300" s="217" t="s">
        <v>25</v>
      </c>
      <c r="AA300" s="217" t="s">
        <v>51</v>
      </c>
      <c r="AB300" s="217" t="s">
        <v>70</v>
      </c>
      <c r="AC300" s="220"/>
      <c r="AD300" s="220"/>
      <c r="AE300" s="220"/>
      <c r="AF300" s="220"/>
      <c r="AG300" s="217" t="s">
        <v>633</v>
      </c>
      <c r="AH300" s="224" t="s">
        <v>630</v>
      </c>
      <c r="AI300" s="217" t="s">
        <v>565</v>
      </c>
      <c r="AJ300" s="223" t="s">
        <v>566</v>
      </c>
    </row>
    <row r="301" spans="2:36">
      <c r="B301" s="215" t="s">
        <v>458</v>
      </c>
      <c r="C301" s="216">
        <v>41404</v>
      </c>
      <c r="D301" s="216">
        <v>41407</v>
      </c>
      <c r="E301" s="217" t="s">
        <v>24</v>
      </c>
      <c r="F301" s="218" t="s">
        <v>459</v>
      </c>
      <c r="G301" s="219"/>
      <c r="H301" s="220"/>
      <c r="I301" s="220"/>
      <c r="J301" s="219"/>
      <c r="K301" s="219"/>
      <c r="L301" s="220"/>
      <c r="M301" s="220"/>
      <c r="N301" s="220"/>
      <c r="O301" s="220"/>
      <c r="P301" s="220"/>
      <c r="Q301" s="220"/>
      <c r="R301" s="220"/>
      <c r="S301" s="220"/>
      <c r="T301" s="221">
        <v>4.3</v>
      </c>
      <c r="U301" s="217" t="s">
        <v>25</v>
      </c>
      <c r="V301" s="217" t="s">
        <v>31</v>
      </c>
      <c r="W301" s="221">
        <v>2.9</v>
      </c>
      <c r="X301" s="221">
        <v>8.6</v>
      </c>
      <c r="Y301" s="217" t="s">
        <v>26</v>
      </c>
      <c r="Z301" s="217" t="s">
        <v>25</v>
      </c>
      <c r="AA301" s="217" t="s">
        <v>33</v>
      </c>
      <c r="AB301" s="217" t="s">
        <v>70</v>
      </c>
      <c r="AC301" s="220"/>
      <c r="AD301" s="220"/>
      <c r="AE301" s="220"/>
      <c r="AF301" s="220"/>
      <c r="AG301" s="217" t="s">
        <v>634</v>
      </c>
      <c r="AH301" s="220"/>
      <c r="AI301" s="217" t="s">
        <v>565</v>
      </c>
      <c r="AJ301" s="223" t="s">
        <v>566</v>
      </c>
    </row>
    <row r="302" spans="2:36">
      <c r="B302" s="215" t="s">
        <v>460</v>
      </c>
      <c r="C302" s="216">
        <v>41355</v>
      </c>
      <c r="D302" s="216">
        <v>41361</v>
      </c>
      <c r="E302" s="217" t="s">
        <v>24</v>
      </c>
      <c r="F302" s="218" t="s">
        <v>461</v>
      </c>
      <c r="G302" s="219"/>
      <c r="H302" s="220"/>
      <c r="I302" s="220"/>
      <c r="J302" s="219"/>
      <c r="K302" s="219"/>
      <c r="L302" s="220"/>
      <c r="M302" s="220"/>
      <c r="N302" s="220"/>
      <c r="O302" s="220"/>
      <c r="P302" s="220"/>
      <c r="Q302" s="220"/>
      <c r="R302" s="220"/>
      <c r="S302" s="220"/>
      <c r="T302" s="221">
        <v>4.3</v>
      </c>
      <c r="U302" s="217" t="s">
        <v>25</v>
      </c>
      <c r="V302" s="217" t="s">
        <v>31</v>
      </c>
      <c r="W302" s="221">
        <v>2.9</v>
      </c>
      <c r="X302" s="221">
        <v>8.6</v>
      </c>
      <c r="Y302" s="217" t="s">
        <v>26</v>
      </c>
      <c r="Z302" s="217" t="s">
        <v>25</v>
      </c>
      <c r="AA302" s="217" t="s">
        <v>33</v>
      </c>
      <c r="AB302" s="217" t="s">
        <v>70</v>
      </c>
      <c r="AC302" s="220"/>
      <c r="AD302" s="220"/>
      <c r="AE302" s="220"/>
      <c r="AF302" s="220"/>
      <c r="AG302" s="217" t="s">
        <v>635</v>
      </c>
      <c r="AH302" s="220"/>
      <c r="AI302" s="217" t="s">
        <v>565</v>
      </c>
      <c r="AJ302" s="223" t="s">
        <v>566</v>
      </c>
    </row>
    <row r="303" spans="2:36" ht="30">
      <c r="B303" s="215" t="s">
        <v>462</v>
      </c>
      <c r="C303" s="216">
        <v>41355</v>
      </c>
      <c r="D303" s="216">
        <v>41369</v>
      </c>
      <c r="E303" s="217" t="s">
        <v>24</v>
      </c>
      <c r="F303" s="218" t="s">
        <v>463</v>
      </c>
      <c r="G303" s="219"/>
      <c r="H303" s="220"/>
      <c r="I303" s="220"/>
      <c r="J303" s="219"/>
      <c r="K303" s="219"/>
      <c r="L303" s="220"/>
      <c r="M303" s="220"/>
      <c r="N303" s="220"/>
      <c r="O303" s="220"/>
      <c r="P303" s="220"/>
      <c r="Q303" s="220"/>
      <c r="R303" s="220"/>
      <c r="S303" s="220"/>
      <c r="T303" s="221">
        <v>5</v>
      </c>
      <c r="U303" s="217" t="s">
        <v>25</v>
      </c>
      <c r="V303" s="217" t="s">
        <v>198</v>
      </c>
      <c r="W303" s="221">
        <v>2.9</v>
      </c>
      <c r="X303" s="221">
        <v>10</v>
      </c>
      <c r="Y303" s="217" t="s">
        <v>26</v>
      </c>
      <c r="Z303" s="217" t="s">
        <v>27</v>
      </c>
      <c r="AA303" s="217" t="s">
        <v>33</v>
      </c>
      <c r="AB303" s="217" t="s">
        <v>70</v>
      </c>
      <c r="AC303" s="220"/>
      <c r="AD303" s="220"/>
      <c r="AE303" s="220"/>
      <c r="AF303" s="220"/>
      <c r="AG303" s="217" t="s">
        <v>636</v>
      </c>
      <c r="AH303" s="224" t="s">
        <v>630</v>
      </c>
      <c r="AI303" s="217" t="s">
        <v>565</v>
      </c>
      <c r="AJ303" s="223" t="s">
        <v>572</v>
      </c>
    </row>
    <row r="304" spans="2:36" ht="30">
      <c r="B304" s="215" t="s">
        <v>464</v>
      </c>
      <c r="C304" s="216">
        <v>41355</v>
      </c>
      <c r="D304" s="216">
        <v>41369</v>
      </c>
      <c r="E304" s="217" t="s">
        <v>24</v>
      </c>
      <c r="F304" s="218" t="s">
        <v>465</v>
      </c>
      <c r="G304" s="219"/>
      <c r="H304" s="220"/>
      <c r="I304" s="220"/>
      <c r="J304" s="219"/>
      <c r="K304" s="219"/>
      <c r="L304" s="220"/>
      <c r="M304" s="220"/>
      <c r="N304" s="220"/>
      <c r="O304" s="220"/>
      <c r="P304" s="220"/>
      <c r="Q304" s="220"/>
      <c r="R304" s="220"/>
      <c r="S304" s="220"/>
      <c r="T304" s="221">
        <v>5</v>
      </c>
      <c r="U304" s="217" t="s">
        <v>25</v>
      </c>
      <c r="V304" s="217" t="s">
        <v>198</v>
      </c>
      <c r="W304" s="221">
        <v>2.9</v>
      </c>
      <c r="X304" s="221">
        <v>10</v>
      </c>
      <c r="Y304" s="217" t="s">
        <v>26</v>
      </c>
      <c r="Z304" s="217" t="s">
        <v>27</v>
      </c>
      <c r="AA304" s="217" t="s">
        <v>33</v>
      </c>
      <c r="AB304" s="217" t="s">
        <v>70</v>
      </c>
      <c r="AC304" s="220"/>
      <c r="AD304" s="220"/>
      <c r="AE304" s="220"/>
      <c r="AF304" s="220"/>
      <c r="AG304" s="217" t="s">
        <v>636</v>
      </c>
      <c r="AH304" s="224" t="s">
        <v>630</v>
      </c>
      <c r="AI304" s="217" t="s">
        <v>565</v>
      </c>
      <c r="AJ304" s="223" t="s">
        <v>572</v>
      </c>
    </row>
    <row r="305" spans="2:36" ht="30">
      <c r="B305" s="215" t="s">
        <v>466</v>
      </c>
      <c r="C305" s="216">
        <v>41317</v>
      </c>
      <c r="D305" s="216">
        <v>41318</v>
      </c>
      <c r="E305" s="217" t="s">
        <v>24</v>
      </c>
      <c r="F305" s="218" t="s">
        <v>467</v>
      </c>
      <c r="G305" s="219"/>
      <c r="H305" s="220"/>
      <c r="I305" s="220"/>
      <c r="J305" s="219"/>
      <c r="K305" s="219"/>
      <c r="L305" s="220"/>
      <c r="M305" s="220"/>
      <c r="N305" s="220"/>
      <c r="O305" s="220"/>
      <c r="P305" s="220"/>
      <c r="Q305" s="220"/>
      <c r="R305" s="220"/>
      <c r="S305" s="220"/>
      <c r="T305" s="221">
        <v>4.3</v>
      </c>
      <c r="U305" s="217" t="s">
        <v>25</v>
      </c>
      <c r="V305" s="217" t="s">
        <v>31</v>
      </c>
      <c r="W305" s="221">
        <v>2.9</v>
      </c>
      <c r="X305" s="221">
        <v>8.6</v>
      </c>
      <c r="Y305" s="217" t="s">
        <v>26</v>
      </c>
      <c r="Z305" s="217" t="s">
        <v>25</v>
      </c>
      <c r="AA305" s="217" t="s">
        <v>33</v>
      </c>
      <c r="AB305" s="217" t="s">
        <v>70</v>
      </c>
      <c r="AC305" s="220"/>
      <c r="AD305" s="220"/>
      <c r="AE305" s="220"/>
      <c r="AF305" s="220"/>
      <c r="AG305" s="217" t="s">
        <v>637</v>
      </c>
      <c r="AH305" s="224" t="s">
        <v>630</v>
      </c>
      <c r="AI305" s="217" t="s">
        <v>565</v>
      </c>
      <c r="AJ305" s="223" t="s">
        <v>566</v>
      </c>
    </row>
    <row r="306" spans="2:36" ht="30">
      <c r="B306" s="215" t="s">
        <v>468</v>
      </c>
      <c r="C306" s="216">
        <v>41305</v>
      </c>
      <c r="D306" s="216">
        <v>41311</v>
      </c>
      <c r="E306" s="217" t="s">
        <v>24</v>
      </c>
      <c r="F306" s="218" t="s">
        <v>469</v>
      </c>
      <c r="G306" s="219"/>
      <c r="H306" s="220"/>
      <c r="I306" s="220"/>
      <c r="J306" s="219"/>
      <c r="K306" s="219"/>
      <c r="L306" s="220"/>
      <c r="M306" s="220"/>
      <c r="N306" s="220"/>
      <c r="O306" s="220"/>
      <c r="P306" s="220"/>
      <c r="Q306" s="220"/>
      <c r="R306" s="220"/>
      <c r="S306" s="220"/>
      <c r="T306" s="221">
        <v>2.6</v>
      </c>
      <c r="U306" s="217" t="s">
        <v>27</v>
      </c>
      <c r="V306" s="217" t="s">
        <v>454</v>
      </c>
      <c r="W306" s="221">
        <v>2.9</v>
      </c>
      <c r="X306" s="221">
        <v>4.9000000000000004</v>
      </c>
      <c r="Y306" s="217" t="s">
        <v>26</v>
      </c>
      <c r="Z306" s="217" t="s">
        <v>116</v>
      </c>
      <c r="AA306" s="217" t="s">
        <v>33</v>
      </c>
      <c r="AB306" s="217" t="s">
        <v>70</v>
      </c>
      <c r="AC306" s="220"/>
      <c r="AD306" s="220"/>
      <c r="AE306" s="220"/>
      <c r="AF306" s="220"/>
      <c r="AG306" s="217" t="s">
        <v>638</v>
      </c>
      <c r="AH306" s="224" t="s">
        <v>630</v>
      </c>
      <c r="AI306" s="217" t="s">
        <v>565</v>
      </c>
      <c r="AJ306" s="223" t="s">
        <v>566</v>
      </c>
    </row>
    <row r="307" spans="2:36" ht="30">
      <c r="B307" s="215" t="s">
        <v>470</v>
      </c>
      <c r="C307" s="216">
        <v>41297</v>
      </c>
      <c r="D307" s="216">
        <v>41844</v>
      </c>
      <c r="E307" s="217" t="s">
        <v>24</v>
      </c>
      <c r="F307" s="218" t="s">
        <v>471</v>
      </c>
      <c r="G307" s="219"/>
      <c r="H307" s="220"/>
      <c r="I307" s="220"/>
      <c r="J307" s="219"/>
      <c r="K307" s="219"/>
      <c r="L307" s="220"/>
      <c r="M307" s="220"/>
      <c r="N307" s="220"/>
      <c r="O307" s="220"/>
      <c r="P307" s="220"/>
      <c r="Q307" s="220"/>
      <c r="R307" s="220"/>
      <c r="S307" s="220"/>
      <c r="T307" s="221">
        <v>4.3</v>
      </c>
      <c r="U307" s="217" t="s">
        <v>25</v>
      </c>
      <c r="V307" s="217" t="s">
        <v>31</v>
      </c>
      <c r="W307" s="221">
        <v>2.9</v>
      </c>
      <c r="X307" s="221">
        <v>8.6</v>
      </c>
      <c r="Y307" s="217" t="s">
        <v>26</v>
      </c>
      <c r="Z307" s="217" t="s">
        <v>25</v>
      </c>
      <c r="AA307" s="217" t="s">
        <v>33</v>
      </c>
      <c r="AB307" s="217" t="s">
        <v>70</v>
      </c>
      <c r="AC307" s="220"/>
      <c r="AD307" s="220"/>
      <c r="AE307" s="220"/>
      <c r="AF307" s="220"/>
      <c r="AG307" s="217" t="s">
        <v>639</v>
      </c>
      <c r="AH307" s="224" t="s">
        <v>630</v>
      </c>
      <c r="AI307" s="217" t="s">
        <v>565</v>
      </c>
      <c r="AJ307" s="223" t="s">
        <v>566</v>
      </c>
    </row>
    <row r="308" spans="2:36" ht="30">
      <c r="B308" s="215" t="s">
        <v>472</v>
      </c>
      <c r="C308" s="216">
        <v>41297</v>
      </c>
      <c r="D308" s="216">
        <v>41303</v>
      </c>
      <c r="E308" s="217" t="s">
        <v>24</v>
      </c>
      <c r="F308" s="218" t="s">
        <v>473</v>
      </c>
      <c r="G308" s="219"/>
      <c r="H308" s="220"/>
      <c r="I308" s="220"/>
      <c r="J308" s="219"/>
      <c r="K308" s="219"/>
      <c r="L308" s="220"/>
      <c r="M308" s="220"/>
      <c r="N308" s="220"/>
      <c r="O308" s="220"/>
      <c r="P308" s="220"/>
      <c r="Q308" s="220"/>
      <c r="R308" s="220"/>
      <c r="S308" s="220"/>
      <c r="T308" s="221">
        <v>4.3</v>
      </c>
      <c r="U308" s="217" t="s">
        <v>25</v>
      </c>
      <c r="V308" s="217" t="s">
        <v>31</v>
      </c>
      <c r="W308" s="221">
        <v>2.9</v>
      </c>
      <c r="X308" s="221">
        <v>8.6</v>
      </c>
      <c r="Y308" s="217" t="s">
        <v>26</v>
      </c>
      <c r="Z308" s="217" t="s">
        <v>25</v>
      </c>
      <c r="AA308" s="217" t="s">
        <v>33</v>
      </c>
      <c r="AB308" s="217" t="s">
        <v>70</v>
      </c>
      <c r="AC308" s="220"/>
      <c r="AD308" s="220"/>
      <c r="AE308" s="220"/>
      <c r="AF308" s="220"/>
      <c r="AG308" s="217" t="s">
        <v>640</v>
      </c>
      <c r="AH308" s="224" t="s">
        <v>630</v>
      </c>
      <c r="AI308" s="217" t="s">
        <v>565</v>
      </c>
      <c r="AJ308" s="223" t="s">
        <v>566</v>
      </c>
    </row>
    <row r="309" spans="2:36" ht="45">
      <c r="B309" s="215" t="s">
        <v>474</v>
      </c>
      <c r="C309" s="216">
        <v>41207</v>
      </c>
      <c r="D309" s="216">
        <v>41208</v>
      </c>
      <c r="E309" s="217" t="s">
        <v>114</v>
      </c>
      <c r="F309" s="218" t="s">
        <v>475</v>
      </c>
      <c r="G309" s="219"/>
      <c r="H309" s="220"/>
      <c r="I309" s="220"/>
      <c r="J309" s="219"/>
      <c r="K309" s="219"/>
      <c r="L309" s="220"/>
      <c r="M309" s="220"/>
      <c r="N309" s="220"/>
      <c r="O309" s="220"/>
      <c r="P309" s="220"/>
      <c r="Q309" s="220"/>
      <c r="R309" s="220"/>
      <c r="S309" s="220"/>
      <c r="T309" s="221">
        <v>6.8</v>
      </c>
      <c r="U309" s="217" t="s">
        <v>25</v>
      </c>
      <c r="V309" s="217" t="s">
        <v>150</v>
      </c>
      <c r="W309" s="221">
        <v>6.4</v>
      </c>
      <c r="X309" s="221">
        <v>8.6</v>
      </c>
      <c r="Y309" s="217" t="s">
        <v>26</v>
      </c>
      <c r="Z309" s="217" t="s">
        <v>25</v>
      </c>
      <c r="AA309" s="217" t="s">
        <v>33</v>
      </c>
      <c r="AB309" s="224" t="s">
        <v>445</v>
      </c>
      <c r="AC309" s="220"/>
      <c r="AD309" s="220"/>
      <c r="AE309" s="220"/>
      <c r="AF309" s="220"/>
      <c r="AG309" s="217" t="s">
        <v>641</v>
      </c>
      <c r="AH309" s="220"/>
      <c r="AI309" s="217" t="s">
        <v>565</v>
      </c>
      <c r="AJ309" s="223" t="s">
        <v>566</v>
      </c>
    </row>
    <row r="310" spans="2:36">
      <c r="B310" s="215" t="s">
        <v>476</v>
      </c>
      <c r="C310" s="216">
        <v>41207</v>
      </c>
      <c r="D310" s="216">
        <v>41212</v>
      </c>
      <c r="E310" s="217" t="s">
        <v>24</v>
      </c>
      <c r="F310" s="218" t="s">
        <v>477</v>
      </c>
      <c r="G310" s="219"/>
      <c r="H310" s="220"/>
      <c r="I310" s="220"/>
      <c r="J310" s="219"/>
      <c r="K310" s="219"/>
      <c r="L310" s="220"/>
      <c r="M310" s="220"/>
      <c r="N310" s="220"/>
      <c r="O310" s="220"/>
      <c r="P310" s="220"/>
      <c r="Q310" s="220"/>
      <c r="R310" s="220"/>
      <c r="S310" s="220"/>
      <c r="T310" s="221">
        <v>4.3</v>
      </c>
      <c r="U310" s="217" t="s">
        <v>25</v>
      </c>
      <c r="V310" s="217" t="s">
        <v>31</v>
      </c>
      <c r="W310" s="221">
        <v>2.9</v>
      </c>
      <c r="X310" s="221">
        <v>8.6</v>
      </c>
      <c r="Y310" s="217" t="s">
        <v>26</v>
      </c>
      <c r="Z310" s="217" t="s">
        <v>25</v>
      </c>
      <c r="AA310" s="217" t="s">
        <v>33</v>
      </c>
      <c r="AB310" s="217" t="s">
        <v>70</v>
      </c>
      <c r="AC310" s="220"/>
      <c r="AD310" s="220"/>
      <c r="AE310" s="220"/>
      <c r="AF310" s="220"/>
      <c r="AG310" s="217" t="s">
        <v>641</v>
      </c>
      <c r="AH310" s="224" t="s">
        <v>592</v>
      </c>
      <c r="AI310" s="217" t="s">
        <v>565</v>
      </c>
      <c r="AJ310" s="223" t="s">
        <v>566</v>
      </c>
    </row>
    <row r="311" spans="2:36" ht="45">
      <c r="B311" s="215" t="s">
        <v>478</v>
      </c>
      <c r="C311" s="216">
        <v>41207</v>
      </c>
      <c r="D311" s="216">
        <v>41221</v>
      </c>
      <c r="E311" s="217" t="s">
        <v>129</v>
      </c>
      <c r="F311" s="218" t="s">
        <v>479</v>
      </c>
      <c r="G311" s="219"/>
      <c r="H311" s="220"/>
      <c r="I311" s="220"/>
      <c r="J311" s="219"/>
      <c r="K311" s="219"/>
      <c r="L311" s="220"/>
      <c r="M311" s="220"/>
      <c r="N311" s="220"/>
      <c r="O311" s="220"/>
      <c r="P311" s="220"/>
      <c r="Q311" s="220"/>
      <c r="R311" s="220"/>
      <c r="S311" s="220"/>
      <c r="T311" s="221">
        <v>7.5</v>
      </c>
      <c r="U311" s="217" t="s">
        <v>116</v>
      </c>
      <c r="V311" s="217" t="s">
        <v>131</v>
      </c>
      <c r="W311" s="221">
        <v>6.4</v>
      </c>
      <c r="X311" s="221">
        <v>10</v>
      </c>
      <c r="Y311" s="217" t="s">
        <v>26</v>
      </c>
      <c r="Z311" s="217" t="s">
        <v>27</v>
      </c>
      <c r="AA311" s="217" t="s">
        <v>33</v>
      </c>
      <c r="AB311" s="224" t="s">
        <v>445</v>
      </c>
      <c r="AC311" s="220"/>
      <c r="AD311" s="220"/>
      <c r="AE311" s="220"/>
      <c r="AF311" s="220"/>
      <c r="AG311" s="217" t="s">
        <v>641</v>
      </c>
      <c r="AH311" s="224" t="s">
        <v>630</v>
      </c>
      <c r="AI311" s="217" t="s">
        <v>565</v>
      </c>
      <c r="AJ311" s="223" t="s">
        <v>566</v>
      </c>
    </row>
    <row r="312" spans="2:36" ht="45">
      <c r="B312" s="215" t="s">
        <v>480</v>
      </c>
      <c r="C312" s="216">
        <v>41207</v>
      </c>
      <c r="D312" s="216">
        <v>41208</v>
      </c>
      <c r="E312" s="217" t="s">
        <v>129</v>
      </c>
      <c r="F312" s="218" t="s">
        <v>481</v>
      </c>
      <c r="G312" s="219"/>
      <c r="H312" s="220"/>
      <c r="I312" s="220"/>
      <c r="J312" s="219"/>
      <c r="K312" s="219"/>
      <c r="L312" s="220"/>
      <c r="M312" s="220"/>
      <c r="N312" s="220"/>
      <c r="O312" s="220"/>
      <c r="P312" s="220"/>
      <c r="Q312" s="220"/>
      <c r="R312" s="220"/>
      <c r="S312" s="220"/>
      <c r="T312" s="221">
        <v>7.5</v>
      </c>
      <c r="U312" s="217" t="s">
        <v>116</v>
      </c>
      <c r="V312" s="217" t="s">
        <v>131</v>
      </c>
      <c r="W312" s="221">
        <v>6.4</v>
      </c>
      <c r="X312" s="221">
        <v>10</v>
      </c>
      <c r="Y312" s="217" t="s">
        <v>26</v>
      </c>
      <c r="Z312" s="217" t="s">
        <v>27</v>
      </c>
      <c r="AA312" s="217" t="s">
        <v>33</v>
      </c>
      <c r="AB312" s="224" t="s">
        <v>445</v>
      </c>
      <c r="AC312" s="220"/>
      <c r="AD312" s="220"/>
      <c r="AE312" s="220"/>
      <c r="AF312" s="220"/>
      <c r="AG312" s="217" t="s">
        <v>642</v>
      </c>
      <c r="AH312" s="224" t="s">
        <v>592</v>
      </c>
      <c r="AI312" s="217" t="s">
        <v>565</v>
      </c>
      <c r="AJ312" s="223" t="s">
        <v>566</v>
      </c>
    </row>
    <row r="313" spans="2:36" ht="45">
      <c r="B313" s="215" t="s">
        <v>482</v>
      </c>
      <c r="C313" s="216">
        <v>41190</v>
      </c>
      <c r="D313" s="216">
        <v>41305</v>
      </c>
      <c r="E313" s="217" t="s">
        <v>129</v>
      </c>
      <c r="F313" s="218" t="s">
        <v>483</v>
      </c>
      <c r="G313" s="219"/>
      <c r="H313" s="220"/>
      <c r="I313" s="220"/>
      <c r="J313" s="219"/>
      <c r="K313" s="219"/>
      <c r="L313" s="220"/>
      <c r="M313" s="220"/>
      <c r="N313" s="220"/>
      <c r="O313" s="220"/>
      <c r="P313" s="220"/>
      <c r="Q313" s="220"/>
      <c r="R313" s="220"/>
      <c r="S313" s="220"/>
      <c r="T313" s="221">
        <v>6.5</v>
      </c>
      <c r="U313" s="217" t="s">
        <v>25</v>
      </c>
      <c r="V313" s="217" t="s">
        <v>295</v>
      </c>
      <c r="W313" s="221">
        <v>6.4</v>
      </c>
      <c r="X313" s="221">
        <v>8</v>
      </c>
      <c r="Y313" s="217" t="s">
        <v>26</v>
      </c>
      <c r="Z313" s="217" t="s">
        <v>27</v>
      </c>
      <c r="AA313" s="217" t="s">
        <v>51</v>
      </c>
      <c r="AB313" s="224" t="s">
        <v>445</v>
      </c>
      <c r="AC313" s="220"/>
      <c r="AD313" s="220"/>
      <c r="AE313" s="220"/>
      <c r="AF313" s="220"/>
      <c r="AG313" s="217" t="s">
        <v>643</v>
      </c>
      <c r="AH313" s="220"/>
      <c r="AI313" s="217" t="s">
        <v>565</v>
      </c>
      <c r="AJ313" s="223" t="s">
        <v>566</v>
      </c>
    </row>
    <row r="314" spans="2:36" ht="45">
      <c r="B314" s="215" t="s">
        <v>484</v>
      </c>
      <c r="C314" s="216">
        <v>41190</v>
      </c>
      <c r="D314" s="216">
        <v>41305</v>
      </c>
      <c r="E314" s="217" t="s">
        <v>129</v>
      </c>
      <c r="F314" s="218" t="s">
        <v>485</v>
      </c>
      <c r="G314" s="219"/>
      <c r="H314" s="220"/>
      <c r="I314" s="220"/>
      <c r="J314" s="219"/>
      <c r="K314" s="219"/>
      <c r="L314" s="220"/>
      <c r="M314" s="220"/>
      <c r="N314" s="220"/>
      <c r="O314" s="220"/>
      <c r="P314" s="220"/>
      <c r="Q314" s="220"/>
      <c r="R314" s="220"/>
      <c r="S314" s="220"/>
      <c r="T314" s="221">
        <v>6.5</v>
      </c>
      <c r="U314" s="217" t="s">
        <v>25</v>
      </c>
      <c r="V314" s="217" t="s">
        <v>295</v>
      </c>
      <c r="W314" s="221">
        <v>6.4</v>
      </c>
      <c r="X314" s="221">
        <v>8</v>
      </c>
      <c r="Y314" s="217" t="s">
        <v>26</v>
      </c>
      <c r="Z314" s="217" t="s">
        <v>27</v>
      </c>
      <c r="AA314" s="217" t="s">
        <v>51</v>
      </c>
      <c r="AB314" s="224" t="s">
        <v>445</v>
      </c>
      <c r="AC314" s="220"/>
      <c r="AD314" s="220"/>
      <c r="AE314" s="220"/>
      <c r="AF314" s="220"/>
      <c r="AG314" s="217" t="s">
        <v>643</v>
      </c>
      <c r="AH314" s="220"/>
      <c r="AI314" s="217" t="s">
        <v>565</v>
      </c>
      <c r="AJ314" s="223" t="s">
        <v>566</v>
      </c>
    </row>
    <row r="315" spans="2:36">
      <c r="B315" s="227" t="s">
        <v>486</v>
      </c>
      <c r="C315" s="216">
        <v>41190</v>
      </c>
      <c r="D315" s="216">
        <v>41303</v>
      </c>
      <c r="E315" s="217" t="s">
        <v>674</v>
      </c>
      <c r="F315" s="218" t="s">
        <v>487</v>
      </c>
      <c r="G315" s="219"/>
      <c r="H315" s="220"/>
      <c r="I315" s="220"/>
      <c r="J315" s="219"/>
      <c r="K315" s="219"/>
      <c r="L315" s="220"/>
      <c r="M315" s="220"/>
      <c r="N315" s="220"/>
      <c r="O315" s="220"/>
      <c r="P315" s="220"/>
      <c r="Q315" s="220"/>
      <c r="R315" s="220"/>
      <c r="S315" s="220"/>
      <c r="T315" s="221">
        <v>6.8</v>
      </c>
      <c r="U315" s="217" t="s">
        <v>25</v>
      </c>
      <c r="V315" s="217" t="s">
        <v>150</v>
      </c>
      <c r="W315" s="221">
        <v>6.4</v>
      </c>
      <c r="X315" s="221">
        <v>8.6</v>
      </c>
      <c r="Y315" s="217" t="s">
        <v>26</v>
      </c>
      <c r="Z315" s="217" t="s">
        <v>25</v>
      </c>
      <c r="AA315" s="217" t="s">
        <v>488</v>
      </c>
      <c r="AB315" s="217" t="s">
        <v>489</v>
      </c>
      <c r="AC315" s="220"/>
      <c r="AD315" s="220"/>
      <c r="AE315" s="220"/>
      <c r="AF315" s="220"/>
      <c r="AG315" s="217" t="s">
        <v>644</v>
      </c>
      <c r="AH315" s="220"/>
      <c r="AI315" s="217" t="s">
        <v>565</v>
      </c>
      <c r="AJ315" s="223" t="s">
        <v>566</v>
      </c>
    </row>
    <row r="316" spans="2:36">
      <c r="B316" s="227" t="s">
        <v>490</v>
      </c>
      <c r="C316" s="216">
        <v>41186</v>
      </c>
      <c r="D316" s="216">
        <v>41187</v>
      </c>
      <c r="E316" s="217" t="s">
        <v>24</v>
      </c>
      <c r="F316" s="218" t="s">
        <v>559</v>
      </c>
      <c r="G316" s="219"/>
      <c r="H316" s="220"/>
      <c r="I316" s="220"/>
      <c r="J316" s="219"/>
      <c r="K316" s="219"/>
      <c r="L316" s="220"/>
      <c r="M316" s="220"/>
      <c r="N316" s="220"/>
      <c r="O316" s="220"/>
      <c r="P316" s="220"/>
      <c r="Q316" s="220"/>
      <c r="R316" s="220"/>
      <c r="S316" s="220"/>
      <c r="T316" s="221">
        <v>4.3</v>
      </c>
      <c r="U316" s="217" t="s">
        <v>25</v>
      </c>
      <c r="V316" s="217" t="s">
        <v>31</v>
      </c>
      <c r="W316" s="221">
        <v>2.9</v>
      </c>
      <c r="X316" s="221">
        <v>8.6</v>
      </c>
      <c r="Y316" s="217" t="s">
        <v>26</v>
      </c>
      <c r="Z316" s="217" t="s">
        <v>25</v>
      </c>
      <c r="AA316" s="217" t="s">
        <v>488</v>
      </c>
      <c r="AB316" s="217" t="s">
        <v>70</v>
      </c>
      <c r="AC316" s="220"/>
      <c r="AD316" s="220"/>
      <c r="AE316" s="220"/>
      <c r="AF316" s="220"/>
      <c r="AG316" s="217" t="s">
        <v>645</v>
      </c>
      <c r="AH316" s="220"/>
      <c r="AI316" s="217" t="s">
        <v>565</v>
      </c>
      <c r="AJ316" s="223" t="s">
        <v>566</v>
      </c>
    </row>
    <row r="317" spans="2:36" ht="30">
      <c r="B317" s="227" t="s">
        <v>491</v>
      </c>
      <c r="C317" s="216">
        <v>41175</v>
      </c>
      <c r="D317" s="216">
        <v>41176</v>
      </c>
      <c r="E317" s="217" t="s">
        <v>24</v>
      </c>
      <c r="F317" s="218" t="s">
        <v>492</v>
      </c>
      <c r="G317" s="219"/>
      <c r="H317" s="220"/>
      <c r="I317" s="220"/>
      <c r="J317" s="219"/>
      <c r="K317" s="219"/>
      <c r="L317" s="220"/>
      <c r="M317" s="220"/>
      <c r="N317" s="220"/>
      <c r="O317" s="220"/>
      <c r="P317" s="220"/>
      <c r="Q317" s="220"/>
      <c r="R317" s="220"/>
      <c r="S317" s="220"/>
      <c r="T317" s="221">
        <v>4.3</v>
      </c>
      <c r="U317" s="217" t="s">
        <v>25</v>
      </c>
      <c r="V317" s="217" t="s">
        <v>31</v>
      </c>
      <c r="W317" s="221">
        <v>2.9</v>
      </c>
      <c r="X317" s="221">
        <v>8.6</v>
      </c>
      <c r="Y317" s="217" t="s">
        <v>26</v>
      </c>
      <c r="Z317" s="217" t="s">
        <v>25</v>
      </c>
      <c r="AA317" s="217" t="s">
        <v>488</v>
      </c>
      <c r="AB317" s="217" t="s">
        <v>70</v>
      </c>
      <c r="AC317" s="220"/>
      <c r="AD317" s="220"/>
      <c r="AE317" s="220"/>
      <c r="AF317" s="220"/>
      <c r="AG317" s="217" t="s">
        <v>646</v>
      </c>
      <c r="AH317" s="224" t="s">
        <v>647</v>
      </c>
      <c r="AI317" s="217" t="s">
        <v>565</v>
      </c>
      <c r="AJ317" s="223" t="s">
        <v>566</v>
      </c>
    </row>
    <row r="318" spans="2:36" ht="30">
      <c r="B318" s="227" t="s">
        <v>493</v>
      </c>
      <c r="C318" s="216">
        <v>41175</v>
      </c>
      <c r="D318" s="216">
        <v>41176</v>
      </c>
      <c r="E318" s="217" t="s">
        <v>24</v>
      </c>
      <c r="F318" s="218" t="s">
        <v>494</v>
      </c>
      <c r="G318" s="219"/>
      <c r="H318" s="220"/>
      <c r="I318" s="220"/>
      <c r="J318" s="219"/>
      <c r="K318" s="219"/>
      <c r="L318" s="220"/>
      <c r="M318" s="220"/>
      <c r="N318" s="220"/>
      <c r="O318" s="220"/>
      <c r="P318" s="220"/>
      <c r="Q318" s="220"/>
      <c r="R318" s="220"/>
      <c r="S318" s="220"/>
      <c r="T318" s="221">
        <v>4.3</v>
      </c>
      <c r="U318" s="217" t="s">
        <v>25</v>
      </c>
      <c r="V318" s="217" t="s">
        <v>31</v>
      </c>
      <c r="W318" s="221">
        <v>2.9</v>
      </c>
      <c r="X318" s="221">
        <v>8.6</v>
      </c>
      <c r="Y318" s="217" t="s">
        <v>26</v>
      </c>
      <c r="Z318" s="217" t="s">
        <v>25</v>
      </c>
      <c r="AA318" s="217" t="s">
        <v>488</v>
      </c>
      <c r="AB318" s="217" t="s">
        <v>70</v>
      </c>
      <c r="AC318" s="220"/>
      <c r="AD318" s="220"/>
      <c r="AE318" s="220"/>
      <c r="AF318" s="220"/>
      <c r="AG318" s="217" t="s">
        <v>648</v>
      </c>
      <c r="AH318" s="224" t="s">
        <v>647</v>
      </c>
      <c r="AI318" s="217" t="s">
        <v>565</v>
      </c>
      <c r="AJ318" s="223" t="s">
        <v>566</v>
      </c>
    </row>
    <row r="319" spans="2:36" ht="30">
      <c r="B319" s="227" t="s">
        <v>495</v>
      </c>
      <c r="C319" s="216">
        <v>41175</v>
      </c>
      <c r="D319" s="216">
        <v>41176</v>
      </c>
      <c r="E319" s="217" t="s">
        <v>24</v>
      </c>
      <c r="F319" s="218" t="s">
        <v>496</v>
      </c>
      <c r="G319" s="219"/>
      <c r="H319" s="220"/>
      <c r="I319" s="220"/>
      <c r="J319" s="219"/>
      <c r="K319" s="219"/>
      <c r="L319" s="220"/>
      <c r="M319" s="220"/>
      <c r="N319" s="220"/>
      <c r="O319" s="220"/>
      <c r="P319" s="220"/>
      <c r="Q319" s="220"/>
      <c r="R319" s="220"/>
      <c r="S319" s="220"/>
      <c r="T319" s="221">
        <v>4.3</v>
      </c>
      <c r="U319" s="217" t="s">
        <v>25</v>
      </c>
      <c r="V319" s="217" t="s">
        <v>31</v>
      </c>
      <c r="W319" s="221">
        <v>2.9</v>
      </c>
      <c r="X319" s="221">
        <v>8.6</v>
      </c>
      <c r="Y319" s="217" t="s">
        <v>26</v>
      </c>
      <c r="Z319" s="217" t="s">
        <v>25</v>
      </c>
      <c r="AA319" s="217" t="s">
        <v>488</v>
      </c>
      <c r="AB319" s="217" t="s">
        <v>70</v>
      </c>
      <c r="AC319" s="220"/>
      <c r="AD319" s="220"/>
      <c r="AE319" s="220"/>
      <c r="AF319" s="220"/>
      <c r="AG319" s="217" t="s">
        <v>649</v>
      </c>
      <c r="AH319" s="224" t="s">
        <v>647</v>
      </c>
      <c r="AI319" s="217" t="s">
        <v>565</v>
      </c>
      <c r="AJ319" s="223" t="s">
        <v>566</v>
      </c>
    </row>
    <row r="320" spans="2:36" ht="30">
      <c r="B320" s="227" t="s">
        <v>497</v>
      </c>
      <c r="C320" s="216">
        <v>41150</v>
      </c>
      <c r="D320" s="216">
        <v>41150</v>
      </c>
      <c r="E320" s="217" t="s">
        <v>24</v>
      </c>
      <c r="F320" s="218" t="s">
        <v>498</v>
      </c>
      <c r="G320" s="219"/>
      <c r="H320" s="220"/>
      <c r="I320" s="220"/>
      <c r="J320" s="219"/>
      <c r="K320" s="219"/>
      <c r="L320" s="220"/>
      <c r="M320" s="220"/>
      <c r="N320" s="220"/>
      <c r="O320" s="220"/>
      <c r="P320" s="220"/>
      <c r="Q320" s="220"/>
      <c r="R320" s="220"/>
      <c r="S320" s="220"/>
      <c r="T320" s="221">
        <v>4.3</v>
      </c>
      <c r="U320" s="217" t="s">
        <v>25</v>
      </c>
      <c r="V320" s="217" t="s">
        <v>31</v>
      </c>
      <c r="W320" s="221">
        <v>2.9</v>
      </c>
      <c r="X320" s="221">
        <v>8.6</v>
      </c>
      <c r="Y320" s="217" t="s">
        <v>26</v>
      </c>
      <c r="Z320" s="217" t="s">
        <v>25</v>
      </c>
      <c r="AA320" s="217" t="s">
        <v>488</v>
      </c>
      <c r="AB320" s="217" t="s">
        <v>70</v>
      </c>
      <c r="AC320" s="220"/>
      <c r="AD320" s="220"/>
      <c r="AE320" s="220"/>
      <c r="AF320" s="220"/>
      <c r="AG320" s="217" t="s">
        <v>650</v>
      </c>
      <c r="AH320" s="224" t="s">
        <v>647</v>
      </c>
      <c r="AI320" s="217" t="s">
        <v>565</v>
      </c>
      <c r="AJ320" s="223" t="s">
        <v>566</v>
      </c>
    </row>
    <row r="321" spans="2:36" ht="30">
      <c r="B321" s="215" t="s">
        <v>499</v>
      </c>
      <c r="C321" s="216">
        <v>41150</v>
      </c>
      <c r="D321" s="216">
        <v>41150</v>
      </c>
      <c r="E321" s="217" t="s">
        <v>24</v>
      </c>
      <c r="F321" s="218" t="s">
        <v>500</v>
      </c>
      <c r="G321" s="219"/>
      <c r="H321" s="220"/>
      <c r="I321" s="220"/>
      <c r="J321" s="219"/>
      <c r="K321" s="219"/>
      <c r="L321" s="220"/>
      <c r="M321" s="220"/>
      <c r="N321" s="220"/>
      <c r="O321" s="220"/>
      <c r="P321" s="220"/>
      <c r="Q321" s="220"/>
      <c r="R321" s="220"/>
      <c r="S321" s="220"/>
      <c r="T321" s="221">
        <v>4.3</v>
      </c>
      <c r="U321" s="217" t="s">
        <v>25</v>
      </c>
      <c r="V321" s="217" t="s">
        <v>31</v>
      </c>
      <c r="W321" s="221">
        <v>2.9</v>
      </c>
      <c r="X321" s="221">
        <v>8.6</v>
      </c>
      <c r="Y321" s="217" t="s">
        <v>26</v>
      </c>
      <c r="Z321" s="217" t="s">
        <v>25</v>
      </c>
      <c r="AA321" s="217" t="s">
        <v>488</v>
      </c>
      <c r="AB321" s="217" t="s">
        <v>70</v>
      </c>
      <c r="AC321" s="220"/>
      <c r="AD321" s="220"/>
      <c r="AE321" s="220"/>
      <c r="AF321" s="220"/>
      <c r="AG321" s="217" t="s">
        <v>650</v>
      </c>
      <c r="AH321" s="224" t="s">
        <v>647</v>
      </c>
      <c r="AI321" s="217" t="s">
        <v>565</v>
      </c>
      <c r="AJ321" s="223" t="s">
        <v>566</v>
      </c>
    </row>
    <row r="322" spans="2:36" ht="30">
      <c r="B322" s="227" t="s">
        <v>501</v>
      </c>
      <c r="C322" s="216">
        <v>41144</v>
      </c>
      <c r="D322" s="216">
        <v>41145</v>
      </c>
      <c r="E322" s="217" t="s">
        <v>24</v>
      </c>
      <c r="F322" s="218" t="s">
        <v>502</v>
      </c>
      <c r="G322" s="219"/>
      <c r="H322" s="220"/>
      <c r="I322" s="220"/>
      <c r="J322" s="219"/>
      <c r="K322" s="219"/>
      <c r="L322" s="220"/>
      <c r="M322" s="220"/>
      <c r="N322" s="220"/>
      <c r="O322" s="220"/>
      <c r="P322" s="220"/>
      <c r="Q322" s="220"/>
      <c r="R322" s="220"/>
      <c r="S322" s="220"/>
      <c r="T322" s="221">
        <v>4.3</v>
      </c>
      <c r="U322" s="217" t="s">
        <v>25</v>
      </c>
      <c r="V322" s="217" t="s">
        <v>31</v>
      </c>
      <c r="W322" s="221">
        <v>2.9</v>
      </c>
      <c r="X322" s="221">
        <v>8.6</v>
      </c>
      <c r="Y322" s="217" t="s">
        <v>26</v>
      </c>
      <c r="Z322" s="217" t="s">
        <v>25</v>
      </c>
      <c r="AA322" s="217" t="s">
        <v>488</v>
      </c>
      <c r="AB322" s="217" t="s">
        <v>70</v>
      </c>
      <c r="AC322" s="220"/>
      <c r="AD322" s="220"/>
      <c r="AE322" s="220"/>
      <c r="AF322" s="220"/>
      <c r="AG322" s="217" t="s">
        <v>651</v>
      </c>
      <c r="AH322" s="224" t="s">
        <v>647</v>
      </c>
      <c r="AI322" s="217" t="s">
        <v>565</v>
      </c>
      <c r="AJ322" s="223" t="s">
        <v>566</v>
      </c>
    </row>
    <row r="323" spans="2:36" ht="30">
      <c r="B323" s="227" t="s">
        <v>503</v>
      </c>
      <c r="C323" s="216">
        <v>41144</v>
      </c>
      <c r="D323" s="216">
        <v>41145</v>
      </c>
      <c r="E323" s="217" t="s">
        <v>24</v>
      </c>
      <c r="F323" s="218" t="s">
        <v>504</v>
      </c>
      <c r="G323" s="219"/>
      <c r="H323" s="220"/>
      <c r="I323" s="220"/>
      <c r="J323" s="219"/>
      <c r="K323" s="219"/>
      <c r="L323" s="220"/>
      <c r="M323" s="220"/>
      <c r="N323" s="220"/>
      <c r="O323" s="220"/>
      <c r="P323" s="220"/>
      <c r="Q323" s="220"/>
      <c r="R323" s="220"/>
      <c r="S323" s="220"/>
      <c r="T323" s="221">
        <v>4.3</v>
      </c>
      <c r="U323" s="217" t="s">
        <v>25</v>
      </c>
      <c r="V323" s="217" t="s">
        <v>31</v>
      </c>
      <c r="W323" s="221">
        <v>2.9</v>
      </c>
      <c r="X323" s="221">
        <v>8.6</v>
      </c>
      <c r="Y323" s="217" t="s">
        <v>26</v>
      </c>
      <c r="Z323" s="217" t="s">
        <v>25</v>
      </c>
      <c r="AA323" s="217" t="s">
        <v>488</v>
      </c>
      <c r="AB323" s="217" t="s">
        <v>70</v>
      </c>
      <c r="AC323" s="220"/>
      <c r="AD323" s="220"/>
      <c r="AE323" s="220"/>
      <c r="AF323" s="220"/>
      <c r="AG323" s="217" t="s">
        <v>652</v>
      </c>
      <c r="AH323" s="224" t="s">
        <v>647</v>
      </c>
      <c r="AI323" s="217" t="s">
        <v>565</v>
      </c>
      <c r="AJ323" s="223" t="s">
        <v>572</v>
      </c>
    </row>
    <row r="324" spans="2:36" ht="30">
      <c r="B324" s="227" t="s">
        <v>505</v>
      </c>
      <c r="C324" s="216">
        <v>41136</v>
      </c>
      <c r="D324" s="216">
        <v>41137</v>
      </c>
      <c r="E324" s="217" t="s">
        <v>24</v>
      </c>
      <c r="F324" s="218" t="s">
        <v>506</v>
      </c>
      <c r="G324" s="219"/>
      <c r="H324" s="220"/>
      <c r="I324" s="220"/>
      <c r="J324" s="219"/>
      <c r="K324" s="219"/>
      <c r="L324" s="220"/>
      <c r="M324" s="220"/>
      <c r="N324" s="220"/>
      <c r="O324" s="220"/>
      <c r="P324" s="220"/>
      <c r="Q324" s="220"/>
      <c r="R324" s="220"/>
      <c r="S324" s="220"/>
      <c r="T324" s="221">
        <v>4.3</v>
      </c>
      <c r="U324" s="217" t="s">
        <v>25</v>
      </c>
      <c r="V324" s="217" t="s">
        <v>31</v>
      </c>
      <c r="W324" s="221">
        <v>2.9</v>
      </c>
      <c r="X324" s="221">
        <v>8.6</v>
      </c>
      <c r="Y324" s="217" t="s">
        <v>26</v>
      </c>
      <c r="Z324" s="217" t="s">
        <v>25</v>
      </c>
      <c r="AA324" s="217" t="s">
        <v>488</v>
      </c>
      <c r="AB324" s="217" t="s">
        <v>70</v>
      </c>
      <c r="AC324" s="217" t="s">
        <v>30</v>
      </c>
      <c r="AD324" s="217" t="s">
        <v>46</v>
      </c>
      <c r="AE324" s="218" t="s">
        <v>507</v>
      </c>
      <c r="AF324" s="218" t="s">
        <v>508</v>
      </c>
      <c r="AG324" s="217" t="s">
        <v>653</v>
      </c>
      <c r="AH324" s="224" t="s">
        <v>647</v>
      </c>
      <c r="AI324" s="217" t="s">
        <v>565</v>
      </c>
      <c r="AJ324" s="223" t="s">
        <v>566</v>
      </c>
    </row>
    <row r="325" spans="2:36" ht="30">
      <c r="B325" s="227" t="s">
        <v>509</v>
      </c>
      <c r="C325" s="216">
        <v>41135</v>
      </c>
      <c r="D325" s="216">
        <v>41149</v>
      </c>
      <c r="E325" s="217" t="s">
        <v>676</v>
      </c>
      <c r="F325" s="218" t="s">
        <v>510</v>
      </c>
      <c r="G325" s="219"/>
      <c r="H325" s="220"/>
      <c r="I325" s="220"/>
      <c r="J325" s="219"/>
      <c r="K325" s="219"/>
      <c r="L325" s="220"/>
      <c r="M325" s="220"/>
      <c r="N325" s="220"/>
      <c r="O325" s="220"/>
      <c r="P325" s="220"/>
      <c r="Q325" s="220"/>
      <c r="R325" s="220"/>
      <c r="S325" s="220"/>
      <c r="T325" s="221">
        <v>7.5</v>
      </c>
      <c r="U325" s="217" t="s">
        <v>511</v>
      </c>
      <c r="V325" s="217" t="s">
        <v>131</v>
      </c>
      <c r="W325" s="221">
        <v>6.4</v>
      </c>
      <c r="X325" s="221">
        <v>10</v>
      </c>
      <c r="Y325" s="217" t="s">
        <v>26</v>
      </c>
      <c r="Z325" s="217" t="s">
        <v>27</v>
      </c>
      <c r="AA325" s="217" t="s">
        <v>488</v>
      </c>
      <c r="AB325" s="217" t="s">
        <v>281</v>
      </c>
      <c r="AC325" s="220"/>
      <c r="AD325" s="220"/>
      <c r="AE325" s="220"/>
      <c r="AF325" s="220"/>
      <c r="AG325" s="217" t="s">
        <v>654</v>
      </c>
      <c r="AH325" s="224" t="s">
        <v>647</v>
      </c>
      <c r="AI325" s="217" t="s">
        <v>565</v>
      </c>
      <c r="AJ325" s="223" t="s">
        <v>566</v>
      </c>
    </row>
    <row r="326" spans="2:36" ht="30">
      <c r="B326" s="215" t="s">
        <v>740</v>
      </c>
      <c r="C326" s="216">
        <v>41134</v>
      </c>
      <c r="D326" s="216">
        <v>41135</v>
      </c>
      <c r="E326" s="217" t="s">
        <v>24</v>
      </c>
      <c r="F326" s="218" t="s">
        <v>741</v>
      </c>
      <c r="G326" s="219"/>
      <c r="H326" s="220"/>
      <c r="I326" s="220"/>
      <c r="J326" s="219"/>
      <c r="K326" s="219"/>
      <c r="L326" s="220"/>
      <c r="M326" s="220"/>
      <c r="N326" s="220"/>
      <c r="O326" s="220"/>
      <c r="P326" s="220"/>
      <c r="Q326" s="220"/>
      <c r="R326" s="220"/>
      <c r="S326" s="220"/>
      <c r="T326" s="221">
        <v>4.3</v>
      </c>
      <c r="U326" s="217" t="s">
        <v>25</v>
      </c>
      <c r="V326" s="217" t="s">
        <v>31</v>
      </c>
      <c r="W326" s="221">
        <v>2.9</v>
      </c>
      <c r="X326" s="221">
        <v>8.6</v>
      </c>
      <c r="Y326" s="217" t="s">
        <v>26</v>
      </c>
      <c r="Z326" s="217" t="s">
        <v>25</v>
      </c>
      <c r="AA326" s="217" t="s">
        <v>488</v>
      </c>
      <c r="AB326" s="217" t="s">
        <v>70</v>
      </c>
      <c r="AC326" s="220"/>
      <c r="AD326" s="220"/>
      <c r="AE326" s="220"/>
      <c r="AF326" s="220"/>
      <c r="AG326" s="218" t="s">
        <v>742</v>
      </c>
      <c r="AH326" s="224" t="s">
        <v>647</v>
      </c>
      <c r="AI326" s="217" t="s">
        <v>565</v>
      </c>
      <c r="AJ326" s="223" t="s">
        <v>566</v>
      </c>
    </row>
    <row r="327" spans="2:36">
      <c r="B327" s="315" t="s">
        <v>743</v>
      </c>
      <c r="C327" s="314">
        <v>41134</v>
      </c>
      <c r="D327" s="314">
        <v>42975</v>
      </c>
      <c r="E327" s="306" t="s">
        <v>24</v>
      </c>
      <c r="F327" s="326" t="s">
        <v>744</v>
      </c>
      <c r="G327" s="318"/>
      <c r="H327" s="321"/>
      <c r="I327" s="321"/>
      <c r="J327" s="318"/>
      <c r="K327" s="318"/>
      <c r="L327" s="321"/>
      <c r="M327" s="321"/>
      <c r="N327" s="321"/>
      <c r="O327" s="321"/>
      <c r="P327" s="321"/>
      <c r="Q327" s="321"/>
      <c r="R327" s="321"/>
      <c r="S327" s="321"/>
      <c r="T327" s="311">
        <v>4.3</v>
      </c>
      <c r="U327" s="306" t="s">
        <v>25</v>
      </c>
      <c r="V327" s="199" t="s">
        <v>31</v>
      </c>
      <c r="W327" s="311">
        <v>2.9</v>
      </c>
      <c r="X327" s="311">
        <v>8.6</v>
      </c>
      <c r="Y327" s="306" t="s">
        <v>26</v>
      </c>
      <c r="Z327" s="306" t="s">
        <v>25</v>
      </c>
      <c r="AA327" s="306" t="s">
        <v>488</v>
      </c>
      <c r="AB327" s="306" t="s">
        <v>70</v>
      </c>
      <c r="AC327" s="207" t="s">
        <v>39</v>
      </c>
      <c r="AD327" s="207" t="s">
        <v>46</v>
      </c>
      <c r="AE327" s="207"/>
      <c r="AF327" s="228" t="s">
        <v>745</v>
      </c>
      <c r="AG327" s="326" t="s">
        <v>655</v>
      </c>
      <c r="AH327" s="329" t="s">
        <v>647</v>
      </c>
      <c r="AI327" s="306" t="s">
        <v>565</v>
      </c>
      <c r="AJ327" s="334" t="s">
        <v>566</v>
      </c>
    </row>
    <row r="328" spans="2:36">
      <c r="B328" s="317"/>
      <c r="C328" s="313"/>
      <c r="D328" s="313"/>
      <c r="E328" s="308"/>
      <c r="F328" s="328"/>
      <c r="G328" s="320"/>
      <c r="H328" s="323"/>
      <c r="I328" s="323"/>
      <c r="J328" s="320"/>
      <c r="K328" s="320"/>
      <c r="L328" s="323"/>
      <c r="M328" s="323"/>
      <c r="N328" s="323"/>
      <c r="O328" s="323"/>
      <c r="P328" s="323"/>
      <c r="Q328" s="323"/>
      <c r="R328" s="323"/>
      <c r="S328" s="323"/>
      <c r="T328" s="310"/>
      <c r="U328" s="308"/>
      <c r="V328" s="202"/>
      <c r="W328" s="310"/>
      <c r="X328" s="310"/>
      <c r="Y328" s="308"/>
      <c r="Z328" s="308"/>
      <c r="AA328" s="308"/>
      <c r="AB328" s="308"/>
      <c r="AC328" s="206" t="s">
        <v>166</v>
      </c>
      <c r="AD328" s="206" t="s">
        <v>46</v>
      </c>
      <c r="AE328" s="229" t="s">
        <v>746</v>
      </c>
      <c r="AF328" s="206"/>
      <c r="AG328" s="328"/>
      <c r="AH328" s="325"/>
      <c r="AI328" s="308"/>
      <c r="AJ328" s="333"/>
    </row>
    <row r="329" spans="2:36" ht="30">
      <c r="B329" s="230" t="s">
        <v>512</v>
      </c>
      <c r="C329" s="231" t="s">
        <v>513</v>
      </c>
      <c r="D329" s="232">
        <v>41143</v>
      </c>
      <c r="E329" s="202" t="s">
        <v>24</v>
      </c>
      <c r="F329" s="233" t="s">
        <v>514</v>
      </c>
      <c r="G329" s="234"/>
      <c r="H329" s="214"/>
      <c r="I329" s="214"/>
      <c r="J329" s="234"/>
      <c r="K329" s="234"/>
      <c r="L329" s="214"/>
      <c r="M329" s="214"/>
      <c r="N329" s="214"/>
      <c r="O329" s="214"/>
      <c r="P329" s="214"/>
      <c r="Q329" s="214"/>
      <c r="R329" s="214"/>
      <c r="S329" s="214"/>
      <c r="T329" s="235">
        <v>4.3</v>
      </c>
      <c r="U329" s="202" t="s">
        <v>25</v>
      </c>
      <c r="V329" s="202" t="s">
        <v>31</v>
      </c>
      <c r="W329" s="235">
        <v>2.9</v>
      </c>
      <c r="X329" s="235">
        <v>8.6</v>
      </c>
      <c r="Y329" s="202" t="s">
        <v>26</v>
      </c>
      <c r="Z329" s="202" t="s">
        <v>25</v>
      </c>
      <c r="AA329" s="202" t="s">
        <v>488</v>
      </c>
      <c r="AB329" s="202" t="s">
        <v>70</v>
      </c>
      <c r="AC329" s="214"/>
      <c r="AD329" s="214"/>
      <c r="AE329" s="214"/>
      <c r="AF329" s="214"/>
      <c r="AG329" s="202" t="s">
        <v>655</v>
      </c>
      <c r="AH329" s="231" t="s">
        <v>647</v>
      </c>
      <c r="AI329" s="202" t="s">
        <v>565</v>
      </c>
      <c r="AJ329" s="236" t="s">
        <v>566</v>
      </c>
    </row>
    <row r="330" spans="2:36" ht="30">
      <c r="B330" s="227" t="s">
        <v>515</v>
      </c>
      <c r="C330" s="216">
        <v>41134</v>
      </c>
      <c r="D330" s="216">
        <v>41135</v>
      </c>
      <c r="E330" s="217" t="s">
        <v>24</v>
      </c>
      <c r="F330" s="218" t="s">
        <v>516</v>
      </c>
      <c r="G330" s="219"/>
      <c r="H330" s="220"/>
      <c r="I330" s="220"/>
      <c r="J330" s="219"/>
      <c r="K330" s="219"/>
      <c r="L330" s="220"/>
      <c r="M330" s="220"/>
      <c r="N330" s="220"/>
      <c r="O330" s="220"/>
      <c r="P330" s="220"/>
      <c r="Q330" s="220"/>
      <c r="R330" s="220"/>
      <c r="S330" s="220"/>
      <c r="T330" s="221">
        <v>4.3</v>
      </c>
      <c r="U330" s="217" t="s">
        <v>25</v>
      </c>
      <c r="V330" s="224" t="s">
        <v>31</v>
      </c>
      <c r="W330" s="221">
        <v>2.9</v>
      </c>
      <c r="X330" s="221">
        <v>8.6</v>
      </c>
      <c r="Y330" s="217" t="s">
        <v>26</v>
      </c>
      <c r="Z330" s="217" t="s">
        <v>25</v>
      </c>
      <c r="AA330" s="217" t="s">
        <v>488</v>
      </c>
      <c r="AB330" s="217" t="s">
        <v>70</v>
      </c>
      <c r="AC330" s="220"/>
      <c r="AD330" s="220"/>
      <c r="AE330" s="220"/>
      <c r="AF330" s="220"/>
      <c r="AG330" s="217" t="s">
        <v>656</v>
      </c>
      <c r="AH330" s="224" t="s">
        <v>647</v>
      </c>
      <c r="AI330" s="217" t="s">
        <v>565</v>
      </c>
      <c r="AJ330" s="223" t="s">
        <v>566</v>
      </c>
    </row>
    <row r="331" spans="2:36" ht="30">
      <c r="B331" s="227" t="s">
        <v>517</v>
      </c>
      <c r="C331" s="216">
        <v>41134</v>
      </c>
      <c r="D331" s="216">
        <v>41135</v>
      </c>
      <c r="E331" s="217" t="s">
        <v>24</v>
      </c>
      <c r="F331" s="218" t="s">
        <v>518</v>
      </c>
      <c r="G331" s="219"/>
      <c r="H331" s="220"/>
      <c r="I331" s="220"/>
      <c r="J331" s="219"/>
      <c r="K331" s="219"/>
      <c r="L331" s="220"/>
      <c r="M331" s="220"/>
      <c r="N331" s="220"/>
      <c r="O331" s="220"/>
      <c r="P331" s="220"/>
      <c r="Q331" s="220"/>
      <c r="R331" s="220"/>
      <c r="S331" s="220"/>
      <c r="T331" s="221">
        <v>4.3</v>
      </c>
      <c r="U331" s="217" t="s">
        <v>25</v>
      </c>
      <c r="V331" s="217" t="s">
        <v>31</v>
      </c>
      <c r="W331" s="221">
        <v>2.9</v>
      </c>
      <c r="X331" s="221">
        <v>8.6</v>
      </c>
      <c r="Y331" s="217" t="s">
        <v>26</v>
      </c>
      <c r="Z331" s="217" t="s">
        <v>25</v>
      </c>
      <c r="AA331" s="217" t="s">
        <v>488</v>
      </c>
      <c r="AB331" s="217" t="s">
        <v>70</v>
      </c>
      <c r="AC331" s="220"/>
      <c r="AD331" s="220"/>
      <c r="AE331" s="220"/>
      <c r="AF331" s="220"/>
      <c r="AG331" s="217" t="s">
        <v>657</v>
      </c>
      <c r="AH331" s="224" t="s">
        <v>647</v>
      </c>
      <c r="AI331" s="217" t="s">
        <v>565</v>
      </c>
      <c r="AJ331" s="223" t="s">
        <v>566</v>
      </c>
    </row>
    <row r="332" spans="2:36" ht="30">
      <c r="B332" s="227" t="s">
        <v>519</v>
      </c>
      <c r="C332" s="216">
        <v>41134</v>
      </c>
      <c r="D332" s="216">
        <v>41135</v>
      </c>
      <c r="E332" s="217" t="s">
        <v>24</v>
      </c>
      <c r="F332" s="218" t="s">
        <v>520</v>
      </c>
      <c r="G332" s="219"/>
      <c r="H332" s="220"/>
      <c r="I332" s="220"/>
      <c r="J332" s="219"/>
      <c r="K332" s="219"/>
      <c r="L332" s="220"/>
      <c r="M332" s="220"/>
      <c r="N332" s="220"/>
      <c r="O332" s="220"/>
      <c r="P332" s="220"/>
      <c r="Q332" s="220"/>
      <c r="R332" s="220"/>
      <c r="S332" s="220"/>
      <c r="T332" s="221">
        <v>4.3</v>
      </c>
      <c r="U332" s="217" t="s">
        <v>25</v>
      </c>
      <c r="V332" s="217" t="s">
        <v>31</v>
      </c>
      <c r="W332" s="221">
        <v>2.9</v>
      </c>
      <c r="X332" s="221">
        <v>8.6</v>
      </c>
      <c r="Y332" s="217" t="s">
        <v>26</v>
      </c>
      <c r="Z332" s="217" t="s">
        <v>25</v>
      </c>
      <c r="AA332" s="217" t="s">
        <v>488</v>
      </c>
      <c r="AB332" s="217" t="s">
        <v>70</v>
      </c>
      <c r="AC332" s="220"/>
      <c r="AD332" s="220"/>
      <c r="AE332" s="220"/>
      <c r="AF332" s="220"/>
      <c r="AG332" s="217" t="s">
        <v>658</v>
      </c>
      <c r="AH332" s="224" t="s">
        <v>647</v>
      </c>
      <c r="AI332" s="217" t="s">
        <v>565</v>
      </c>
      <c r="AJ332" s="223" t="s">
        <v>566</v>
      </c>
    </row>
    <row r="333" spans="2:36" ht="30">
      <c r="B333" s="227" t="s">
        <v>521</v>
      </c>
      <c r="C333" s="216">
        <v>41134</v>
      </c>
      <c r="D333" s="216">
        <v>41135</v>
      </c>
      <c r="E333" s="217" t="s">
        <v>24</v>
      </c>
      <c r="F333" s="218" t="s">
        <v>522</v>
      </c>
      <c r="G333" s="219"/>
      <c r="H333" s="220"/>
      <c r="I333" s="220"/>
      <c r="J333" s="219"/>
      <c r="K333" s="219"/>
      <c r="L333" s="220"/>
      <c r="M333" s="220"/>
      <c r="N333" s="220"/>
      <c r="O333" s="220"/>
      <c r="P333" s="220"/>
      <c r="Q333" s="220"/>
      <c r="R333" s="220"/>
      <c r="S333" s="220"/>
      <c r="T333" s="221">
        <v>4.3</v>
      </c>
      <c r="U333" s="217" t="s">
        <v>25</v>
      </c>
      <c r="V333" s="217" t="s">
        <v>31</v>
      </c>
      <c r="W333" s="221">
        <v>2.9</v>
      </c>
      <c r="X333" s="221">
        <v>8.6</v>
      </c>
      <c r="Y333" s="217" t="s">
        <v>26</v>
      </c>
      <c r="Z333" s="217" t="s">
        <v>25</v>
      </c>
      <c r="AA333" s="217" t="s">
        <v>488</v>
      </c>
      <c r="AB333" s="217" t="s">
        <v>70</v>
      </c>
      <c r="AC333" s="220"/>
      <c r="AD333" s="220"/>
      <c r="AE333" s="220"/>
      <c r="AF333" s="220"/>
      <c r="AG333" s="217" t="s">
        <v>658</v>
      </c>
      <c r="AH333" s="224" t="s">
        <v>647</v>
      </c>
      <c r="AI333" s="217" t="s">
        <v>565</v>
      </c>
      <c r="AJ333" s="223" t="s">
        <v>566</v>
      </c>
    </row>
    <row r="334" spans="2:36">
      <c r="B334" s="227" t="s">
        <v>523</v>
      </c>
      <c r="C334" s="237">
        <v>41075</v>
      </c>
      <c r="D334" s="216">
        <v>41080</v>
      </c>
      <c r="E334" s="217" t="s">
        <v>674</v>
      </c>
      <c r="F334" s="218" t="s">
        <v>524</v>
      </c>
      <c r="G334" s="219"/>
      <c r="H334" s="220"/>
      <c r="I334" s="220"/>
      <c r="J334" s="219"/>
      <c r="K334" s="219"/>
      <c r="L334" s="220"/>
      <c r="M334" s="220"/>
      <c r="N334" s="220"/>
      <c r="O334" s="220"/>
      <c r="P334" s="220"/>
      <c r="Q334" s="220"/>
      <c r="R334" s="220"/>
      <c r="S334" s="220"/>
      <c r="T334" s="221">
        <v>10</v>
      </c>
      <c r="U334" s="217" t="s">
        <v>511</v>
      </c>
      <c r="V334" s="217" t="s">
        <v>525</v>
      </c>
      <c r="W334" s="221">
        <v>10</v>
      </c>
      <c r="X334" s="221">
        <v>10</v>
      </c>
      <c r="Y334" s="217" t="s">
        <v>26</v>
      </c>
      <c r="Z334" s="217" t="s">
        <v>27</v>
      </c>
      <c r="AA334" s="217" t="s">
        <v>488</v>
      </c>
      <c r="AB334" s="217" t="s">
        <v>489</v>
      </c>
      <c r="AC334" s="220"/>
      <c r="AD334" s="220"/>
      <c r="AE334" s="220"/>
      <c r="AF334" s="220"/>
      <c r="AG334" s="217" t="s">
        <v>659</v>
      </c>
      <c r="AH334" s="220"/>
      <c r="AI334" s="217" t="s">
        <v>565</v>
      </c>
      <c r="AJ334" s="223" t="s">
        <v>566</v>
      </c>
    </row>
    <row r="335" spans="2:36">
      <c r="B335" s="227" t="s">
        <v>526</v>
      </c>
      <c r="C335" s="216">
        <v>41075</v>
      </c>
      <c r="D335" s="216">
        <v>41554</v>
      </c>
      <c r="E335" s="217" t="s">
        <v>24</v>
      </c>
      <c r="F335" s="218" t="s">
        <v>527</v>
      </c>
      <c r="G335" s="219"/>
      <c r="H335" s="220"/>
      <c r="I335" s="220"/>
      <c r="J335" s="219"/>
      <c r="K335" s="219"/>
      <c r="L335" s="220"/>
      <c r="M335" s="220"/>
      <c r="N335" s="220"/>
      <c r="O335" s="220"/>
      <c r="P335" s="220"/>
      <c r="Q335" s="220"/>
      <c r="R335" s="220"/>
      <c r="S335" s="220"/>
      <c r="T335" s="221">
        <v>4.3</v>
      </c>
      <c r="U335" s="217" t="s">
        <v>25</v>
      </c>
      <c r="V335" s="217" t="s">
        <v>31</v>
      </c>
      <c r="W335" s="221">
        <v>2.9</v>
      </c>
      <c r="X335" s="221">
        <v>8.6</v>
      </c>
      <c r="Y335" s="217" t="s">
        <v>26</v>
      </c>
      <c r="Z335" s="217" t="s">
        <v>25</v>
      </c>
      <c r="AA335" s="217" t="s">
        <v>488</v>
      </c>
      <c r="AB335" s="217" t="s">
        <v>70</v>
      </c>
      <c r="AC335" s="220"/>
      <c r="AD335" s="220"/>
      <c r="AE335" s="220"/>
      <c r="AF335" s="220"/>
      <c r="AG335" s="217" t="s">
        <v>660</v>
      </c>
      <c r="AH335" s="220"/>
      <c r="AI335" s="217" t="s">
        <v>565</v>
      </c>
      <c r="AJ335" s="223" t="s">
        <v>566</v>
      </c>
    </row>
    <row r="336" spans="2:36">
      <c r="B336" s="227" t="s">
        <v>528</v>
      </c>
      <c r="C336" s="216">
        <v>41051</v>
      </c>
      <c r="D336" s="216">
        <v>41145</v>
      </c>
      <c r="E336" s="217" t="s">
        <v>24</v>
      </c>
      <c r="F336" s="218" t="s">
        <v>529</v>
      </c>
      <c r="G336" s="219"/>
      <c r="H336" s="220"/>
      <c r="I336" s="220"/>
      <c r="J336" s="219"/>
      <c r="K336" s="219"/>
      <c r="L336" s="220"/>
      <c r="M336" s="220"/>
      <c r="N336" s="220"/>
      <c r="O336" s="220"/>
      <c r="P336" s="220"/>
      <c r="Q336" s="220"/>
      <c r="R336" s="220"/>
      <c r="S336" s="220"/>
      <c r="T336" s="221">
        <v>4.3</v>
      </c>
      <c r="U336" s="217" t="s">
        <v>25</v>
      </c>
      <c r="V336" s="217" t="s">
        <v>31</v>
      </c>
      <c r="W336" s="221">
        <v>2.9</v>
      </c>
      <c r="X336" s="221">
        <v>8.6</v>
      </c>
      <c r="Y336" s="217" t="s">
        <v>26</v>
      </c>
      <c r="Z336" s="217" t="s">
        <v>25</v>
      </c>
      <c r="AA336" s="217" t="s">
        <v>488</v>
      </c>
      <c r="AB336" s="217" t="s">
        <v>70</v>
      </c>
      <c r="AC336" s="220"/>
      <c r="AD336" s="220"/>
      <c r="AE336" s="220"/>
      <c r="AF336" s="220"/>
      <c r="AG336" s="217" t="s">
        <v>661</v>
      </c>
      <c r="AH336" s="220"/>
      <c r="AI336" s="217" t="s">
        <v>565</v>
      </c>
      <c r="AJ336" s="223" t="s">
        <v>566</v>
      </c>
    </row>
    <row r="337" spans="1:36">
      <c r="B337" s="227" t="s">
        <v>530</v>
      </c>
      <c r="C337" s="237">
        <v>41050</v>
      </c>
      <c r="D337" s="216">
        <v>41134</v>
      </c>
      <c r="E337" s="217" t="s">
        <v>24</v>
      </c>
      <c r="F337" s="218" t="s">
        <v>531</v>
      </c>
      <c r="G337" s="219"/>
      <c r="H337" s="220"/>
      <c r="I337" s="220"/>
      <c r="J337" s="219"/>
      <c r="K337" s="219"/>
      <c r="L337" s="220"/>
      <c r="M337" s="220"/>
      <c r="N337" s="220"/>
      <c r="O337" s="220"/>
      <c r="P337" s="220"/>
      <c r="Q337" s="220"/>
      <c r="R337" s="220"/>
      <c r="S337" s="220"/>
      <c r="T337" s="221">
        <v>4.3</v>
      </c>
      <c r="U337" s="217" t="s">
        <v>25</v>
      </c>
      <c r="V337" s="217" t="s">
        <v>31</v>
      </c>
      <c r="W337" s="221">
        <v>2.9</v>
      </c>
      <c r="X337" s="221">
        <v>8.6</v>
      </c>
      <c r="Y337" s="217" t="s">
        <v>26</v>
      </c>
      <c r="Z337" s="217" t="s">
        <v>25</v>
      </c>
      <c r="AA337" s="217" t="s">
        <v>488</v>
      </c>
      <c r="AB337" s="217" t="s">
        <v>70</v>
      </c>
      <c r="AC337" s="220"/>
      <c r="AD337" s="220"/>
      <c r="AE337" s="220"/>
      <c r="AF337" s="220"/>
      <c r="AG337" s="217" t="s">
        <v>662</v>
      </c>
      <c r="AH337" s="220"/>
      <c r="AI337" s="217" t="s">
        <v>565</v>
      </c>
      <c r="AJ337" s="223" t="s">
        <v>566</v>
      </c>
    </row>
    <row r="338" spans="1:36" ht="30">
      <c r="B338" s="227" t="s">
        <v>532</v>
      </c>
      <c r="C338" s="216">
        <v>41050</v>
      </c>
      <c r="D338" s="216">
        <v>41060</v>
      </c>
      <c r="E338" s="217" t="s">
        <v>24</v>
      </c>
      <c r="F338" s="218" t="s">
        <v>533</v>
      </c>
      <c r="G338" s="219"/>
      <c r="H338" s="220"/>
      <c r="I338" s="220"/>
      <c r="J338" s="219"/>
      <c r="K338" s="219"/>
      <c r="L338" s="220"/>
      <c r="M338" s="220"/>
      <c r="N338" s="220"/>
      <c r="O338" s="220"/>
      <c r="P338" s="220"/>
      <c r="Q338" s="220"/>
      <c r="R338" s="220"/>
      <c r="S338" s="220"/>
      <c r="T338" s="221">
        <v>4.3</v>
      </c>
      <c r="U338" s="217" t="s">
        <v>25</v>
      </c>
      <c r="V338" s="217" t="s">
        <v>31</v>
      </c>
      <c r="W338" s="221">
        <v>2.9</v>
      </c>
      <c r="X338" s="221">
        <v>8.6</v>
      </c>
      <c r="Y338" s="217" t="s">
        <v>26</v>
      </c>
      <c r="Z338" s="217" t="s">
        <v>25</v>
      </c>
      <c r="AA338" s="217" t="s">
        <v>488</v>
      </c>
      <c r="AB338" s="217" t="s">
        <v>70</v>
      </c>
      <c r="AC338" s="220"/>
      <c r="AD338" s="220"/>
      <c r="AE338" s="220"/>
      <c r="AF338" s="220"/>
      <c r="AG338" s="217" t="s">
        <v>663</v>
      </c>
      <c r="AH338" s="224" t="s">
        <v>647</v>
      </c>
      <c r="AI338" s="217" t="s">
        <v>565</v>
      </c>
      <c r="AJ338" s="223" t="s">
        <v>566</v>
      </c>
    </row>
    <row r="339" spans="1:36">
      <c r="B339" s="227" t="s">
        <v>534</v>
      </c>
      <c r="C339" s="216">
        <v>40987</v>
      </c>
      <c r="D339" s="216">
        <v>41219</v>
      </c>
      <c r="E339" s="217" t="s">
        <v>665</v>
      </c>
      <c r="F339" s="218" t="s">
        <v>535</v>
      </c>
      <c r="G339" s="219"/>
      <c r="H339" s="220"/>
      <c r="I339" s="220"/>
      <c r="J339" s="219"/>
      <c r="K339" s="219"/>
      <c r="L339" s="220"/>
      <c r="M339" s="220"/>
      <c r="N339" s="220"/>
      <c r="O339" s="220"/>
      <c r="P339" s="220"/>
      <c r="Q339" s="220"/>
      <c r="R339" s="220"/>
      <c r="S339" s="220"/>
      <c r="T339" s="221">
        <v>5</v>
      </c>
      <c r="U339" s="217" t="s">
        <v>25</v>
      </c>
      <c r="V339" s="217" t="s">
        <v>236</v>
      </c>
      <c r="W339" s="221">
        <v>2.9</v>
      </c>
      <c r="X339" s="221">
        <v>10</v>
      </c>
      <c r="Y339" s="217" t="s">
        <v>26</v>
      </c>
      <c r="Z339" s="217" t="s">
        <v>27</v>
      </c>
      <c r="AA339" s="217" t="s">
        <v>488</v>
      </c>
      <c r="AB339" s="217" t="s">
        <v>66</v>
      </c>
      <c r="AC339" s="220"/>
      <c r="AD339" s="220"/>
      <c r="AE339" s="220"/>
      <c r="AF339" s="220"/>
      <c r="AG339" s="217" t="s">
        <v>664</v>
      </c>
      <c r="AH339" s="217" t="s">
        <v>600</v>
      </c>
      <c r="AI339" s="217" t="s">
        <v>565</v>
      </c>
      <c r="AJ339" s="223" t="s">
        <v>566</v>
      </c>
    </row>
    <row r="340" spans="1:36" ht="45">
      <c r="B340" s="227" t="s">
        <v>536</v>
      </c>
      <c r="C340" s="216">
        <v>40987</v>
      </c>
      <c r="D340" s="216">
        <v>40988</v>
      </c>
      <c r="E340" s="217" t="s">
        <v>665</v>
      </c>
      <c r="F340" s="218" t="s">
        <v>537</v>
      </c>
      <c r="G340" s="219"/>
      <c r="H340" s="220"/>
      <c r="I340" s="220"/>
      <c r="J340" s="219"/>
      <c r="K340" s="219"/>
      <c r="L340" s="220"/>
      <c r="M340" s="220"/>
      <c r="N340" s="220"/>
      <c r="O340" s="220"/>
      <c r="P340" s="220"/>
      <c r="Q340" s="220"/>
      <c r="R340" s="220"/>
      <c r="S340" s="220"/>
      <c r="T340" s="221">
        <v>7.5</v>
      </c>
      <c r="U340" s="217" t="s">
        <v>116</v>
      </c>
      <c r="V340" s="217" t="s">
        <v>131</v>
      </c>
      <c r="W340" s="221">
        <v>6.4</v>
      </c>
      <c r="X340" s="221">
        <v>10</v>
      </c>
      <c r="Y340" s="217" t="s">
        <v>26</v>
      </c>
      <c r="Z340" s="217" t="s">
        <v>27</v>
      </c>
      <c r="AA340" s="217" t="s">
        <v>488</v>
      </c>
      <c r="AB340" s="224" t="s">
        <v>489</v>
      </c>
      <c r="AC340" s="220"/>
      <c r="AD340" s="220"/>
      <c r="AE340" s="220"/>
      <c r="AF340" s="220"/>
      <c r="AG340" s="217" t="s">
        <v>664</v>
      </c>
      <c r="AH340" s="217" t="s">
        <v>600</v>
      </c>
      <c r="AI340" s="217" t="s">
        <v>565</v>
      </c>
      <c r="AJ340" s="223" t="s">
        <v>566</v>
      </c>
    </row>
    <row r="341" spans="1:36" ht="45">
      <c r="B341" s="227" t="s">
        <v>538</v>
      </c>
      <c r="C341" s="216">
        <v>40963</v>
      </c>
      <c r="D341" s="216">
        <v>40963</v>
      </c>
      <c r="E341" s="217" t="s">
        <v>674</v>
      </c>
      <c r="F341" s="218" t="s">
        <v>539</v>
      </c>
      <c r="G341" s="219"/>
      <c r="H341" s="220"/>
      <c r="I341" s="220"/>
      <c r="J341" s="219"/>
      <c r="K341" s="219"/>
      <c r="L341" s="220"/>
      <c r="M341" s="220"/>
      <c r="N341" s="220"/>
      <c r="O341" s="220"/>
      <c r="P341" s="220"/>
      <c r="Q341" s="220"/>
      <c r="R341" s="220"/>
      <c r="S341" s="220"/>
      <c r="T341" s="221">
        <v>7.5</v>
      </c>
      <c r="U341" s="217" t="s">
        <v>116</v>
      </c>
      <c r="V341" s="217" t="s">
        <v>131</v>
      </c>
      <c r="W341" s="221">
        <v>6.4</v>
      </c>
      <c r="X341" s="221">
        <v>10</v>
      </c>
      <c r="Y341" s="217" t="s">
        <v>26</v>
      </c>
      <c r="Z341" s="217" t="s">
        <v>27</v>
      </c>
      <c r="AA341" s="217" t="s">
        <v>488</v>
      </c>
      <c r="AB341" s="224" t="s">
        <v>281</v>
      </c>
      <c r="AC341" s="220"/>
      <c r="AD341" s="220"/>
      <c r="AE341" s="220"/>
      <c r="AF341" s="220"/>
      <c r="AG341" s="217" t="s">
        <v>666</v>
      </c>
      <c r="AH341" s="224" t="s">
        <v>647</v>
      </c>
      <c r="AI341" s="217" t="s">
        <v>565</v>
      </c>
      <c r="AJ341" s="223" t="s">
        <v>566</v>
      </c>
    </row>
    <row r="342" spans="1:36">
      <c r="B342" s="227" t="s">
        <v>540</v>
      </c>
      <c r="C342" s="216">
        <v>40953</v>
      </c>
      <c r="D342" s="216">
        <v>40954</v>
      </c>
      <c r="E342" s="217" t="s">
        <v>24</v>
      </c>
      <c r="F342" s="218" t="s">
        <v>541</v>
      </c>
      <c r="G342" s="219"/>
      <c r="H342" s="220"/>
      <c r="I342" s="220"/>
      <c r="J342" s="219"/>
      <c r="K342" s="219"/>
      <c r="L342" s="220"/>
      <c r="M342" s="220"/>
      <c r="N342" s="220"/>
      <c r="O342" s="220"/>
      <c r="P342" s="220"/>
      <c r="Q342" s="220"/>
      <c r="R342" s="220"/>
      <c r="S342" s="220"/>
      <c r="T342" s="221">
        <v>4.3</v>
      </c>
      <c r="U342" s="217" t="s">
        <v>25</v>
      </c>
      <c r="V342" s="217" t="s">
        <v>31</v>
      </c>
      <c r="W342" s="221">
        <v>2.9</v>
      </c>
      <c r="X342" s="221">
        <v>8.6</v>
      </c>
      <c r="Y342" s="217" t="s">
        <v>26</v>
      </c>
      <c r="Z342" s="217" t="s">
        <v>25</v>
      </c>
      <c r="AA342" s="217" t="s">
        <v>488</v>
      </c>
      <c r="AB342" s="217" t="s">
        <v>70</v>
      </c>
      <c r="AC342" s="220"/>
      <c r="AD342" s="220"/>
      <c r="AE342" s="220"/>
      <c r="AF342" s="220"/>
      <c r="AG342" s="217" t="s">
        <v>667</v>
      </c>
      <c r="AH342" s="220"/>
      <c r="AI342" s="217" t="s">
        <v>565</v>
      </c>
      <c r="AJ342" s="223" t="s">
        <v>566</v>
      </c>
    </row>
    <row r="343" spans="1:36" ht="45">
      <c r="B343" s="227" t="s">
        <v>542</v>
      </c>
      <c r="C343" s="216">
        <v>40936</v>
      </c>
      <c r="D343" s="216">
        <v>40940</v>
      </c>
      <c r="E343" s="217" t="s">
        <v>674</v>
      </c>
      <c r="F343" s="218" t="s">
        <v>543</v>
      </c>
      <c r="G343" s="219"/>
      <c r="H343" s="220"/>
      <c r="I343" s="220"/>
      <c r="J343" s="219"/>
      <c r="K343" s="219"/>
      <c r="L343" s="220"/>
      <c r="M343" s="220"/>
      <c r="N343" s="220"/>
      <c r="O343" s="220"/>
      <c r="P343" s="220"/>
      <c r="Q343" s="220"/>
      <c r="R343" s="220"/>
      <c r="S343" s="220"/>
      <c r="T343" s="221">
        <v>7.5</v>
      </c>
      <c r="U343" s="217" t="s">
        <v>116</v>
      </c>
      <c r="V343" s="217" t="s">
        <v>131</v>
      </c>
      <c r="W343" s="221">
        <v>6.4</v>
      </c>
      <c r="X343" s="221">
        <v>10</v>
      </c>
      <c r="Y343" s="217" t="s">
        <v>26</v>
      </c>
      <c r="Z343" s="217" t="s">
        <v>27</v>
      </c>
      <c r="AA343" s="217" t="s">
        <v>488</v>
      </c>
      <c r="AB343" s="224" t="s">
        <v>489</v>
      </c>
      <c r="AC343" s="220"/>
      <c r="AD343" s="220"/>
      <c r="AE343" s="220"/>
      <c r="AF343" s="220"/>
      <c r="AG343" s="217" t="s">
        <v>668</v>
      </c>
      <c r="AH343" s="220"/>
      <c r="AI343" s="217" t="s">
        <v>565</v>
      </c>
      <c r="AJ343" s="223" t="s">
        <v>566</v>
      </c>
    </row>
    <row r="344" spans="1:36">
      <c r="B344" s="227" t="s">
        <v>544</v>
      </c>
      <c r="C344" s="216">
        <v>40928</v>
      </c>
      <c r="D344" s="216">
        <v>40931</v>
      </c>
      <c r="E344" s="217" t="s">
        <v>24</v>
      </c>
      <c r="F344" s="218" t="s">
        <v>545</v>
      </c>
      <c r="G344" s="219"/>
      <c r="H344" s="220"/>
      <c r="I344" s="220"/>
      <c r="J344" s="219"/>
      <c r="K344" s="219"/>
      <c r="L344" s="220"/>
      <c r="M344" s="220"/>
      <c r="N344" s="220"/>
      <c r="O344" s="220"/>
      <c r="P344" s="220"/>
      <c r="Q344" s="220"/>
      <c r="R344" s="220"/>
      <c r="S344" s="220"/>
      <c r="T344" s="221">
        <v>5</v>
      </c>
      <c r="U344" s="217" t="s">
        <v>25</v>
      </c>
      <c r="V344" s="217" t="s">
        <v>236</v>
      </c>
      <c r="W344" s="221">
        <v>2.9</v>
      </c>
      <c r="X344" s="221">
        <v>10</v>
      </c>
      <c r="Y344" s="217" t="s">
        <v>26</v>
      </c>
      <c r="Z344" s="217" t="s">
        <v>27</v>
      </c>
      <c r="AA344" s="217" t="s">
        <v>488</v>
      </c>
      <c r="AB344" s="217" t="s">
        <v>66</v>
      </c>
      <c r="AC344" s="220"/>
      <c r="AD344" s="220"/>
      <c r="AE344" s="220"/>
      <c r="AF344" s="220"/>
      <c r="AG344" s="217" t="s">
        <v>669</v>
      </c>
      <c r="AH344" s="220"/>
      <c r="AI344" s="217" t="s">
        <v>565</v>
      </c>
      <c r="AJ344" s="223" t="s">
        <v>566</v>
      </c>
    </row>
    <row r="345" spans="1:36">
      <c r="B345" s="227" t="s">
        <v>546</v>
      </c>
      <c r="C345" s="216">
        <v>40928</v>
      </c>
      <c r="D345" s="216">
        <v>40931</v>
      </c>
      <c r="E345" s="217" t="s">
        <v>24</v>
      </c>
      <c r="F345" s="218" t="s">
        <v>547</v>
      </c>
      <c r="G345" s="219"/>
      <c r="H345" s="220"/>
      <c r="I345" s="220"/>
      <c r="J345" s="219"/>
      <c r="K345" s="219"/>
      <c r="L345" s="220"/>
      <c r="M345" s="220"/>
      <c r="N345" s="220"/>
      <c r="O345" s="220"/>
      <c r="P345" s="220"/>
      <c r="Q345" s="220"/>
      <c r="R345" s="220"/>
      <c r="S345" s="220"/>
      <c r="T345" s="221">
        <v>4.3</v>
      </c>
      <c r="U345" s="217" t="s">
        <v>25</v>
      </c>
      <c r="V345" s="224" t="s">
        <v>31</v>
      </c>
      <c r="W345" s="221">
        <v>2.9</v>
      </c>
      <c r="X345" s="221">
        <v>8.6</v>
      </c>
      <c r="Y345" s="217" t="s">
        <v>26</v>
      </c>
      <c r="Z345" s="217" t="s">
        <v>25</v>
      </c>
      <c r="AA345" s="217" t="s">
        <v>488</v>
      </c>
      <c r="AB345" s="217" t="s">
        <v>70</v>
      </c>
      <c r="AC345" s="220"/>
      <c r="AD345" s="220"/>
      <c r="AE345" s="220"/>
      <c r="AF345" s="220"/>
      <c r="AG345" s="217" t="s">
        <v>669</v>
      </c>
      <c r="AH345" s="220"/>
      <c r="AI345" s="217" t="s">
        <v>565</v>
      </c>
      <c r="AJ345" s="223" t="s">
        <v>566</v>
      </c>
    </row>
    <row r="346" spans="1:36" ht="45">
      <c r="B346" s="227" t="s">
        <v>548</v>
      </c>
      <c r="C346" s="216">
        <v>40879</v>
      </c>
      <c r="D346" s="224" t="s">
        <v>549</v>
      </c>
      <c r="E346" s="217" t="s">
        <v>129</v>
      </c>
      <c r="F346" s="218" t="s">
        <v>550</v>
      </c>
      <c r="G346" s="219"/>
      <c r="H346" s="220"/>
      <c r="I346" s="220"/>
      <c r="J346" s="219"/>
      <c r="K346" s="219"/>
      <c r="L346" s="220"/>
      <c r="M346" s="220"/>
      <c r="N346" s="220"/>
      <c r="O346" s="220"/>
      <c r="P346" s="220"/>
      <c r="Q346" s="220"/>
      <c r="R346" s="220"/>
      <c r="S346" s="220"/>
      <c r="T346" s="221">
        <v>7.5</v>
      </c>
      <c r="U346" s="217" t="s">
        <v>116</v>
      </c>
      <c r="V346" s="217" t="s">
        <v>131</v>
      </c>
      <c r="W346" s="221">
        <v>6.4</v>
      </c>
      <c r="X346" s="221">
        <v>10</v>
      </c>
      <c r="Y346" s="217" t="s">
        <v>26</v>
      </c>
      <c r="Z346" s="217" t="s">
        <v>27</v>
      </c>
      <c r="AA346" s="217" t="s">
        <v>488</v>
      </c>
      <c r="AB346" s="224" t="s">
        <v>281</v>
      </c>
      <c r="AC346" s="220"/>
      <c r="AD346" s="220"/>
      <c r="AE346" s="220"/>
      <c r="AF346" s="220"/>
      <c r="AG346" s="217" t="s">
        <v>670</v>
      </c>
      <c r="AH346" s="224" t="s">
        <v>647</v>
      </c>
      <c r="AI346" s="217" t="s">
        <v>565</v>
      </c>
      <c r="AJ346" s="223" t="s">
        <v>566</v>
      </c>
    </row>
    <row r="347" spans="1:36" ht="45">
      <c r="B347" s="227" t="s">
        <v>551</v>
      </c>
      <c r="C347" s="216">
        <v>40877</v>
      </c>
      <c r="D347" s="216">
        <v>40878</v>
      </c>
      <c r="E347" s="217" t="s">
        <v>129</v>
      </c>
      <c r="F347" s="218" t="s">
        <v>552</v>
      </c>
      <c r="G347" s="219"/>
      <c r="H347" s="220"/>
      <c r="I347" s="220"/>
      <c r="J347" s="219"/>
      <c r="K347" s="219"/>
      <c r="L347" s="220"/>
      <c r="M347" s="220"/>
      <c r="N347" s="220"/>
      <c r="O347" s="220"/>
      <c r="P347" s="220"/>
      <c r="Q347" s="220"/>
      <c r="R347" s="220"/>
      <c r="S347" s="220"/>
      <c r="T347" s="221">
        <v>6</v>
      </c>
      <c r="U347" s="217" t="s">
        <v>25</v>
      </c>
      <c r="V347" s="217" t="s">
        <v>386</v>
      </c>
      <c r="W347" s="221">
        <v>6.4</v>
      </c>
      <c r="X347" s="221">
        <v>6.8</v>
      </c>
      <c r="Y347" s="217" t="s">
        <v>26</v>
      </c>
      <c r="Z347" s="217" t="s">
        <v>25</v>
      </c>
      <c r="AA347" s="217" t="s">
        <v>51</v>
      </c>
      <c r="AB347" s="224" t="s">
        <v>489</v>
      </c>
      <c r="AC347" s="220"/>
      <c r="AD347" s="220"/>
      <c r="AE347" s="220"/>
      <c r="AF347" s="220"/>
      <c r="AG347" s="217" t="s">
        <v>671</v>
      </c>
      <c r="AH347" s="224" t="s">
        <v>647</v>
      </c>
      <c r="AI347" s="217" t="s">
        <v>565</v>
      </c>
      <c r="AJ347" s="223" t="s">
        <v>566</v>
      </c>
    </row>
    <row r="348" spans="1:36">
      <c r="B348" s="227" t="s">
        <v>553</v>
      </c>
      <c r="C348" s="216">
        <v>40876</v>
      </c>
      <c r="D348" s="216">
        <v>40877</v>
      </c>
      <c r="E348" s="217" t="s">
        <v>24</v>
      </c>
      <c r="F348" s="218" t="s">
        <v>554</v>
      </c>
      <c r="G348" s="219"/>
      <c r="H348" s="220"/>
      <c r="I348" s="220"/>
      <c r="J348" s="219"/>
      <c r="K348" s="219"/>
      <c r="L348" s="220"/>
      <c r="M348" s="220"/>
      <c r="N348" s="220"/>
      <c r="O348" s="220"/>
      <c r="P348" s="220"/>
      <c r="Q348" s="220"/>
      <c r="R348" s="220"/>
      <c r="S348" s="220"/>
      <c r="T348" s="221">
        <v>4.3</v>
      </c>
      <c r="U348" s="217" t="s">
        <v>25</v>
      </c>
      <c r="V348" s="217" t="s">
        <v>31</v>
      </c>
      <c r="W348" s="221">
        <v>2.9</v>
      </c>
      <c r="X348" s="221">
        <v>8.6</v>
      </c>
      <c r="Y348" s="217" t="s">
        <v>26</v>
      </c>
      <c r="Z348" s="217" t="s">
        <v>25</v>
      </c>
      <c r="AA348" s="217" t="s">
        <v>488</v>
      </c>
      <c r="AB348" s="217" t="s">
        <v>70</v>
      </c>
      <c r="AC348" s="220"/>
      <c r="AD348" s="220"/>
      <c r="AE348" s="220"/>
      <c r="AF348" s="220"/>
      <c r="AG348" s="217" t="s">
        <v>672</v>
      </c>
      <c r="AH348" s="220"/>
      <c r="AI348" s="217" t="s">
        <v>565</v>
      </c>
      <c r="AJ348" s="223" t="s">
        <v>566</v>
      </c>
    </row>
    <row r="349" spans="1:36">
      <c r="B349" s="227" t="s">
        <v>555</v>
      </c>
      <c r="C349" s="216">
        <v>40875</v>
      </c>
      <c r="D349" s="216">
        <v>40876</v>
      </c>
      <c r="E349" s="217" t="s">
        <v>24</v>
      </c>
      <c r="F349" s="218" t="s">
        <v>556</v>
      </c>
      <c r="G349" s="219"/>
      <c r="H349" s="220"/>
      <c r="I349" s="220"/>
      <c r="J349" s="219"/>
      <c r="K349" s="219"/>
      <c r="L349" s="220"/>
      <c r="M349" s="220"/>
      <c r="N349" s="220"/>
      <c r="O349" s="220"/>
      <c r="P349" s="220"/>
      <c r="Q349" s="220"/>
      <c r="R349" s="220"/>
      <c r="S349" s="220"/>
      <c r="T349" s="221">
        <v>4.3</v>
      </c>
      <c r="U349" s="217" t="s">
        <v>25</v>
      </c>
      <c r="V349" s="217" t="s">
        <v>31</v>
      </c>
      <c r="W349" s="221">
        <v>2.9</v>
      </c>
      <c r="X349" s="221">
        <v>8.6</v>
      </c>
      <c r="Y349" s="217" t="s">
        <v>26</v>
      </c>
      <c r="Z349" s="217" t="s">
        <v>25</v>
      </c>
      <c r="AA349" s="217" t="s">
        <v>488</v>
      </c>
      <c r="AB349" s="217" t="s">
        <v>70</v>
      </c>
      <c r="AC349" s="220"/>
      <c r="AD349" s="220"/>
      <c r="AE349" s="220"/>
      <c r="AF349" s="220"/>
      <c r="AG349" s="217" t="s">
        <v>673</v>
      </c>
      <c r="AH349" s="220"/>
      <c r="AI349" s="217" t="s">
        <v>565</v>
      </c>
      <c r="AJ349" s="223" t="s">
        <v>566</v>
      </c>
    </row>
    <row r="350" spans="1:36" ht="45">
      <c r="B350" s="227" t="s">
        <v>557</v>
      </c>
      <c r="C350" s="216">
        <v>40820</v>
      </c>
      <c r="D350" s="216">
        <v>41043</v>
      </c>
      <c r="E350" s="217" t="s">
        <v>674</v>
      </c>
      <c r="F350" s="218" t="s">
        <v>558</v>
      </c>
      <c r="G350" s="219"/>
      <c r="H350" s="220"/>
      <c r="I350" s="220"/>
      <c r="J350" s="219"/>
      <c r="K350" s="219"/>
      <c r="L350" s="220"/>
      <c r="M350" s="220"/>
      <c r="N350" s="220"/>
      <c r="O350" s="220"/>
      <c r="P350" s="220"/>
      <c r="Q350" s="220"/>
      <c r="R350" s="220"/>
      <c r="S350" s="220"/>
      <c r="T350" s="221">
        <v>7.5</v>
      </c>
      <c r="U350" s="217" t="s">
        <v>116</v>
      </c>
      <c r="V350" s="217" t="s">
        <v>131</v>
      </c>
      <c r="W350" s="221">
        <v>6.4</v>
      </c>
      <c r="X350" s="221">
        <v>10</v>
      </c>
      <c r="Y350" s="217" t="s">
        <v>26</v>
      </c>
      <c r="Z350" s="217" t="s">
        <v>27</v>
      </c>
      <c r="AA350" s="217" t="s">
        <v>488</v>
      </c>
      <c r="AB350" s="224" t="s">
        <v>489</v>
      </c>
      <c r="AC350" s="220"/>
      <c r="AD350" s="220"/>
      <c r="AE350" s="220"/>
      <c r="AF350" s="220"/>
      <c r="AG350" s="217" t="s">
        <v>675</v>
      </c>
      <c r="AH350" s="217" t="s">
        <v>600</v>
      </c>
      <c r="AI350" s="217" t="s">
        <v>565</v>
      </c>
      <c r="AJ350" s="223" t="s">
        <v>566</v>
      </c>
    </row>
    <row r="351" spans="1:36" ht="45" customHeight="1">
      <c r="A351" t="s">
        <v>842</v>
      </c>
      <c r="B351" s="345" t="s">
        <v>1136</v>
      </c>
      <c r="C351" s="314">
        <v>42764</v>
      </c>
      <c r="D351" s="314">
        <v>41114</v>
      </c>
      <c r="E351" s="294" t="s">
        <v>129</v>
      </c>
      <c r="F351" s="306" t="s">
        <v>1137</v>
      </c>
      <c r="G351" s="311">
        <v>9.8000000000000007</v>
      </c>
      <c r="H351" s="306" t="s">
        <v>1138</v>
      </c>
      <c r="I351" s="306" t="s">
        <v>1139</v>
      </c>
      <c r="J351" s="311">
        <v>5.9</v>
      </c>
      <c r="K351" s="311">
        <v>3.9</v>
      </c>
      <c r="L351" s="306" t="s">
        <v>26</v>
      </c>
      <c r="M351" s="306" t="s">
        <v>27</v>
      </c>
      <c r="N351" s="306" t="s">
        <v>28</v>
      </c>
      <c r="O351" s="306" t="s">
        <v>28</v>
      </c>
      <c r="P351" s="306" t="s">
        <v>118</v>
      </c>
      <c r="Q351" s="306" t="s">
        <v>116</v>
      </c>
      <c r="R351" s="306" t="s">
        <v>116</v>
      </c>
      <c r="S351" s="306" t="s">
        <v>116</v>
      </c>
      <c r="T351" s="311">
        <v>7.5</v>
      </c>
      <c r="U351" s="294" t="s">
        <v>116</v>
      </c>
      <c r="V351" s="306" t="s">
        <v>131</v>
      </c>
      <c r="W351" s="311">
        <v>6.4</v>
      </c>
      <c r="X351" s="311">
        <v>10</v>
      </c>
      <c r="Y351" s="294" t="s">
        <v>26</v>
      </c>
      <c r="Z351" s="294" t="s">
        <v>27</v>
      </c>
      <c r="AA351" s="306" t="s">
        <v>488</v>
      </c>
      <c r="AB351" s="329" t="s">
        <v>489</v>
      </c>
      <c r="AC351" s="207" t="s">
        <v>39</v>
      </c>
      <c r="AD351" s="207" t="s">
        <v>46</v>
      </c>
      <c r="AE351" s="199"/>
      <c r="AF351" s="211" t="s">
        <v>1143</v>
      </c>
      <c r="AG351" s="306" t="s">
        <v>1144</v>
      </c>
      <c r="AH351" s="306" t="s">
        <v>600</v>
      </c>
      <c r="AI351" s="306" t="s">
        <v>565</v>
      </c>
      <c r="AJ351" s="334" t="s">
        <v>566</v>
      </c>
    </row>
    <row r="352" spans="1:36">
      <c r="B352" s="346"/>
      <c r="C352" s="312"/>
      <c r="D352" s="312"/>
      <c r="E352" s="295"/>
      <c r="F352" s="307"/>
      <c r="G352" s="309"/>
      <c r="H352" s="307"/>
      <c r="I352" s="307"/>
      <c r="J352" s="309"/>
      <c r="K352" s="309"/>
      <c r="L352" s="307"/>
      <c r="M352" s="307"/>
      <c r="N352" s="307"/>
      <c r="O352" s="307"/>
      <c r="P352" s="307"/>
      <c r="Q352" s="307"/>
      <c r="R352" s="307"/>
      <c r="S352" s="307"/>
      <c r="T352" s="309"/>
      <c r="U352" s="295"/>
      <c r="V352" s="307"/>
      <c r="W352" s="309"/>
      <c r="X352" s="309"/>
      <c r="Y352" s="295"/>
      <c r="Z352" s="295"/>
      <c r="AA352" s="307"/>
      <c r="AB352" s="324"/>
      <c r="AC352" s="200" t="s">
        <v>39</v>
      </c>
      <c r="AD352" s="200" t="s">
        <v>46</v>
      </c>
      <c r="AE352" s="200"/>
      <c r="AF352" s="201" t="s">
        <v>1142</v>
      </c>
      <c r="AG352" s="307"/>
      <c r="AH352" s="307"/>
      <c r="AI352" s="307"/>
      <c r="AJ352" s="332"/>
    </row>
    <row r="353" spans="1:36">
      <c r="B353" s="346"/>
      <c r="C353" s="312"/>
      <c r="D353" s="312"/>
      <c r="E353" s="295"/>
      <c r="F353" s="307"/>
      <c r="G353" s="309"/>
      <c r="H353" s="307"/>
      <c r="I353" s="307"/>
      <c r="J353" s="309"/>
      <c r="K353" s="309"/>
      <c r="L353" s="307"/>
      <c r="M353" s="307"/>
      <c r="N353" s="307"/>
      <c r="O353" s="307"/>
      <c r="P353" s="307"/>
      <c r="Q353" s="307"/>
      <c r="R353" s="307"/>
      <c r="S353" s="307"/>
      <c r="T353" s="309"/>
      <c r="U353" s="295"/>
      <c r="V353" s="307"/>
      <c r="W353" s="309"/>
      <c r="X353" s="309"/>
      <c r="Y353" s="295"/>
      <c r="Z353" s="295"/>
      <c r="AA353" s="307"/>
      <c r="AB353" s="324"/>
      <c r="AC353" s="200" t="s">
        <v>30</v>
      </c>
      <c r="AD353" s="200" t="s">
        <v>46</v>
      </c>
      <c r="AE353" s="201" t="s">
        <v>1141</v>
      </c>
      <c r="AF353" s="201" t="s">
        <v>1141</v>
      </c>
      <c r="AG353" s="307"/>
      <c r="AH353" s="307"/>
      <c r="AI353" s="307"/>
      <c r="AJ353" s="332"/>
    </row>
    <row r="354" spans="1:36">
      <c r="B354" s="347"/>
      <c r="C354" s="313"/>
      <c r="D354" s="313"/>
      <c r="E354" s="296"/>
      <c r="F354" s="308"/>
      <c r="G354" s="310"/>
      <c r="H354" s="308"/>
      <c r="I354" s="308"/>
      <c r="J354" s="310"/>
      <c r="K354" s="310"/>
      <c r="L354" s="308"/>
      <c r="M354" s="308"/>
      <c r="N354" s="308"/>
      <c r="O354" s="308"/>
      <c r="P354" s="308"/>
      <c r="Q354" s="308"/>
      <c r="R354" s="308"/>
      <c r="S354" s="308"/>
      <c r="T354" s="310"/>
      <c r="U354" s="296"/>
      <c r="V354" s="308"/>
      <c r="W354" s="310"/>
      <c r="X354" s="310"/>
      <c r="Y354" s="296"/>
      <c r="Z354" s="296"/>
      <c r="AA354" s="308"/>
      <c r="AB354" s="325"/>
      <c r="AC354" s="202" t="s">
        <v>30</v>
      </c>
      <c r="AD354" s="202" t="s">
        <v>46</v>
      </c>
      <c r="AE354" s="203" t="s">
        <v>1140</v>
      </c>
      <c r="AF354" s="203" t="s">
        <v>1140</v>
      </c>
      <c r="AG354" s="308"/>
      <c r="AH354" s="308"/>
      <c r="AI354" s="308"/>
      <c r="AJ354" s="333"/>
    </row>
    <row r="355" spans="1:36">
      <c r="A355" t="s">
        <v>842</v>
      </c>
      <c r="B355" s="345" t="s">
        <v>1148</v>
      </c>
      <c r="C355" s="314">
        <v>42749</v>
      </c>
      <c r="D355" s="314">
        <v>42942</v>
      </c>
      <c r="E355" s="306" t="s">
        <v>24</v>
      </c>
      <c r="F355" s="306" t="s">
        <v>1149</v>
      </c>
      <c r="G355" s="311">
        <v>6.1</v>
      </c>
      <c r="H355" s="306" t="s">
        <v>25</v>
      </c>
      <c r="I355" s="306" t="s">
        <v>32</v>
      </c>
      <c r="J355" s="311">
        <v>2.7</v>
      </c>
      <c r="K355" s="311">
        <v>2.8</v>
      </c>
      <c r="L355" s="306" t="s">
        <v>26</v>
      </c>
      <c r="M355" s="306" t="s">
        <v>27</v>
      </c>
      <c r="N355" s="306" t="s">
        <v>28</v>
      </c>
      <c r="O355" s="306" t="s">
        <v>29</v>
      </c>
      <c r="P355" s="306" t="s">
        <v>30</v>
      </c>
      <c r="Q355" s="306" t="s">
        <v>27</v>
      </c>
      <c r="R355" s="306" t="s">
        <v>27</v>
      </c>
      <c r="S355" s="306" t="s">
        <v>28</v>
      </c>
      <c r="T355" s="311">
        <v>4.3</v>
      </c>
      <c r="U355" s="306" t="s">
        <v>25</v>
      </c>
      <c r="V355" s="306" t="s">
        <v>31</v>
      </c>
      <c r="W355" s="311">
        <v>2.9</v>
      </c>
      <c r="X355" s="311">
        <v>8.6</v>
      </c>
      <c r="Y355" s="306" t="s">
        <v>26</v>
      </c>
      <c r="Z355" s="306" t="s">
        <v>25</v>
      </c>
      <c r="AA355" s="306" t="s">
        <v>488</v>
      </c>
      <c r="AB355" s="306" t="s">
        <v>70</v>
      </c>
      <c r="AC355" s="199" t="s">
        <v>39</v>
      </c>
      <c r="AD355" s="199" t="s">
        <v>46</v>
      </c>
      <c r="AE355" s="199"/>
      <c r="AF355" s="211" t="s">
        <v>1153</v>
      </c>
      <c r="AG355" s="306" t="s">
        <v>1154</v>
      </c>
      <c r="AH355" s="306" t="s">
        <v>600</v>
      </c>
      <c r="AI355" s="306" t="s">
        <v>565</v>
      </c>
      <c r="AJ355" s="334" t="s">
        <v>566</v>
      </c>
    </row>
    <row r="356" spans="1:36">
      <c r="B356" s="346"/>
      <c r="C356" s="312"/>
      <c r="D356" s="312"/>
      <c r="E356" s="307"/>
      <c r="F356" s="307"/>
      <c r="G356" s="309"/>
      <c r="H356" s="307"/>
      <c r="I356" s="307"/>
      <c r="J356" s="309"/>
      <c r="K356" s="309"/>
      <c r="L356" s="307"/>
      <c r="M356" s="307"/>
      <c r="N356" s="307"/>
      <c r="O356" s="307"/>
      <c r="P356" s="307"/>
      <c r="Q356" s="307"/>
      <c r="R356" s="307"/>
      <c r="S356" s="307"/>
      <c r="T356" s="309"/>
      <c r="U356" s="307"/>
      <c r="V356" s="307"/>
      <c r="W356" s="309"/>
      <c r="X356" s="309"/>
      <c r="Y356" s="307"/>
      <c r="Z356" s="307"/>
      <c r="AA356" s="307"/>
      <c r="AB356" s="307"/>
      <c r="AC356" s="200" t="s">
        <v>39</v>
      </c>
      <c r="AD356" s="200" t="s">
        <v>46</v>
      </c>
      <c r="AE356" s="200"/>
      <c r="AF356" s="201" t="s">
        <v>1152</v>
      </c>
      <c r="AG356" s="307"/>
      <c r="AH356" s="307"/>
      <c r="AI356" s="307"/>
      <c r="AJ356" s="332"/>
    </row>
    <row r="357" spans="1:36">
      <c r="B357" s="346"/>
      <c r="C357" s="312"/>
      <c r="D357" s="312"/>
      <c r="E357" s="307"/>
      <c r="F357" s="307"/>
      <c r="G357" s="309"/>
      <c r="H357" s="307"/>
      <c r="I357" s="307"/>
      <c r="J357" s="309"/>
      <c r="K357" s="309"/>
      <c r="L357" s="307"/>
      <c r="M357" s="307"/>
      <c r="N357" s="307"/>
      <c r="O357" s="307"/>
      <c r="P357" s="307"/>
      <c r="Q357" s="307"/>
      <c r="R357" s="307"/>
      <c r="S357" s="307"/>
      <c r="T357" s="309"/>
      <c r="U357" s="307"/>
      <c r="V357" s="307"/>
      <c r="W357" s="309"/>
      <c r="X357" s="309"/>
      <c r="Y357" s="307"/>
      <c r="Z357" s="307"/>
      <c r="AA357" s="307"/>
      <c r="AB357" s="307"/>
      <c r="AC357" s="200" t="s">
        <v>30</v>
      </c>
      <c r="AD357" s="200" t="s">
        <v>46</v>
      </c>
      <c r="AE357" s="201" t="s">
        <v>1150</v>
      </c>
      <c r="AF357" s="201" t="s">
        <v>1150</v>
      </c>
      <c r="AG357" s="307"/>
      <c r="AH357" s="307"/>
      <c r="AI357" s="307"/>
      <c r="AJ357" s="332"/>
    </row>
    <row r="358" spans="1:36">
      <c r="B358" s="346"/>
      <c r="C358" s="312"/>
      <c r="D358" s="312"/>
      <c r="E358" s="307"/>
      <c r="F358" s="307"/>
      <c r="G358" s="309"/>
      <c r="H358" s="307"/>
      <c r="I358" s="307"/>
      <c r="J358" s="309"/>
      <c r="K358" s="309"/>
      <c r="L358" s="307"/>
      <c r="M358" s="307"/>
      <c r="N358" s="307"/>
      <c r="O358" s="307"/>
      <c r="P358" s="307"/>
      <c r="Q358" s="307"/>
      <c r="R358" s="307"/>
      <c r="S358" s="307"/>
      <c r="T358" s="309"/>
      <c r="U358" s="307"/>
      <c r="V358" s="307"/>
      <c r="W358" s="309"/>
      <c r="X358" s="309"/>
      <c r="Y358" s="307"/>
      <c r="Z358" s="307"/>
      <c r="AA358" s="307"/>
      <c r="AB358" s="307"/>
      <c r="AC358" s="200" t="s">
        <v>39</v>
      </c>
      <c r="AD358" s="200" t="s">
        <v>46</v>
      </c>
      <c r="AE358" s="200"/>
      <c r="AF358" s="201" t="s">
        <v>1151</v>
      </c>
      <c r="AG358" s="307"/>
      <c r="AH358" s="307"/>
      <c r="AI358" s="307"/>
      <c r="AJ358" s="332"/>
    </row>
    <row r="359" spans="1:36">
      <c r="B359" s="347"/>
      <c r="C359" s="313"/>
      <c r="D359" s="313"/>
      <c r="E359" s="308"/>
      <c r="F359" s="308"/>
      <c r="G359" s="310"/>
      <c r="H359" s="308"/>
      <c r="I359" s="308"/>
      <c r="J359" s="310"/>
      <c r="K359" s="310"/>
      <c r="L359" s="308"/>
      <c r="M359" s="308"/>
      <c r="N359" s="308"/>
      <c r="O359" s="308"/>
      <c r="P359" s="308"/>
      <c r="Q359" s="308"/>
      <c r="R359" s="308"/>
      <c r="S359" s="308"/>
      <c r="T359" s="310"/>
      <c r="U359" s="308"/>
      <c r="V359" s="308"/>
      <c r="W359" s="310"/>
      <c r="X359" s="310"/>
      <c r="Y359" s="308"/>
      <c r="Z359" s="308"/>
      <c r="AA359" s="308"/>
      <c r="AB359" s="308"/>
      <c r="AC359" s="202" t="s">
        <v>30</v>
      </c>
      <c r="AD359" s="202" t="s">
        <v>46</v>
      </c>
      <c r="AE359" s="203" t="s">
        <v>1150</v>
      </c>
      <c r="AF359" s="203" t="s">
        <v>1150</v>
      </c>
      <c r="AG359" s="308"/>
      <c r="AH359" s="308"/>
      <c r="AI359" s="308"/>
      <c r="AJ359" s="333"/>
    </row>
    <row r="360" spans="1:36" ht="30" customHeight="1">
      <c r="A360" s="60" t="s">
        <v>842</v>
      </c>
      <c r="B360" s="300" t="s">
        <v>1158</v>
      </c>
      <c r="C360" s="314">
        <v>42753</v>
      </c>
      <c r="D360" s="314">
        <v>42980</v>
      </c>
      <c r="E360" s="306" t="s">
        <v>49</v>
      </c>
      <c r="F360" s="306" t="s">
        <v>1159</v>
      </c>
      <c r="G360" s="311">
        <v>7.1</v>
      </c>
      <c r="H360" s="306" t="s">
        <v>116</v>
      </c>
      <c r="I360" s="306" t="s">
        <v>1160</v>
      </c>
      <c r="J360" s="311">
        <v>4.2</v>
      </c>
      <c r="K360" s="311">
        <v>2.8</v>
      </c>
      <c r="L360" s="306" t="s">
        <v>26</v>
      </c>
      <c r="M360" s="306" t="s">
        <v>27</v>
      </c>
      <c r="N360" s="306" t="s">
        <v>27</v>
      </c>
      <c r="O360" s="306" t="s">
        <v>28</v>
      </c>
      <c r="P360" s="306" t="s">
        <v>118</v>
      </c>
      <c r="Q360" s="306" t="s">
        <v>27</v>
      </c>
      <c r="R360" s="306" t="s">
        <v>28</v>
      </c>
      <c r="S360" s="306" t="s">
        <v>116</v>
      </c>
      <c r="T360" s="311">
        <v>5.5</v>
      </c>
      <c r="U360" s="306" t="s">
        <v>25</v>
      </c>
      <c r="V360" s="306" t="s">
        <v>1161</v>
      </c>
      <c r="W360" s="311">
        <v>4.9000000000000004</v>
      </c>
      <c r="X360" s="311">
        <v>8</v>
      </c>
      <c r="Y360" s="306" t="s">
        <v>26</v>
      </c>
      <c r="Z360" s="306" t="s">
        <v>27</v>
      </c>
      <c r="AA360" s="306" t="s">
        <v>51</v>
      </c>
      <c r="AB360" s="329" t="s">
        <v>1162</v>
      </c>
      <c r="AC360" s="199" t="s">
        <v>39</v>
      </c>
      <c r="AD360" s="199" t="s">
        <v>46</v>
      </c>
      <c r="AE360" s="199"/>
      <c r="AF360" s="211" t="s">
        <v>1165</v>
      </c>
      <c r="AG360" s="321"/>
      <c r="AH360" s="321"/>
      <c r="AI360" s="321"/>
      <c r="AJ360" s="348"/>
    </row>
    <row r="361" spans="1:36">
      <c r="B361" s="301"/>
      <c r="C361" s="312"/>
      <c r="D361" s="312"/>
      <c r="E361" s="307"/>
      <c r="F361" s="307"/>
      <c r="G361" s="309"/>
      <c r="H361" s="307"/>
      <c r="I361" s="307"/>
      <c r="J361" s="309"/>
      <c r="K361" s="309"/>
      <c r="L361" s="307"/>
      <c r="M361" s="307"/>
      <c r="N361" s="307"/>
      <c r="O361" s="307"/>
      <c r="P361" s="307"/>
      <c r="Q361" s="307"/>
      <c r="R361" s="307"/>
      <c r="S361" s="307"/>
      <c r="T361" s="309"/>
      <c r="U361" s="307"/>
      <c r="V361" s="307"/>
      <c r="W361" s="309"/>
      <c r="X361" s="309"/>
      <c r="Y361" s="307"/>
      <c r="Z361" s="307"/>
      <c r="AA361" s="307"/>
      <c r="AB361" s="324"/>
      <c r="AC361" s="200" t="s">
        <v>39</v>
      </c>
      <c r="AD361" s="200" t="s">
        <v>46</v>
      </c>
      <c r="AE361" s="200"/>
      <c r="AF361" s="201" t="s">
        <v>1166</v>
      </c>
      <c r="AG361" s="322"/>
      <c r="AH361" s="322"/>
      <c r="AI361" s="322"/>
      <c r="AJ361" s="349"/>
    </row>
    <row r="362" spans="1:36">
      <c r="B362" s="301"/>
      <c r="C362" s="312"/>
      <c r="D362" s="312"/>
      <c r="E362" s="307"/>
      <c r="F362" s="307"/>
      <c r="G362" s="309"/>
      <c r="H362" s="307"/>
      <c r="I362" s="307"/>
      <c r="J362" s="309"/>
      <c r="K362" s="309"/>
      <c r="L362" s="307"/>
      <c r="M362" s="307"/>
      <c r="N362" s="307"/>
      <c r="O362" s="307"/>
      <c r="P362" s="307"/>
      <c r="Q362" s="307"/>
      <c r="R362" s="307"/>
      <c r="S362" s="307"/>
      <c r="T362" s="309"/>
      <c r="U362" s="307"/>
      <c r="V362" s="307"/>
      <c r="W362" s="309"/>
      <c r="X362" s="309"/>
      <c r="Y362" s="307"/>
      <c r="Z362" s="307"/>
      <c r="AA362" s="307"/>
      <c r="AB362" s="324"/>
      <c r="AC362" s="200" t="s">
        <v>39</v>
      </c>
      <c r="AD362" s="200" t="s">
        <v>46</v>
      </c>
      <c r="AE362" s="200"/>
      <c r="AF362" s="201" t="s">
        <v>1167</v>
      </c>
      <c r="AG362" s="322"/>
      <c r="AH362" s="322"/>
      <c r="AI362" s="322"/>
      <c r="AJ362" s="349"/>
    </row>
    <row r="363" spans="1:36">
      <c r="B363" s="301"/>
      <c r="C363" s="312"/>
      <c r="D363" s="312"/>
      <c r="E363" s="307"/>
      <c r="F363" s="307"/>
      <c r="G363" s="309"/>
      <c r="H363" s="307"/>
      <c r="I363" s="307"/>
      <c r="J363" s="309"/>
      <c r="K363" s="309"/>
      <c r="L363" s="307"/>
      <c r="M363" s="307"/>
      <c r="N363" s="307"/>
      <c r="O363" s="307"/>
      <c r="P363" s="307"/>
      <c r="Q363" s="307"/>
      <c r="R363" s="307"/>
      <c r="S363" s="307"/>
      <c r="T363" s="309"/>
      <c r="U363" s="307"/>
      <c r="V363" s="307"/>
      <c r="W363" s="309"/>
      <c r="X363" s="309"/>
      <c r="Y363" s="307"/>
      <c r="Z363" s="307"/>
      <c r="AA363" s="307"/>
      <c r="AB363" s="324"/>
      <c r="AC363" s="200" t="s">
        <v>30</v>
      </c>
      <c r="AD363" s="200" t="s">
        <v>46</v>
      </c>
      <c r="AE363" s="201" t="s">
        <v>1164</v>
      </c>
      <c r="AF363" s="201" t="s">
        <v>1164</v>
      </c>
      <c r="AG363" s="322"/>
      <c r="AH363" s="322"/>
      <c r="AI363" s="322"/>
      <c r="AJ363" s="349"/>
    </row>
    <row r="364" spans="1:36">
      <c r="B364" s="302"/>
      <c r="C364" s="313"/>
      <c r="D364" s="313"/>
      <c r="E364" s="308"/>
      <c r="F364" s="308"/>
      <c r="G364" s="310"/>
      <c r="H364" s="308"/>
      <c r="I364" s="308"/>
      <c r="J364" s="310"/>
      <c r="K364" s="310"/>
      <c r="L364" s="308"/>
      <c r="M364" s="308"/>
      <c r="N364" s="308"/>
      <c r="O364" s="308"/>
      <c r="P364" s="308"/>
      <c r="Q364" s="308"/>
      <c r="R364" s="308"/>
      <c r="S364" s="308"/>
      <c r="T364" s="310"/>
      <c r="U364" s="308"/>
      <c r="V364" s="308"/>
      <c r="W364" s="310"/>
      <c r="X364" s="310"/>
      <c r="Y364" s="308"/>
      <c r="Z364" s="308"/>
      <c r="AA364" s="308"/>
      <c r="AB364" s="325"/>
      <c r="AC364" s="202" t="s">
        <v>30</v>
      </c>
      <c r="AD364" s="202" t="s">
        <v>46</v>
      </c>
      <c r="AE364" s="203" t="s">
        <v>1163</v>
      </c>
      <c r="AF364" s="203" t="s">
        <v>1163</v>
      </c>
      <c r="AG364" s="323"/>
      <c r="AH364" s="323"/>
      <c r="AI364" s="323"/>
      <c r="AJ364" s="350"/>
    </row>
    <row r="365" spans="1:36">
      <c r="A365" t="s">
        <v>1263</v>
      </c>
      <c r="B365" s="238" t="s">
        <v>1168</v>
      </c>
      <c r="C365" s="216">
        <v>41463</v>
      </c>
      <c r="D365" s="216">
        <v>41499</v>
      </c>
      <c r="E365" s="217"/>
      <c r="F365" s="217" t="s">
        <v>1169</v>
      </c>
      <c r="G365" s="219"/>
      <c r="H365" s="220"/>
      <c r="I365" s="220"/>
      <c r="J365" s="219"/>
      <c r="K365" s="219"/>
      <c r="L365" s="220"/>
      <c r="M365" s="220"/>
      <c r="N365" s="220"/>
      <c r="O365" s="220"/>
      <c r="P365" s="220"/>
      <c r="Q365" s="220"/>
      <c r="R365" s="220"/>
      <c r="S365" s="220"/>
      <c r="T365" s="221">
        <v>4.3</v>
      </c>
      <c r="U365" s="217" t="s">
        <v>25</v>
      </c>
      <c r="V365" s="217" t="s">
        <v>31</v>
      </c>
      <c r="W365" s="221">
        <v>2.9</v>
      </c>
      <c r="X365" s="221">
        <v>8.6</v>
      </c>
      <c r="Y365" s="217" t="s">
        <v>26</v>
      </c>
      <c r="Z365" s="217" t="s">
        <v>25</v>
      </c>
      <c r="AA365" s="217" t="s">
        <v>488</v>
      </c>
      <c r="AB365" s="217" t="s">
        <v>1170</v>
      </c>
      <c r="AC365" s="220"/>
      <c r="AD365" s="220"/>
      <c r="AE365" s="220"/>
      <c r="AF365" s="220"/>
      <c r="AG365" s="217" t="s">
        <v>1238</v>
      </c>
      <c r="AH365" s="217" t="s">
        <v>1176</v>
      </c>
      <c r="AI365" s="217" t="s">
        <v>565</v>
      </c>
      <c r="AJ365" s="223" t="s">
        <v>566</v>
      </c>
    </row>
    <row r="366" spans="1:36">
      <c r="A366" t="s">
        <v>842</v>
      </c>
      <c r="B366" s="238" t="s">
        <v>1171</v>
      </c>
      <c r="C366" s="216">
        <v>41463</v>
      </c>
      <c r="D366" s="216">
        <v>41527</v>
      </c>
      <c r="E366" s="217" t="s">
        <v>24</v>
      </c>
      <c r="F366" s="217" t="s">
        <v>1172</v>
      </c>
      <c r="G366" s="219"/>
      <c r="H366" s="220"/>
      <c r="I366" s="220"/>
      <c r="J366" s="219"/>
      <c r="K366" s="219"/>
      <c r="L366" s="220"/>
      <c r="M366" s="220"/>
      <c r="N366" s="220"/>
      <c r="O366" s="220"/>
      <c r="P366" s="220"/>
      <c r="Q366" s="220"/>
      <c r="R366" s="220"/>
      <c r="S366" s="220"/>
      <c r="T366" s="221">
        <v>4.3</v>
      </c>
      <c r="U366" s="217" t="s">
        <v>25</v>
      </c>
      <c r="V366" s="217" t="s">
        <v>31</v>
      </c>
      <c r="W366" s="221">
        <v>2.9</v>
      </c>
      <c r="X366" s="221">
        <v>8.6</v>
      </c>
      <c r="Y366" s="217" t="s">
        <v>26</v>
      </c>
      <c r="Z366" s="217" t="s">
        <v>25</v>
      </c>
      <c r="AA366" s="217" t="s">
        <v>488</v>
      </c>
      <c r="AB366" s="217" t="s">
        <v>1170</v>
      </c>
      <c r="AC366" s="220"/>
      <c r="AD366" s="220"/>
      <c r="AE366" s="220"/>
      <c r="AF366" s="220"/>
      <c r="AG366" s="217" t="s">
        <v>1250</v>
      </c>
      <c r="AH366" s="217"/>
      <c r="AI366" s="217"/>
      <c r="AJ366" s="223"/>
    </row>
    <row r="367" spans="1:36">
      <c r="A367" t="s">
        <v>1263</v>
      </c>
      <c r="B367" s="238" t="s">
        <v>1173</v>
      </c>
      <c r="C367" s="216">
        <v>41166</v>
      </c>
      <c r="D367" s="216">
        <v>41169</v>
      </c>
      <c r="E367" s="217"/>
      <c r="F367" s="217" t="s">
        <v>1174</v>
      </c>
      <c r="G367" s="219"/>
      <c r="H367" s="220"/>
      <c r="I367" s="220"/>
      <c r="J367" s="219"/>
      <c r="K367" s="219"/>
      <c r="L367" s="220"/>
      <c r="M367" s="220"/>
      <c r="N367" s="220"/>
      <c r="O367" s="220"/>
      <c r="P367" s="220"/>
      <c r="Q367" s="220"/>
      <c r="R367" s="220"/>
      <c r="S367" s="220"/>
      <c r="T367" s="221">
        <v>3.5</v>
      </c>
      <c r="U367" s="217" t="s">
        <v>27</v>
      </c>
      <c r="V367" s="217" t="s">
        <v>457</v>
      </c>
      <c r="W367" s="221">
        <v>2.9</v>
      </c>
      <c r="X367" s="221">
        <v>6.8</v>
      </c>
      <c r="Y367" s="217" t="s">
        <v>26</v>
      </c>
      <c r="Z367" s="217" t="s">
        <v>25</v>
      </c>
      <c r="AA367" s="217" t="s">
        <v>51</v>
      </c>
      <c r="AB367" s="217" t="s">
        <v>1170</v>
      </c>
      <c r="AC367" s="220"/>
      <c r="AD367" s="220"/>
      <c r="AE367" s="220"/>
      <c r="AF367" s="220"/>
      <c r="AG367" s="218" t="s">
        <v>1175</v>
      </c>
      <c r="AH367" s="217" t="s">
        <v>1176</v>
      </c>
      <c r="AI367" s="217" t="s">
        <v>565</v>
      </c>
      <c r="AJ367" s="223" t="s">
        <v>566</v>
      </c>
    </row>
    <row r="368" spans="1:36" ht="30">
      <c r="A368" t="s">
        <v>842</v>
      </c>
      <c r="B368" s="238" t="s">
        <v>1177</v>
      </c>
      <c r="C368" s="216">
        <v>41020</v>
      </c>
      <c r="D368" s="216">
        <v>41088</v>
      </c>
      <c r="E368" s="217" t="s">
        <v>583</v>
      </c>
      <c r="F368" s="217" t="s">
        <v>1178</v>
      </c>
      <c r="G368" s="219"/>
      <c r="H368" s="220"/>
      <c r="I368" s="220"/>
      <c r="J368" s="219"/>
      <c r="K368" s="219"/>
      <c r="L368" s="220"/>
      <c r="M368" s="220"/>
      <c r="N368" s="220"/>
      <c r="O368" s="220"/>
      <c r="P368" s="220"/>
      <c r="Q368" s="220"/>
      <c r="R368" s="220"/>
      <c r="S368" s="220"/>
      <c r="T368" s="221">
        <v>5.5</v>
      </c>
      <c r="U368" s="217" t="s">
        <v>25</v>
      </c>
      <c r="V368" s="217" t="s">
        <v>1179</v>
      </c>
      <c r="W368" s="221">
        <v>4.9000000000000004</v>
      </c>
      <c r="X368" s="221">
        <v>8</v>
      </c>
      <c r="Y368" s="217" t="s">
        <v>26</v>
      </c>
      <c r="Z368" s="217" t="s">
        <v>27</v>
      </c>
      <c r="AA368" s="217" t="s">
        <v>51</v>
      </c>
      <c r="AB368" s="224" t="s">
        <v>1180</v>
      </c>
      <c r="AC368" s="217" t="s">
        <v>30</v>
      </c>
      <c r="AD368" s="217" t="s">
        <v>46</v>
      </c>
      <c r="AE368" s="222" t="s">
        <v>1181</v>
      </c>
      <c r="AF368" s="222" t="s">
        <v>1181</v>
      </c>
      <c r="AG368" s="217" t="s">
        <v>1182</v>
      </c>
      <c r="AH368" s="217"/>
      <c r="AI368" s="217" t="s">
        <v>565</v>
      </c>
      <c r="AJ368" s="223" t="s">
        <v>566</v>
      </c>
    </row>
    <row r="369" spans="1:36">
      <c r="A369" t="s">
        <v>842</v>
      </c>
      <c r="B369" s="238" t="s">
        <v>1183</v>
      </c>
      <c r="C369" s="216">
        <v>41659</v>
      </c>
      <c r="D369" s="216">
        <v>41660</v>
      </c>
      <c r="E369" s="217" t="s">
        <v>24</v>
      </c>
      <c r="F369" s="217" t="s">
        <v>1184</v>
      </c>
      <c r="G369" s="219"/>
      <c r="H369" s="220"/>
      <c r="I369" s="220"/>
      <c r="J369" s="219"/>
      <c r="K369" s="219"/>
      <c r="L369" s="220"/>
      <c r="M369" s="220"/>
      <c r="N369" s="220"/>
      <c r="O369" s="220"/>
      <c r="P369" s="220"/>
      <c r="Q369" s="220"/>
      <c r="R369" s="220"/>
      <c r="S369" s="220"/>
      <c r="T369" s="221">
        <v>4.3</v>
      </c>
      <c r="U369" s="217" t="s">
        <v>25</v>
      </c>
      <c r="V369" s="217" t="s">
        <v>31</v>
      </c>
      <c r="W369" s="221">
        <v>2.9</v>
      </c>
      <c r="X369" s="221">
        <v>8.6</v>
      </c>
      <c r="Y369" s="217" t="s">
        <v>26</v>
      </c>
      <c r="Z369" s="217" t="s">
        <v>25</v>
      </c>
      <c r="AA369" s="217" t="s">
        <v>488</v>
      </c>
      <c r="AB369" s="217" t="s">
        <v>70</v>
      </c>
      <c r="AC369" s="220"/>
      <c r="AD369" s="220"/>
      <c r="AE369" s="220"/>
      <c r="AF369" s="220"/>
      <c r="AG369" s="217" t="s">
        <v>1185</v>
      </c>
      <c r="AH369" s="217" t="s">
        <v>1176</v>
      </c>
      <c r="AI369" s="217" t="s">
        <v>565</v>
      </c>
      <c r="AJ369" s="223" t="s">
        <v>566</v>
      </c>
    </row>
    <row r="370" spans="1:36">
      <c r="A370" t="s">
        <v>842</v>
      </c>
      <c r="B370" s="345" t="s">
        <v>1186</v>
      </c>
      <c r="C370" s="314">
        <v>40004</v>
      </c>
      <c r="D370" s="314">
        <v>42996</v>
      </c>
      <c r="E370" s="306" t="s">
        <v>24</v>
      </c>
      <c r="F370" s="306" t="s">
        <v>1187</v>
      </c>
      <c r="G370" s="318"/>
      <c r="H370" s="321"/>
      <c r="I370" s="321"/>
      <c r="J370" s="318"/>
      <c r="K370" s="318"/>
      <c r="L370" s="321"/>
      <c r="M370" s="321"/>
      <c r="N370" s="321"/>
      <c r="O370" s="321"/>
      <c r="P370" s="321"/>
      <c r="Q370" s="321"/>
      <c r="R370" s="321"/>
      <c r="S370" s="321"/>
      <c r="T370" s="311">
        <v>4.9000000000000004</v>
      </c>
      <c r="U370" s="306" t="s">
        <v>25</v>
      </c>
      <c r="V370" s="306" t="s">
        <v>1188</v>
      </c>
      <c r="W370" s="311">
        <v>4.9000000000000004</v>
      </c>
      <c r="X370" s="311">
        <v>6.8</v>
      </c>
      <c r="Y370" s="306" t="s">
        <v>26</v>
      </c>
      <c r="Z370" s="306" t="s">
        <v>25</v>
      </c>
      <c r="AA370" s="306" t="s">
        <v>51</v>
      </c>
      <c r="AB370" s="329" t="s">
        <v>1189</v>
      </c>
      <c r="AC370" s="199" t="s">
        <v>39</v>
      </c>
      <c r="AD370" s="199" t="s">
        <v>46</v>
      </c>
      <c r="AE370" s="199"/>
      <c r="AF370" s="211" t="s">
        <v>1193</v>
      </c>
      <c r="AG370" s="321"/>
      <c r="AH370" s="321"/>
      <c r="AI370" s="321"/>
      <c r="AJ370" s="348"/>
    </row>
    <row r="371" spans="1:36">
      <c r="B371" s="346"/>
      <c r="C371" s="312"/>
      <c r="D371" s="312"/>
      <c r="E371" s="307"/>
      <c r="F371" s="307"/>
      <c r="G371" s="319"/>
      <c r="H371" s="322"/>
      <c r="I371" s="322"/>
      <c r="J371" s="319"/>
      <c r="K371" s="319"/>
      <c r="L371" s="322"/>
      <c r="M371" s="322"/>
      <c r="N371" s="322"/>
      <c r="O371" s="322"/>
      <c r="P371" s="322"/>
      <c r="Q371" s="322"/>
      <c r="R371" s="322"/>
      <c r="S371" s="322"/>
      <c r="T371" s="309"/>
      <c r="U371" s="307"/>
      <c r="V371" s="307"/>
      <c r="W371" s="309"/>
      <c r="X371" s="309"/>
      <c r="Y371" s="307"/>
      <c r="Z371" s="307"/>
      <c r="AA371" s="307"/>
      <c r="AB371" s="324"/>
      <c r="AC371" s="200" t="s">
        <v>166</v>
      </c>
      <c r="AD371" s="200" t="s">
        <v>46</v>
      </c>
      <c r="AE371" s="201" t="s">
        <v>1190</v>
      </c>
      <c r="AF371" s="200" t="s">
        <v>1192</v>
      </c>
      <c r="AG371" s="322"/>
      <c r="AH371" s="322"/>
      <c r="AI371" s="322"/>
      <c r="AJ371" s="349"/>
    </row>
    <row r="372" spans="1:36">
      <c r="B372" s="347"/>
      <c r="C372" s="313"/>
      <c r="D372" s="313"/>
      <c r="E372" s="308"/>
      <c r="F372" s="308"/>
      <c r="G372" s="320"/>
      <c r="H372" s="323"/>
      <c r="I372" s="323"/>
      <c r="J372" s="320"/>
      <c r="K372" s="320"/>
      <c r="L372" s="323"/>
      <c r="M372" s="323"/>
      <c r="N372" s="323"/>
      <c r="O372" s="323"/>
      <c r="P372" s="323"/>
      <c r="Q372" s="323"/>
      <c r="R372" s="323"/>
      <c r="S372" s="323"/>
      <c r="T372" s="310"/>
      <c r="U372" s="308"/>
      <c r="V372" s="308"/>
      <c r="W372" s="310"/>
      <c r="X372" s="310"/>
      <c r="Y372" s="308"/>
      <c r="Z372" s="308"/>
      <c r="AA372" s="308"/>
      <c r="AB372" s="325"/>
      <c r="AC372" s="202" t="s">
        <v>30</v>
      </c>
      <c r="AD372" s="202" t="s">
        <v>46</v>
      </c>
      <c r="AE372" s="203" t="s">
        <v>1191</v>
      </c>
      <c r="AF372" s="203" t="s">
        <v>1191</v>
      </c>
      <c r="AG372" s="323"/>
      <c r="AH372" s="323"/>
      <c r="AI372" s="323"/>
      <c r="AJ372" s="350"/>
    </row>
    <row r="373" spans="1:36" ht="45">
      <c r="A373" t="s">
        <v>842</v>
      </c>
      <c r="B373" s="238" t="s">
        <v>1194</v>
      </c>
      <c r="C373" s="216">
        <v>39024</v>
      </c>
      <c r="D373" s="216">
        <v>40609</v>
      </c>
      <c r="E373" s="217" t="s">
        <v>49</v>
      </c>
      <c r="F373" s="217" t="s">
        <v>1195</v>
      </c>
      <c r="G373" s="219"/>
      <c r="H373" s="220"/>
      <c r="I373" s="220"/>
      <c r="J373" s="219"/>
      <c r="K373" s="219"/>
      <c r="L373" s="220"/>
      <c r="M373" s="220"/>
      <c r="N373" s="220"/>
      <c r="O373" s="220"/>
      <c r="P373" s="220"/>
      <c r="Q373" s="220"/>
      <c r="R373" s="220"/>
      <c r="S373" s="220"/>
      <c r="T373" s="221">
        <v>6</v>
      </c>
      <c r="U373" s="217" t="s">
        <v>25</v>
      </c>
      <c r="V373" s="217" t="s">
        <v>386</v>
      </c>
      <c r="W373" s="221">
        <v>6.4</v>
      </c>
      <c r="X373" s="221">
        <v>6.8</v>
      </c>
      <c r="Y373" s="217" t="s">
        <v>26</v>
      </c>
      <c r="Z373" s="217" t="s">
        <v>25</v>
      </c>
      <c r="AA373" s="217" t="s">
        <v>51</v>
      </c>
      <c r="AB373" s="224" t="s">
        <v>489</v>
      </c>
      <c r="AC373" s="217" t="s">
        <v>30</v>
      </c>
      <c r="AD373" s="217" t="s">
        <v>46</v>
      </c>
      <c r="AE373" s="217" t="s">
        <v>1196</v>
      </c>
      <c r="AF373" s="222" t="s">
        <v>1196</v>
      </c>
      <c r="AG373" s="218" t="s">
        <v>1197</v>
      </c>
      <c r="AH373" s="220"/>
      <c r="AI373" s="217" t="s">
        <v>565</v>
      </c>
      <c r="AJ373" s="223" t="s">
        <v>566</v>
      </c>
    </row>
    <row r="374" spans="1:36" ht="27.75" customHeight="1">
      <c r="A374" t="s">
        <v>842</v>
      </c>
      <c r="B374" s="345" t="s">
        <v>480</v>
      </c>
      <c r="C374" s="314">
        <v>41207</v>
      </c>
      <c r="D374" s="314">
        <v>42975</v>
      </c>
      <c r="E374" s="306" t="s">
        <v>129</v>
      </c>
      <c r="F374" s="306" t="s">
        <v>481</v>
      </c>
      <c r="G374" s="318"/>
      <c r="H374" s="321"/>
      <c r="I374" s="321"/>
      <c r="J374" s="318"/>
      <c r="K374" s="318"/>
      <c r="L374" s="321"/>
      <c r="M374" s="321"/>
      <c r="N374" s="321"/>
      <c r="O374" s="321"/>
      <c r="P374" s="321"/>
      <c r="Q374" s="321"/>
      <c r="R374" s="321"/>
      <c r="S374" s="321"/>
      <c r="T374" s="311">
        <v>7.5</v>
      </c>
      <c r="U374" s="306" t="s">
        <v>116</v>
      </c>
      <c r="V374" s="306" t="s">
        <v>131</v>
      </c>
      <c r="W374" s="311">
        <v>6.4</v>
      </c>
      <c r="X374" s="311">
        <v>10</v>
      </c>
      <c r="Y374" s="306" t="s">
        <v>26</v>
      </c>
      <c r="Z374" s="306" t="s">
        <v>27</v>
      </c>
      <c r="AA374" s="306" t="s">
        <v>488</v>
      </c>
      <c r="AB374" s="329" t="s">
        <v>489</v>
      </c>
      <c r="AC374" s="199" t="s">
        <v>39</v>
      </c>
      <c r="AD374" s="199" t="s">
        <v>46</v>
      </c>
      <c r="AE374" s="199"/>
      <c r="AF374" s="211" t="s">
        <v>1199</v>
      </c>
      <c r="AG374" s="326" t="s">
        <v>642</v>
      </c>
      <c r="AH374" s="306" t="s">
        <v>592</v>
      </c>
      <c r="AI374" s="306" t="s">
        <v>565</v>
      </c>
      <c r="AJ374" s="334" t="s">
        <v>566</v>
      </c>
    </row>
    <row r="375" spans="1:36">
      <c r="B375" s="347"/>
      <c r="C375" s="313"/>
      <c r="D375" s="313"/>
      <c r="E375" s="308"/>
      <c r="F375" s="308"/>
      <c r="G375" s="320"/>
      <c r="H375" s="323"/>
      <c r="I375" s="323"/>
      <c r="J375" s="320"/>
      <c r="K375" s="320"/>
      <c r="L375" s="323"/>
      <c r="M375" s="323"/>
      <c r="N375" s="323"/>
      <c r="O375" s="323"/>
      <c r="P375" s="323"/>
      <c r="Q375" s="323"/>
      <c r="R375" s="323"/>
      <c r="S375" s="323"/>
      <c r="T375" s="310"/>
      <c r="U375" s="308"/>
      <c r="V375" s="308"/>
      <c r="W375" s="310"/>
      <c r="X375" s="310"/>
      <c r="Y375" s="308"/>
      <c r="Z375" s="308"/>
      <c r="AA375" s="308"/>
      <c r="AB375" s="325"/>
      <c r="AC375" s="202" t="s">
        <v>166</v>
      </c>
      <c r="AD375" s="202" t="s">
        <v>46</v>
      </c>
      <c r="AE375" s="203" t="s">
        <v>1198</v>
      </c>
      <c r="AF375" s="203" t="s">
        <v>1192</v>
      </c>
      <c r="AG375" s="308"/>
      <c r="AH375" s="308"/>
      <c r="AI375" s="308"/>
      <c r="AJ375" s="333"/>
    </row>
    <row r="376" spans="1:36">
      <c r="A376" t="s">
        <v>842</v>
      </c>
      <c r="B376" s="345" t="s">
        <v>1200</v>
      </c>
      <c r="C376" s="314">
        <v>42753</v>
      </c>
      <c r="D376" s="314">
        <v>42809</v>
      </c>
      <c r="E376" s="306" t="s">
        <v>583</v>
      </c>
      <c r="F376" s="306" t="s">
        <v>1201</v>
      </c>
      <c r="G376" s="311">
        <v>4.3</v>
      </c>
      <c r="H376" s="306" t="s">
        <v>25</v>
      </c>
      <c r="I376" s="306" t="s">
        <v>1202</v>
      </c>
      <c r="J376" s="311">
        <v>1.4</v>
      </c>
      <c r="K376" s="311">
        <v>2.8</v>
      </c>
      <c r="L376" s="306" t="s">
        <v>26</v>
      </c>
      <c r="M376" s="306" t="s">
        <v>27</v>
      </c>
      <c r="N376" s="306" t="s">
        <v>27</v>
      </c>
      <c r="O376" s="306" t="s">
        <v>28</v>
      </c>
      <c r="P376" s="306" t="s">
        <v>118</v>
      </c>
      <c r="Q376" s="306" t="s">
        <v>27</v>
      </c>
      <c r="R376" s="306" t="s">
        <v>28</v>
      </c>
      <c r="S376" s="306" t="s">
        <v>28</v>
      </c>
      <c r="T376" s="311">
        <v>4</v>
      </c>
      <c r="U376" s="306" t="s">
        <v>25</v>
      </c>
      <c r="V376" s="306" t="s">
        <v>62</v>
      </c>
      <c r="W376" s="311">
        <v>2.9</v>
      </c>
      <c r="X376" s="311">
        <v>8</v>
      </c>
      <c r="Y376" s="306" t="s">
        <v>26</v>
      </c>
      <c r="Z376" s="306" t="s">
        <v>27</v>
      </c>
      <c r="AA376" s="306" t="s">
        <v>51</v>
      </c>
      <c r="AB376" s="306" t="s">
        <v>66</v>
      </c>
      <c r="AC376" s="199" t="s">
        <v>39</v>
      </c>
      <c r="AD376" s="199" t="s">
        <v>46</v>
      </c>
      <c r="AE376" s="199"/>
      <c r="AF376" s="211" t="s">
        <v>1203</v>
      </c>
      <c r="AG376" s="306" t="s">
        <v>1204</v>
      </c>
      <c r="AH376" s="306" t="s">
        <v>1205</v>
      </c>
      <c r="AI376" s="306" t="s">
        <v>565</v>
      </c>
      <c r="AJ376" s="334" t="s">
        <v>566</v>
      </c>
    </row>
    <row r="377" spans="1:36">
      <c r="B377" s="346"/>
      <c r="C377" s="312"/>
      <c r="D377" s="312"/>
      <c r="E377" s="307"/>
      <c r="F377" s="307"/>
      <c r="G377" s="309"/>
      <c r="H377" s="307"/>
      <c r="I377" s="307"/>
      <c r="J377" s="309"/>
      <c r="K377" s="309"/>
      <c r="L377" s="307"/>
      <c r="M377" s="307"/>
      <c r="N377" s="307"/>
      <c r="O377" s="307"/>
      <c r="P377" s="307"/>
      <c r="Q377" s="307"/>
      <c r="R377" s="307"/>
      <c r="S377" s="307"/>
      <c r="T377" s="309"/>
      <c r="U377" s="307"/>
      <c r="V377" s="307"/>
      <c r="W377" s="309"/>
      <c r="X377" s="309"/>
      <c r="Y377" s="307"/>
      <c r="Z377" s="307"/>
      <c r="AA377" s="307"/>
      <c r="AB377" s="307"/>
      <c r="AC377" s="200" t="s">
        <v>30</v>
      </c>
      <c r="AD377" s="200" t="s">
        <v>46</v>
      </c>
      <c r="AE377" s="201" t="s">
        <v>1164</v>
      </c>
      <c r="AF377" s="201" t="s">
        <v>1164</v>
      </c>
      <c r="AG377" s="307"/>
      <c r="AH377" s="307"/>
      <c r="AI377" s="307"/>
      <c r="AJ377" s="332"/>
    </row>
    <row r="378" spans="1:36">
      <c r="B378" s="347"/>
      <c r="C378" s="313"/>
      <c r="D378" s="313"/>
      <c r="E378" s="308"/>
      <c r="F378" s="308"/>
      <c r="G378" s="310"/>
      <c r="H378" s="308"/>
      <c r="I378" s="308"/>
      <c r="J378" s="310"/>
      <c r="K378" s="310"/>
      <c r="L378" s="308"/>
      <c r="M378" s="308"/>
      <c r="N378" s="308"/>
      <c r="O378" s="308"/>
      <c r="P378" s="308"/>
      <c r="Q378" s="308"/>
      <c r="R378" s="308"/>
      <c r="S378" s="308"/>
      <c r="T378" s="310"/>
      <c r="U378" s="308"/>
      <c r="V378" s="308"/>
      <c r="W378" s="310"/>
      <c r="X378" s="310"/>
      <c r="Y378" s="308"/>
      <c r="Z378" s="308"/>
      <c r="AA378" s="308"/>
      <c r="AB378" s="308"/>
      <c r="AC378" s="202" t="s">
        <v>30</v>
      </c>
      <c r="AD378" s="202" t="s">
        <v>46</v>
      </c>
      <c r="AE378" s="203" t="s">
        <v>1163</v>
      </c>
      <c r="AF378" s="203" t="s">
        <v>1163</v>
      </c>
      <c r="AG378" s="308"/>
      <c r="AH378" s="308"/>
      <c r="AI378" s="308"/>
      <c r="AJ378" s="333"/>
    </row>
    <row r="379" spans="1:36">
      <c r="A379" t="s">
        <v>842</v>
      </c>
      <c r="B379" s="238" t="s">
        <v>1206</v>
      </c>
      <c r="C379" s="216">
        <v>41642</v>
      </c>
      <c r="D379" s="216">
        <v>41695</v>
      </c>
      <c r="E379" s="217" t="s">
        <v>49</v>
      </c>
      <c r="F379" s="217" t="s">
        <v>1207</v>
      </c>
      <c r="G379" s="219"/>
      <c r="H379" s="220"/>
      <c r="I379" s="220"/>
      <c r="J379" s="219"/>
      <c r="K379" s="219"/>
      <c r="L379" s="220"/>
      <c r="M379" s="220"/>
      <c r="N379" s="220"/>
      <c r="O379" s="220"/>
      <c r="P379" s="220"/>
      <c r="Q379" s="220"/>
      <c r="R379" s="220"/>
      <c r="S379" s="220"/>
      <c r="T379" s="221">
        <v>5</v>
      </c>
      <c r="U379" s="217" t="s">
        <v>25</v>
      </c>
      <c r="V379" s="217" t="s">
        <v>236</v>
      </c>
      <c r="W379" s="221">
        <v>2.9</v>
      </c>
      <c r="X379" s="221">
        <v>10</v>
      </c>
      <c r="Y379" s="217" t="s">
        <v>26</v>
      </c>
      <c r="Z379" s="217" t="s">
        <v>27</v>
      </c>
      <c r="AA379" s="217" t="s">
        <v>51</v>
      </c>
      <c r="AB379" s="217" t="s">
        <v>66</v>
      </c>
      <c r="AC379" s="220"/>
      <c r="AD379" s="220"/>
      <c r="AE379" s="239"/>
      <c r="AF379" s="239"/>
      <c r="AG379" s="220"/>
      <c r="AH379" s="220"/>
      <c r="AI379" s="220"/>
      <c r="AJ379" s="240"/>
    </row>
    <row r="380" spans="1:36">
      <c r="A380" t="s">
        <v>842</v>
      </c>
      <c r="B380" s="345" t="s">
        <v>515</v>
      </c>
      <c r="C380" s="314">
        <v>41134</v>
      </c>
      <c r="D380" s="314">
        <v>42975</v>
      </c>
      <c r="E380" s="306" t="s">
        <v>24</v>
      </c>
      <c r="F380" s="306" t="s">
        <v>516</v>
      </c>
      <c r="G380" s="318"/>
      <c r="H380" s="321"/>
      <c r="I380" s="321"/>
      <c r="J380" s="318"/>
      <c r="K380" s="318"/>
      <c r="L380" s="321"/>
      <c r="M380" s="321"/>
      <c r="N380" s="321"/>
      <c r="O380" s="321"/>
      <c r="P380" s="321"/>
      <c r="Q380" s="321"/>
      <c r="R380" s="321"/>
      <c r="S380" s="321"/>
      <c r="T380" s="311">
        <v>4.3</v>
      </c>
      <c r="U380" s="306" t="s">
        <v>25</v>
      </c>
      <c r="V380" s="306" t="s">
        <v>31</v>
      </c>
      <c r="W380" s="311">
        <v>2.9</v>
      </c>
      <c r="X380" s="311">
        <v>8.6</v>
      </c>
      <c r="Y380" s="306" t="s">
        <v>26</v>
      </c>
      <c r="Z380" s="306" t="s">
        <v>25</v>
      </c>
      <c r="AA380" s="306" t="s">
        <v>488</v>
      </c>
      <c r="AB380" s="306" t="s">
        <v>70</v>
      </c>
      <c r="AC380" s="199" t="s">
        <v>39</v>
      </c>
      <c r="AD380" s="199" t="s">
        <v>46</v>
      </c>
      <c r="AE380" s="211"/>
      <c r="AF380" s="211" t="s">
        <v>1209</v>
      </c>
      <c r="AG380" s="306" t="s">
        <v>656</v>
      </c>
      <c r="AH380" s="306" t="s">
        <v>1176</v>
      </c>
      <c r="AI380" s="306" t="s">
        <v>565</v>
      </c>
      <c r="AJ380" s="334" t="s">
        <v>566</v>
      </c>
    </row>
    <row r="381" spans="1:36">
      <c r="B381" s="347"/>
      <c r="C381" s="313"/>
      <c r="D381" s="313"/>
      <c r="E381" s="308"/>
      <c r="F381" s="308"/>
      <c r="G381" s="320"/>
      <c r="H381" s="323"/>
      <c r="I381" s="323"/>
      <c r="J381" s="320"/>
      <c r="K381" s="320"/>
      <c r="L381" s="323"/>
      <c r="M381" s="323"/>
      <c r="N381" s="323"/>
      <c r="O381" s="323"/>
      <c r="P381" s="323"/>
      <c r="Q381" s="323"/>
      <c r="R381" s="323"/>
      <c r="S381" s="323"/>
      <c r="T381" s="310"/>
      <c r="U381" s="308"/>
      <c r="V381" s="308"/>
      <c r="W381" s="310"/>
      <c r="X381" s="310"/>
      <c r="Y381" s="308"/>
      <c r="Z381" s="308"/>
      <c r="AA381" s="308"/>
      <c r="AB381" s="308"/>
      <c r="AC381" s="202" t="s">
        <v>166</v>
      </c>
      <c r="AD381" s="202" t="s">
        <v>46</v>
      </c>
      <c r="AE381" s="203" t="s">
        <v>1208</v>
      </c>
      <c r="AF381" s="203" t="s">
        <v>1192</v>
      </c>
      <c r="AG381" s="308"/>
      <c r="AH381" s="308"/>
      <c r="AI381" s="308"/>
      <c r="AJ381" s="333"/>
    </row>
    <row r="382" spans="1:36">
      <c r="A382" t="s">
        <v>842</v>
      </c>
      <c r="B382" s="345" t="s">
        <v>1210</v>
      </c>
      <c r="C382" s="314">
        <v>39741</v>
      </c>
      <c r="D382" s="314">
        <v>43006</v>
      </c>
      <c r="E382" s="306" t="s">
        <v>129</v>
      </c>
      <c r="F382" s="306" t="s">
        <v>1211</v>
      </c>
      <c r="G382" s="318"/>
      <c r="H382" s="321"/>
      <c r="I382" s="321"/>
      <c r="J382" s="318"/>
      <c r="K382" s="318"/>
      <c r="L382" s="321"/>
      <c r="M382" s="321"/>
      <c r="N382" s="321"/>
      <c r="O382" s="321"/>
      <c r="P382" s="321"/>
      <c r="Q382" s="321"/>
      <c r="R382" s="321"/>
      <c r="S382" s="321"/>
      <c r="T382" s="311">
        <v>7.5</v>
      </c>
      <c r="U382" s="306" t="s">
        <v>116</v>
      </c>
      <c r="V382" s="306" t="s">
        <v>131</v>
      </c>
      <c r="W382" s="311">
        <v>6.4</v>
      </c>
      <c r="X382" s="311">
        <v>10</v>
      </c>
      <c r="Y382" s="306" t="s">
        <v>26</v>
      </c>
      <c r="Z382" s="306" t="s">
        <v>27</v>
      </c>
      <c r="AA382" s="306" t="s">
        <v>488</v>
      </c>
      <c r="AB382" s="329" t="s">
        <v>1212</v>
      </c>
      <c r="AC382" s="199" t="s">
        <v>39</v>
      </c>
      <c r="AD382" s="199" t="s">
        <v>46</v>
      </c>
      <c r="AE382" s="211"/>
      <c r="AF382" s="211" t="s">
        <v>1213</v>
      </c>
      <c r="AG382" s="321"/>
      <c r="AH382" s="321"/>
      <c r="AI382" s="321"/>
      <c r="AJ382" s="348"/>
    </row>
    <row r="383" spans="1:36">
      <c r="B383" s="346"/>
      <c r="C383" s="312"/>
      <c r="D383" s="312"/>
      <c r="E383" s="307"/>
      <c r="F383" s="307"/>
      <c r="G383" s="319"/>
      <c r="H383" s="322"/>
      <c r="I383" s="322"/>
      <c r="J383" s="319"/>
      <c r="K383" s="319"/>
      <c r="L383" s="322"/>
      <c r="M383" s="322"/>
      <c r="N383" s="322"/>
      <c r="O383" s="322"/>
      <c r="P383" s="322"/>
      <c r="Q383" s="322"/>
      <c r="R383" s="322"/>
      <c r="S383" s="322"/>
      <c r="T383" s="309"/>
      <c r="U383" s="307"/>
      <c r="V383" s="307"/>
      <c r="W383" s="309"/>
      <c r="X383" s="309"/>
      <c r="Y383" s="307"/>
      <c r="Z383" s="307"/>
      <c r="AA383" s="307"/>
      <c r="AB383" s="324"/>
      <c r="AC383" s="200" t="s">
        <v>166</v>
      </c>
      <c r="AD383" s="200" t="s">
        <v>46</v>
      </c>
      <c r="AE383" s="201" t="s">
        <v>1216</v>
      </c>
      <c r="AF383" s="201" t="s">
        <v>1192</v>
      </c>
      <c r="AG383" s="322"/>
      <c r="AH383" s="322"/>
      <c r="AI383" s="322"/>
      <c r="AJ383" s="349"/>
    </row>
    <row r="384" spans="1:36">
      <c r="B384" s="346"/>
      <c r="C384" s="312"/>
      <c r="D384" s="312"/>
      <c r="E384" s="307"/>
      <c r="F384" s="307"/>
      <c r="G384" s="319"/>
      <c r="H384" s="322"/>
      <c r="I384" s="322"/>
      <c r="J384" s="319"/>
      <c r="K384" s="319"/>
      <c r="L384" s="322"/>
      <c r="M384" s="322"/>
      <c r="N384" s="322"/>
      <c r="O384" s="322"/>
      <c r="P384" s="322"/>
      <c r="Q384" s="322"/>
      <c r="R384" s="322"/>
      <c r="S384" s="322"/>
      <c r="T384" s="309"/>
      <c r="U384" s="307"/>
      <c r="V384" s="307"/>
      <c r="W384" s="309"/>
      <c r="X384" s="309"/>
      <c r="Y384" s="307"/>
      <c r="Z384" s="307"/>
      <c r="AA384" s="307"/>
      <c r="AB384" s="324"/>
      <c r="AC384" s="200" t="s">
        <v>39</v>
      </c>
      <c r="AD384" s="200" t="s">
        <v>46</v>
      </c>
      <c r="AE384" s="201"/>
      <c r="AF384" s="201" t="s">
        <v>1214</v>
      </c>
      <c r="AG384" s="322"/>
      <c r="AH384" s="322"/>
      <c r="AI384" s="322"/>
      <c r="AJ384" s="349"/>
    </row>
    <row r="385" spans="1:36">
      <c r="B385" s="347"/>
      <c r="C385" s="313"/>
      <c r="D385" s="313"/>
      <c r="E385" s="308"/>
      <c r="F385" s="308"/>
      <c r="G385" s="320"/>
      <c r="H385" s="323"/>
      <c r="I385" s="323"/>
      <c r="J385" s="320"/>
      <c r="K385" s="320"/>
      <c r="L385" s="323"/>
      <c r="M385" s="323"/>
      <c r="N385" s="323"/>
      <c r="O385" s="323"/>
      <c r="P385" s="323"/>
      <c r="Q385" s="323"/>
      <c r="R385" s="323"/>
      <c r="S385" s="323"/>
      <c r="T385" s="310"/>
      <c r="U385" s="308"/>
      <c r="V385" s="308"/>
      <c r="W385" s="310"/>
      <c r="X385" s="310"/>
      <c r="Y385" s="308"/>
      <c r="Z385" s="308"/>
      <c r="AA385" s="308"/>
      <c r="AB385" s="325"/>
      <c r="AC385" s="202" t="s">
        <v>166</v>
      </c>
      <c r="AD385" s="202" t="s">
        <v>46</v>
      </c>
      <c r="AE385" s="203" t="s">
        <v>1215</v>
      </c>
      <c r="AF385" s="203" t="s">
        <v>1192</v>
      </c>
      <c r="AG385" s="323"/>
      <c r="AH385" s="323"/>
      <c r="AI385" s="323"/>
      <c r="AJ385" s="350"/>
    </row>
    <row r="386" spans="1:36">
      <c r="A386" t="s">
        <v>842</v>
      </c>
      <c r="B386" s="238" t="s">
        <v>1217</v>
      </c>
      <c r="C386" s="216">
        <v>39484</v>
      </c>
      <c r="D386" s="216">
        <v>39696</v>
      </c>
      <c r="E386" s="217" t="s">
        <v>24</v>
      </c>
      <c r="F386" s="217" t="s">
        <v>1218</v>
      </c>
      <c r="G386" s="219"/>
      <c r="H386" s="220"/>
      <c r="I386" s="220"/>
      <c r="J386" s="219"/>
      <c r="K386" s="219"/>
      <c r="L386" s="220"/>
      <c r="M386" s="220"/>
      <c r="N386" s="220"/>
      <c r="O386" s="220"/>
      <c r="P386" s="220"/>
      <c r="Q386" s="220"/>
      <c r="R386" s="220"/>
      <c r="S386" s="220"/>
      <c r="T386" s="221">
        <v>4.3</v>
      </c>
      <c r="U386" s="217" t="s">
        <v>25</v>
      </c>
      <c r="V386" s="217" t="s">
        <v>31</v>
      </c>
      <c r="W386" s="221">
        <v>2.9</v>
      </c>
      <c r="X386" s="221">
        <v>8.6</v>
      </c>
      <c r="Y386" s="217" t="s">
        <v>26</v>
      </c>
      <c r="Z386" s="217" t="s">
        <v>25</v>
      </c>
      <c r="AA386" s="217" t="s">
        <v>488</v>
      </c>
      <c r="AB386" s="224" t="s">
        <v>70</v>
      </c>
      <c r="AC386" s="220"/>
      <c r="AD386" s="220"/>
      <c r="AE386" s="239"/>
      <c r="AF386" s="239"/>
      <c r="AG386" s="220"/>
      <c r="AH386" s="220"/>
      <c r="AI386" s="220"/>
      <c r="AJ386" s="240"/>
    </row>
    <row r="387" spans="1:36">
      <c r="A387" t="s">
        <v>842</v>
      </c>
      <c r="B387" s="345" t="s">
        <v>1219</v>
      </c>
      <c r="C387" s="314">
        <v>39484</v>
      </c>
      <c r="D387" s="314">
        <v>43006</v>
      </c>
      <c r="E387" s="306" t="s">
        <v>24</v>
      </c>
      <c r="F387" s="306" t="s">
        <v>1220</v>
      </c>
      <c r="G387" s="318"/>
      <c r="H387" s="321"/>
      <c r="I387" s="321"/>
      <c r="J387" s="318"/>
      <c r="K387" s="318"/>
      <c r="L387" s="321"/>
      <c r="M387" s="321"/>
      <c r="N387" s="321"/>
      <c r="O387" s="321"/>
      <c r="P387" s="321"/>
      <c r="Q387" s="321"/>
      <c r="R387" s="321"/>
      <c r="S387" s="321"/>
      <c r="T387" s="311">
        <v>4.3</v>
      </c>
      <c r="U387" s="306" t="s">
        <v>25</v>
      </c>
      <c r="V387" s="306" t="s">
        <v>31</v>
      </c>
      <c r="W387" s="311">
        <v>2.9</v>
      </c>
      <c r="X387" s="311">
        <v>8.6</v>
      </c>
      <c r="Y387" s="306" t="s">
        <v>26</v>
      </c>
      <c r="Z387" s="306" t="s">
        <v>25</v>
      </c>
      <c r="AA387" s="306" t="s">
        <v>488</v>
      </c>
      <c r="AB387" s="329" t="s">
        <v>70</v>
      </c>
      <c r="AC387" s="199" t="s">
        <v>39</v>
      </c>
      <c r="AD387" s="199" t="s">
        <v>46</v>
      </c>
      <c r="AE387" s="211"/>
      <c r="AF387" s="211" t="s">
        <v>1222</v>
      </c>
      <c r="AG387" s="321"/>
      <c r="AH387" s="321"/>
      <c r="AI387" s="321"/>
      <c r="AJ387" s="348"/>
    </row>
    <row r="388" spans="1:36">
      <c r="B388" s="347"/>
      <c r="C388" s="313"/>
      <c r="D388" s="313"/>
      <c r="E388" s="308"/>
      <c r="F388" s="308"/>
      <c r="G388" s="320"/>
      <c r="H388" s="323"/>
      <c r="I388" s="323"/>
      <c r="J388" s="320"/>
      <c r="K388" s="320"/>
      <c r="L388" s="323"/>
      <c r="M388" s="323"/>
      <c r="N388" s="323"/>
      <c r="O388" s="323"/>
      <c r="P388" s="323"/>
      <c r="Q388" s="323"/>
      <c r="R388" s="323"/>
      <c r="S388" s="323"/>
      <c r="T388" s="310"/>
      <c r="U388" s="308"/>
      <c r="V388" s="308"/>
      <c r="W388" s="310"/>
      <c r="X388" s="310"/>
      <c r="Y388" s="308"/>
      <c r="Z388" s="308"/>
      <c r="AA388" s="308"/>
      <c r="AB388" s="325"/>
      <c r="AC388" s="202" t="s">
        <v>166</v>
      </c>
      <c r="AD388" s="202" t="s">
        <v>46</v>
      </c>
      <c r="AE388" s="203" t="s">
        <v>1221</v>
      </c>
      <c r="AF388" s="203" t="s">
        <v>1192</v>
      </c>
      <c r="AG388" s="323"/>
      <c r="AH388" s="323"/>
      <c r="AI388" s="323"/>
      <c r="AJ388" s="350"/>
    </row>
    <row r="389" spans="1:36">
      <c r="A389" t="s">
        <v>842</v>
      </c>
      <c r="B389" s="345" t="s">
        <v>1223</v>
      </c>
      <c r="C389" s="314">
        <v>39484</v>
      </c>
      <c r="D389" s="314">
        <v>43006</v>
      </c>
      <c r="E389" s="306" t="s">
        <v>129</v>
      </c>
      <c r="F389" s="306" t="s">
        <v>1224</v>
      </c>
      <c r="G389" s="318"/>
      <c r="H389" s="321"/>
      <c r="I389" s="321"/>
      <c r="J389" s="318"/>
      <c r="K389" s="318"/>
      <c r="L389" s="321"/>
      <c r="M389" s="321"/>
      <c r="N389" s="321"/>
      <c r="O389" s="321"/>
      <c r="P389" s="321"/>
      <c r="Q389" s="321"/>
      <c r="R389" s="321"/>
      <c r="S389" s="321"/>
      <c r="T389" s="311">
        <v>6.5</v>
      </c>
      <c r="U389" s="306" t="s">
        <v>25</v>
      </c>
      <c r="V389" s="306" t="s">
        <v>295</v>
      </c>
      <c r="W389" s="311">
        <v>6.4</v>
      </c>
      <c r="X389" s="311">
        <v>8</v>
      </c>
      <c r="Y389" s="306" t="s">
        <v>26</v>
      </c>
      <c r="Z389" s="306" t="s">
        <v>27</v>
      </c>
      <c r="AA389" s="306" t="s">
        <v>51</v>
      </c>
      <c r="AB389" s="329" t="s">
        <v>1212</v>
      </c>
      <c r="AC389" s="199" t="s">
        <v>39</v>
      </c>
      <c r="AD389" s="199" t="s">
        <v>46</v>
      </c>
      <c r="AE389" s="211"/>
      <c r="AF389" s="211" t="s">
        <v>1222</v>
      </c>
      <c r="AG389" s="321"/>
      <c r="AH389" s="321"/>
      <c r="AI389" s="321"/>
      <c r="AJ389" s="348"/>
    </row>
    <row r="390" spans="1:36">
      <c r="B390" s="346"/>
      <c r="C390" s="312"/>
      <c r="D390" s="312"/>
      <c r="E390" s="307"/>
      <c r="F390" s="307"/>
      <c r="G390" s="319"/>
      <c r="H390" s="322"/>
      <c r="I390" s="322"/>
      <c r="J390" s="319"/>
      <c r="K390" s="319"/>
      <c r="L390" s="322"/>
      <c r="M390" s="322"/>
      <c r="N390" s="322"/>
      <c r="O390" s="322"/>
      <c r="P390" s="322"/>
      <c r="Q390" s="322"/>
      <c r="R390" s="322"/>
      <c r="S390" s="322"/>
      <c r="T390" s="309"/>
      <c r="U390" s="307"/>
      <c r="V390" s="307"/>
      <c r="W390" s="309"/>
      <c r="X390" s="309"/>
      <c r="Y390" s="307"/>
      <c r="Z390" s="307"/>
      <c r="AA390" s="307"/>
      <c r="AB390" s="324"/>
      <c r="AC390" s="200" t="s">
        <v>166</v>
      </c>
      <c r="AD390" s="200" t="s">
        <v>46</v>
      </c>
      <c r="AE390" s="201" t="s">
        <v>1221</v>
      </c>
      <c r="AF390" s="201" t="s">
        <v>1192</v>
      </c>
      <c r="AG390" s="322"/>
      <c r="AH390" s="322"/>
      <c r="AI390" s="322"/>
      <c r="AJ390" s="349"/>
    </row>
    <row r="391" spans="1:36">
      <c r="B391" s="346"/>
      <c r="C391" s="312"/>
      <c r="D391" s="312"/>
      <c r="E391" s="307"/>
      <c r="F391" s="307"/>
      <c r="G391" s="319"/>
      <c r="H391" s="322"/>
      <c r="I391" s="322"/>
      <c r="J391" s="319"/>
      <c r="K391" s="319"/>
      <c r="L391" s="322"/>
      <c r="M391" s="322"/>
      <c r="N391" s="322"/>
      <c r="O391" s="322"/>
      <c r="P391" s="322"/>
      <c r="Q391" s="322"/>
      <c r="R391" s="322"/>
      <c r="S391" s="322"/>
      <c r="T391" s="309"/>
      <c r="U391" s="307"/>
      <c r="V391" s="307"/>
      <c r="W391" s="309"/>
      <c r="X391" s="309"/>
      <c r="Y391" s="307"/>
      <c r="Z391" s="307"/>
      <c r="AA391" s="307"/>
      <c r="AB391" s="324"/>
      <c r="AC391" s="200" t="s">
        <v>39</v>
      </c>
      <c r="AD391" s="200" t="s">
        <v>46</v>
      </c>
      <c r="AE391" s="201"/>
      <c r="AF391" s="201" t="s">
        <v>1226</v>
      </c>
      <c r="AG391" s="322"/>
      <c r="AH391" s="322"/>
      <c r="AI391" s="322"/>
      <c r="AJ391" s="349"/>
    </row>
    <row r="392" spans="1:36">
      <c r="B392" s="347"/>
      <c r="C392" s="313"/>
      <c r="D392" s="313"/>
      <c r="E392" s="308"/>
      <c r="F392" s="308"/>
      <c r="G392" s="320"/>
      <c r="H392" s="323"/>
      <c r="I392" s="323"/>
      <c r="J392" s="320"/>
      <c r="K392" s="320"/>
      <c r="L392" s="323"/>
      <c r="M392" s="323"/>
      <c r="N392" s="323"/>
      <c r="O392" s="323"/>
      <c r="P392" s="323"/>
      <c r="Q392" s="323"/>
      <c r="R392" s="323"/>
      <c r="S392" s="323"/>
      <c r="T392" s="310"/>
      <c r="U392" s="308"/>
      <c r="V392" s="308"/>
      <c r="W392" s="310"/>
      <c r="X392" s="310"/>
      <c r="Y392" s="308"/>
      <c r="Z392" s="308"/>
      <c r="AA392" s="308"/>
      <c r="AB392" s="325"/>
      <c r="AC392" s="202" t="s">
        <v>166</v>
      </c>
      <c r="AD392" s="202" t="s">
        <v>46</v>
      </c>
      <c r="AE392" s="203" t="s">
        <v>1225</v>
      </c>
      <c r="AF392" s="203" t="s">
        <v>1192</v>
      </c>
      <c r="AG392" s="323"/>
      <c r="AH392" s="323"/>
      <c r="AI392" s="323"/>
      <c r="AJ392" s="350"/>
    </row>
    <row r="393" spans="1:36">
      <c r="A393" t="s">
        <v>842</v>
      </c>
      <c r="B393" s="345" t="s">
        <v>1227</v>
      </c>
      <c r="C393" s="314">
        <v>39484</v>
      </c>
      <c r="D393" s="314">
        <v>43006</v>
      </c>
      <c r="E393" s="306" t="s">
        <v>49</v>
      </c>
      <c r="F393" s="306" t="s">
        <v>1228</v>
      </c>
      <c r="G393" s="318"/>
      <c r="H393" s="321"/>
      <c r="I393" s="321"/>
      <c r="J393" s="318"/>
      <c r="K393" s="318"/>
      <c r="L393" s="321"/>
      <c r="M393" s="321"/>
      <c r="N393" s="321"/>
      <c r="O393" s="321"/>
      <c r="P393" s="321"/>
      <c r="Q393" s="321"/>
      <c r="R393" s="321"/>
      <c r="S393" s="321"/>
      <c r="T393" s="311">
        <v>4</v>
      </c>
      <c r="U393" s="306" t="s">
        <v>25</v>
      </c>
      <c r="V393" s="306" t="s">
        <v>62</v>
      </c>
      <c r="W393" s="311">
        <v>2.9</v>
      </c>
      <c r="X393" s="311">
        <v>8</v>
      </c>
      <c r="Y393" s="306" t="s">
        <v>26</v>
      </c>
      <c r="Z393" s="306" t="s">
        <v>27</v>
      </c>
      <c r="AA393" s="306" t="s">
        <v>51</v>
      </c>
      <c r="AB393" s="329" t="s">
        <v>66</v>
      </c>
      <c r="AC393" s="199" t="s">
        <v>39</v>
      </c>
      <c r="AD393" s="199" t="s">
        <v>46</v>
      </c>
      <c r="AE393" s="211"/>
      <c r="AF393" s="211" t="s">
        <v>1222</v>
      </c>
      <c r="AG393" s="321"/>
      <c r="AH393" s="321"/>
      <c r="AI393" s="321"/>
      <c r="AJ393" s="348"/>
    </row>
    <row r="394" spans="1:36">
      <c r="B394" s="347"/>
      <c r="C394" s="313"/>
      <c r="D394" s="313"/>
      <c r="E394" s="308"/>
      <c r="F394" s="308"/>
      <c r="G394" s="320"/>
      <c r="H394" s="323"/>
      <c r="I394" s="323"/>
      <c r="J394" s="320"/>
      <c r="K394" s="320"/>
      <c r="L394" s="323"/>
      <c r="M394" s="323"/>
      <c r="N394" s="323"/>
      <c r="O394" s="323"/>
      <c r="P394" s="323"/>
      <c r="Q394" s="323"/>
      <c r="R394" s="323"/>
      <c r="S394" s="323"/>
      <c r="T394" s="310"/>
      <c r="U394" s="308"/>
      <c r="V394" s="308"/>
      <c r="W394" s="310"/>
      <c r="X394" s="310"/>
      <c r="Y394" s="308"/>
      <c r="Z394" s="308"/>
      <c r="AA394" s="308"/>
      <c r="AB394" s="325"/>
      <c r="AC394" s="202" t="s">
        <v>166</v>
      </c>
      <c r="AD394" s="202" t="s">
        <v>46</v>
      </c>
      <c r="AE394" s="203" t="s">
        <v>1221</v>
      </c>
      <c r="AF394" s="203" t="s">
        <v>1192</v>
      </c>
      <c r="AG394" s="323"/>
      <c r="AH394" s="323"/>
      <c r="AI394" s="323"/>
      <c r="AJ394" s="350"/>
    </row>
    <row r="395" spans="1:36">
      <c r="A395" t="s">
        <v>842</v>
      </c>
      <c r="B395" s="345" t="s">
        <v>1229</v>
      </c>
      <c r="C395" s="314">
        <v>39477</v>
      </c>
      <c r="D395" s="314">
        <v>43006</v>
      </c>
      <c r="E395" s="306" t="s">
        <v>129</v>
      </c>
      <c r="F395" s="306" t="s">
        <v>1230</v>
      </c>
      <c r="G395" s="318"/>
      <c r="H395" s="321"/>
      <c r="I395" s="321"/>
      <c r="J395" s="318"/>
      <c r="K395" s="318"/>
      <c r="L395" s="321"/>
      <c r="M395" s="321"/>
      <c r="N395" s="321"/>
      <c r="O395" s="321"/>
      <c r="P395" s="321"/>
      <c r="Q395" s="321"/>
      <c r="R395" s="321"/>
      <c r="S395" s="321"/>
      <c r="T395" s="311">
        <v>7.5</v>
      </c>
      <c r="U395" s="306" t="s">
        <v>116</v>
      </c>
      <c r="V395" s="306" t="s">
        <v>131</v>
      </c>
      <c r="W395" s="311">
        <v>6.4</v>
      </c>
      <c r="X395" s="311">
        <v>10</v>
      </c>
      <c r="Y395" s="306" t="s">
        <v>26</v>
      </c>
      <c r="Z395" s="306" t="s">
        <v>27</v>
      </c>
      <c r="AA395" s="306" t="s">
        <v>488</v>
      </c>
      <c r="AB395" s="329" t="s">
        <v>1231</v>
      </c>
      <c r="AC395" s="199" t="s">
        <v>39</v>
      </c>
      <c r="AD395" s="199" t="s">
        <v>46</v>
      </c>
      <c r="AE395" s="211"/>
      <c r="AF395" s="211" t="s">
        <v>1234</v>
      </c>
      <c r="AG395" s="321"/>
      <c r="AH395" s="321"/>
      <c r="AI395" s="321"/>
      <c r="AJ395" s="348"/>
    </row>
    <row r="396" spans="1:36">
      <c r="B396" s="346"/>
      <c r="C396" s="312"/>
      <c r="D396" s="312"/>
      <c r="E396" s="307"/>
      <c r="F396" s="307"/>
      <c r="G396" s="319"/>
      <c r="H396" s="322"/>
      <c r="I396" s="322"/>
      <c r="J396" s="319"/>
      <c r="K396" s="319"/>
      <c r="L396" s="322"/>
      <c r="M396" s="322"/>
      <c r="N396" s="322"/>
      <c r="O396" s="322"/>
      <c r="P396" s="322"/>
      <c r="Q396" s="322"/>
      <c r="R396" s="322"/>
      <c r="S396" s="322"/>
      <c r="T396" s="309"/>
      <c r="U396" s="307"/>
      <c r="V396" s="307"/>
      <c r="W396" s="309"/>
      <c r="X396" s="309"/>
      <c r="Y396" s="307"/>
      <c r="Z396" s="307"/>
      <c r="AA396" s="307"/>
      <c r="AB396" s="324"/>
      <c r="AC396" s="200" t="s">
        <v>166</v>
      </c>
      <c r="AD396" s="200" t="s">
        <v>46</v>
      </c>
      <c r="AE396" s="201" t="s">
        <v>1235</v>
      </c>
      <c r="AF396" s="201" t="s">
        <v>1192</v>
      </c>
      <c r="AG396" s="322"/>
      <c r="AH396" s="322"/>
      <c r="AI396" s="322"/>
      <c r="AJ396" s="349"/>
    </row>
    <row r="397" spans="1:36">
      <c r="B397" s="346"/>
      <c r="C397" s="312"/>
      <c r="D397" s="312"/>
      <c r="E397" s="307"/>
      <c r="F397" s="307"/>
      <c r="G397" s="319"/>
      <c r="H397" s="322"/>
      <c r="I397" s="322"/>
      <c r="J397" s="319"/>
      <c r="K397" s="319"/>
      <c r="L397" s="322"/>
      <c r="M397" s="322"/>
      <c r="N397" s="322"/>
      <c r="O397" s="322"/>
      <c r="P397" s="322"/>
      <c r="Q397" s="322"/>
      <c r="R397" s="322"/>
      <c r="S397" s="322"/>
      <c r="T397" s="309"/>
      <c r="U397" s="307"/>
      <c r="V397" s="307"/>
      <c r="W397" s="309"/>
      <c r="X397" s="309"/>
      <c r="Y397" s="307"/>
      <c r="Z397" s="307"/>
      <c r="AA397" s="307"/>
      <c r="AB397" s="324"/>
      <c r="AC397" s="200" t="s">
        <v>39</v>
      </c>
      <c r="AD397" s="200" t="s">
        <v>46</v>
      </c>
      <c r="AE397" s="201"/>
      <c r="AF397" s="201" t="s">
        <v>1233</v>
      </c>
      <c r="AG397" s="322"/>
      <c r="AH397" s="322"/>
      <c r="AI397" s="322"/>
      <c r="AJ397" s="349"/>
    </row>
    <row r="398" spans="1:36">
      <c r="B398" s="347"/>
      <c r="C398" s="313"/>
      <c r="D398" s="313"/>
      <c r="E398" s="308"/>
      <c r="F398" s="308"/>
      <c r="G398" s="320"/>
      <c r="H398" s="323"/>
      <c r="I398" s="323"/>
      <c r="J398" s="320"/>
      <c r="K398" s="320"/>
      <c r="L398" s="323"/>
      <c r="M398" s="323"/>
      <c r="N398" s="323"/>
      <c r="O398" s="323"/>
      <c r="P398" s="323"/>
      <c r="Q398" s="323"/>
      <c r="R398" s="323"/>
      <c r="S398" s="323"/>
      <c r="T398" s="310"/>
      <c r="U398" s="308"/>
      <c r="V398" s="308"/>
      <c r="W398" s="310"/>
      <c r="X398" s="310"/>
      <c r="Y398" s="308"/>
      <c r="Z398" s="308"/>
      <c r="AA398" s="308"/>
      <c r="AB398" s="325"/>
      <c r="AC398" s="202" t="s">
        <v>166</v>
      </c>
      <c r="AD398" s="202" t="s">
        <v>46</v>
      </c>
      <c r="AE398" s="203" t="s">
        <v>1232</v>
      </c>
      <c r="AF398" s="203" t="s">
        <v>1192</v>
      </c>
      <c r="AG398" s="323"/>
      <c r="AH398" s="323"/>
      <c r="AI398" s="323"/>
      <c r="AJ398" s="350"/>
    </row>
    <row r="399" spans="1:36">
      <c r="A399" t="s">
        <v>842</v>
      </c>
      <c r="B399" s="238" t="s">
        <v>1236</v>
      </c>
      <c r="C399" s="216">
        <v>39456</v>
      </c>
      <c r="D399" s="216">
        <v>39696</v>
      </c>
      <c r="E399" s="217" t="s">
        <v>114</v>
      </c>
      <c r="F399" s="217" t="s">
        <v>1237</v>
      </c>
      <c r="G399" s="219"/>
      <c r="H399" s="220"/>
      <c r="I399" s="220"/>
      <c r="J399" s="219"/>
      <c r="K399" s="219"/>
      <c r="L399" s="220"/>
      <c r="M399" s="220"/>
      <c r="N399" s="220"/>
      <c r="O399" s="220"/>
      <c r="P399" s="220"/>
      <c r="Q399" s="220"/>
      <c r="R399" s="220"/>
      <c r="S399" s="220"/>
      <c r="T399" s="221">
        <v>4.3</v>
      </c>
      <c r="U399" s="217" t="s">
        <v>25</v>
      </c>
      <c r="V399" s="217" t="s">
        <v>31</v>
      </c>
      <c r="W399" s="221">
        <v>2.9</v>
      </c>
      <c r="X399" s="221">
        <v>8.6</v>
      </c>
      <c r="Y399" s="217" t="s">
        <v>26</v>
      </c>
      <c r="Z399" s="217" t="s">
        <v>25</v>
      </c>
      <c r="AA399" s="217" t="s">
        <v>488</v>
      </c>
      <c r="AB399" s="224" t="s">
        <v>70</v>
      </c>
      <c r="AC399" s="220"/>
      <c r="AD399" s="220"/>
      <c r="AE399" s="239"/>
      <c r="AF399" s="239"/>
      <c r="AG399" s="220"/>
      <c r="AH399" s="220"/>
      <c r="AI399" s="220"/>
      <c r="AJ399" s="240"/>
    </row>
    <row r="400" spans="1:36" s="60" customFormat="1">
      <c r="A400" s="60" t="s">
        <v>842</v>
      </c>
      <c r="B400" s="300" t="s">
        <v>1108</v>
      </c>
      <c r="C400" s="297">
        <v>42805</v>
      </c>
      <c r="D400" s="297">
        <v>42933</v>
      </c>
      <c r="E400" s="294" t="s">
        <v>583</v>
      </c>
      <c r="F400" s="294" t="s">
        <v>1109</v>
      </c>
      <c r="G400" s="291">
        <v>4.9000000000000004</v>
      </c>
      <c r="H400" s="294" t="s">
        <v>1110</v>
      </c>
      <c r="I400" s="294" t="s">
        <v>1111</v>
      </c>
      <c r="J400" s="291">
        <v>3.6</v>
      </c>
      <c r="K400" s="291">
        <v>1.2</v>
      </c>
      <c r="L400" s="306" t="s">
        <v>26</v>
      </c>
      <c r="M400" s="306" t="s">
        <v>27</v>
      </c>
      <c r="N400" s="306" t="s">
        <v>116</v>
      </c>
      <c r="O400" s="306" t="s">
        <v>28</v>
      </c>
      <c r="P400" s="306" t="s">
        <v>118</v>
      </c>
      <c r="Q400" s="306" t="s">
        <v>28</v>
      </c>
      <c r="R400" s="306" t="s">
        <v>116</v>
      </c>
      <c r="S400" s="306" t="s">
        <v>28</v>
      </c>
      <c r="T400" s="291">
        <v>4</v>
      </c>
      <c r="U400" s="294" t="s">
        <v>25</v>
      </c>
      <c r="V400" s="306" t="s">
        <v>303</v>
      </c>
      <c r="W400" s="291">
        <v>2.9</v>
      </c>
      <c r="X400" s="291">
        <v>8</v>
      </c>
      <c r="Y400" s="294" t="s">
        <v>26</v>
      </c>
      <c r="Z400" s="294" t="s">
        <v>27</v>
      </c>
      <c r="AA400" s="306" t="s">
        <v>51</v>
      </c>
      <c r="AB400" s="306" t="s">
        <v>70</v>
      </c>
      <c r="AC400" s="207" t="s">
        <v>39</v>
      </c>
      <c r="AD400" s="207" t="s">
        <v>46</v>
      </c>
      <c r="AE400" s="207"/>
      <c r="AF400" s="228" t="s">
        <v>1112</v>
      </c>
      <c r="AG400" s="294" t="s">
        <v>1119</v>
      </c>
      <c r="AH400" s="294" t="s">
        <v>1121</v>
      </c>
      <c r="AI400" s="294" t="s">
        <v>565</v>
      </c>
      <c r="AJ400" s="303" t="s">
        <v>572</v>
      </c>
    </row>
    <row r="401" spans="2:36">
      <c r="B401" s="301"/>
      <c r="C401" s="298"/>
      <c r="D401" s="298"/>
      <c r="E401" s="295"/>
      <c r="F401" s="295"/>
      <c r="G401" s="292"/>
      <c r="H401" s="295"/>
      <c r="I401" s="295"/>
      <c r="J401" s="292"/>
      <c r="K401" s="292"/>
      <c r="L401" s="307"/>
      <c r="M401" s="307"/>
      <c r="N401" s="307"/>
      <c r="O401" s="307"/>
      <c r="P401" s="307"/>
      <c r="Q401" s="307"/>
      <c r="R401" s="307"/>
      <c r="S401" s="307"/>
      <c r="T401" s="292"/>
      <c r="U401" s="295"/>
      <c r="V401" s="307"/>
      <c r="W401" s="292"/>
      <c r="X401" s="292"/>
      <c r="Y401" s="295"/>
      <c r="Z401" s="295"/>
      <c r="AA401" s="307"/>
      <c r="AB401" s="307"/>
      <c r="AC401" s="200" t="s">
        <v>39</v>
      </c>
      <c r="AD401" s="200" t="s">
        <v>46</v>
      </c>
      <c r="AE401" s="200"/>
      <c r="AF401" s="201" t="s">
        <v>1113</v>
      </c>
      <c r="AG401" s="295"/>
      <c r="AH401" s="295"/>
      <c r="AI401" s="295"/>
      <c r="AJ401" s="304"/>
    </row>
    <row r="402" spans="2:36">
      <c r="B402" s="301"/>
      <c r="C402" s="298"/>
      <c r="D402" s="298"/>
      <c r="E402" s="295"/>
      <c r="F402" s="295"/>
      <c r="G402" s="292"/>
      <c r="H402" s="295"/>
      <c r="I402" s="295"/>
      <c r="J402" s="292"/>
      <c r="K402" s="292"/>
      <c r="L402" s="307"/>
      <c r="M402" s="307"/>
      <c r="N402" s="307"/>
      <c r="O402" s="307"/>
      <c r="P402" s="307"/>
      <c r="Q402" s="307"/>
      <c r="R402" s="307"/>
      <c r="S402" s="307"/>
      <c r="T402" s="292"/>
      <c r="U402" s="295"/>
      <c r="V402" s="307"/>
      <c r="W402" s="292"/>
      <c r="X402" s="292"/>
      <c r="Y402" s="295"/>
      <c r="Z402" s="295"/>
      <c r="AA402" s="307"/>
      <c r="AB402" s="307"/>
      <c r="AC402" s="200" t="s">
        <v>39</v>
      </c>
      <c r="AD402" s="200" t="s">
        <v>46</v>
      </c>
      <c r="AE402" s="200"/>
      <c r="AF402" s="201" t="s">
        <v>1114</v>
      </c>
      <c r="AG402" s="295"/>
      <c r="AH402" s="295"/>
      <c r="AI402" s="295"/>
      <c r="AJ402" s="304"/>
    </row>
    <row r="403" spans="2:36">
      <c r="B403" s="301"/>
      <c r="C403" s="298"/>
      <c r="D403" s="298"/>
      <c r="E403" s="295"/>
      <c r="F403" s="295"/>
      <c r="G403" s="292"/>
      <c r="H403" s="295"/>
      <c r="I403" s="295"/>
      <c r="J403" s="292"/>
      <c r="K403" s="292"/>
      <c r="L403" s="307"/>
      <c r="M403" s="307"/>
      <c r="N403" s="307"/>
      <c r="O403" s="307"/>
      <c r="P403" s="307"/>
      <c r="Q403" s="307"/>
      <c r="R403" s="307"/>
      <c r="S403" s="307"/>
      <c r="T403" s="292"/>
      <c r="U403" s="295"/>
      <c r="V403" s="307"/>
      <c r="W403" s="292"/>
      <c r="X403" s="292"/>
      <c r="Y403" s="295"/>
      <c r="Z403" s="295"/>
      <c r="AA403" s="307"/>
      <c r="AB403" s="307"/>
      <c r="AC403" s="200" t="s">
        <v>39</v>
      </c>
      <c r="AD403" s="200" t="s">
        <v>40</v>
      </c>
      <c r="AE403" s="200"/>
      <c r="AF403" s="201" t="s">
        <v>1115</v>
      </c>
      <c r="AG403" s="295"/>
      <c r="AH403" s="295"/>
      <c r="AI403" s="295"/>
      <c r="AJ403" s="304"/>
    </row>
    <row r="404" spans="2:36">
      <c r="B404" s="301"/>
      <c r="C404" s="298"/>
      <c r="D404" s="298"/>
      <c r="E404" s="295"/>
      <c r="F404" s="295"/>
      <c r="G404" s="292"/>
      <c r="H404" s="295"/>
      <c r="I404" s="295"/>
      <c r="J404" s="292"/>
      <c r="K404" s="292"/>
      <c r="L404" s="307"/>
      <c r="M404" s="307"/>
      <c r="N404" s="307"/>
      <c r="O404" s="307"/>
      <c r="P404" s="307"/>
      <c r="Q404" s="307"/>
      <c r="R404" s="307"/>
      <c r="S404" s="307"/>
      <c r="T404" s="292"/>
      <c r="U404" s="295"/>
      <c r="V404" s="307"/>
      <c r="W404" s="292"/>
      <c r="X404" s="292"/>
      <c r="Y404" s="295"/>
      <c r="Z404" s="295"/>
      <c r="AA404" s="307"/>
      <c r="AB404" s="307"/>
      <c r="AC404" s="200" t="s">
        <v>39</v>
      </c>
      <c r="AD404" s="200" t="s">
        <v>695</v>
      </c>
      <c r="AE404" s="200"/>
      <c r="AF404" s="201" t="s">
        <v>303</v>
      </c>
      <c r="AG404" s="295"/>
      <c r="AH404" s="295"/>
      <c r="AI404" s="295"/>
      <c r="AJ404" s="304"/>
    </row>
    <row r="405" spans="2:36">
      <c r="B405" s="301"/>
      <c r="C405" s="298"/>
      <c r="D405" s="298"/>
      <c r="E405" s="295"/>
      <c r="F405" s="295"/>
      <c r="G405" s="292"/>
      <c r="H405" s="295"/>
      <c r="I405" s="295"/>
      <c r="J405" s="292"/>
      <c r="K405" s="292"/>
      <c r="L405" s="307"/>
      <c r="M405" s="307"/>
      <c r="N405" s="307"/>
      <c r="O405" s="307"/>
      <c r="P405" s="307"/>
      <c r="Q405" s="307"/>
      <c r="R405" s="307"/>
      <c r="S405" s="307"/>
      <c r="T405" s="292"/>
      <c r="U405" s="295"/>
      <c r="V405" s="307"/>
      <c r="W405" s="292"/>
      <c r="X405" s="292"/>
      <c r="Y405" s="295"/>
      <c r="Z405" s="295"/>
      <c r="AA405" s="307"/>
      <c r="AB405" s="307"/>
      <c r="AC405" s="200" t="s">
        <v>39</v>
      </c>
      <c r="AD405" s="200" t="s">
        <v>696</v>
      </c>
      <c r="AE405" s="200"/>
      <c r="AF405" s="201" t="s">
        <v>1116</v>
      </c>
      <c r="AG405" s="295"/>
      <c r="AH405" s="295"/>
      <c r="AI405" s="295"/>
      <c r="AJ405" s="304"/>
    </row>
    <row r="406" spans="2:36">
      <c r="B406" s="301"/>
      <c r="C406" s="298"/>
      <c r="D406" s="298"/>
      <c r="E406" s="295"/>
      <c r="F406" s="295"/>
      <c r="G406" s="292"/>
      <c r="H406" s="295"/>
      <c r="I406" s="295"/>
      <c r="J406" s="292"/>
      <c r="K406" s="292"/>
      <c r="L406" s="307"/>
      <c r="M406" s="307"/>
      <c r="N406" s="307"/>
      <c r="O406" s="307"/>
      <c r="P406" s="307"/>
      <c r="Q406" s="307"/>
      <c r="R406" s="307"/>
      <c r="S406" s="307"/>
      <c r="T406" s="292"/>
      <c r="U406" s="295"/>
      <c r="V406" s="307"/>
      <c r="W406" s="292"/>
      <c r="X406" s="292"/>
      <c r="Y406" s="295"/>
      <c r="Z406" s="295"/>
      <c r="AA406" s="307"/>
      <c r="AB406" s="307"/>
      <c r="AC406" s="200" t="s">
        <v>39</v>
      </c>
      <c r="AD406" s="200" t="s">
        <v>43</v>
      </c>
      <c r="AE406" s="200"/>
      <c r="AF406" s="201" t="s">
        <v>312</v>
      </c>
      <c r="AG406" s="295"/>
      <c r="AH406" s="295"/>
      <c r="AI406" s="295"/>
      <c r="AJ406" s="304"/>
    </row>
    <row r="407" spans="2:36">
      <c r="B407" s="301"/>
      <c r="C407" s="298"/>
      <c r="D407" s="298"/>
      <c r="E407" s="295"/>
      <c r="F407" s="295"/>
      <c r="G407" s="292"/>
      <c r="H407" s="295"/>
      <c r="I407" s="295"/>
      <c r="J407" s="292"/>
      <c r="K407" s="292"/>
      <c r="L407" s="307"/>
      <c r="M407" s="307"/>
      <c r="N407" s="307"/>
      <c r="O407" s="307"/>
      <c r="P407" s="307"/>
      <c r="Q407" s="307"/>
      <c r="R407" s="307"/>
      <c r="S407" s="307"/>
      <c r="T407" s="292"/>
      <c r="U407" s="295"/>
      <c r="V407" s="307"/>
      <c r="W407" s="292"/>
      <c r="X407" s="292"/>
      <c r="Y407" s="295"/>
      <c r="Z407" s="295"/>
      <c r="AA407" s="307"/>
      <c r="AB407" s="307"/>
      <c r="AC407" s="200" t="s">
        <v>30</v>
      </c>
      <c r="AD407" s="200" t="s">
        <v>46</v>
      </c>
      <c r="AE407" s="201" t="s">
        <v>1119</v>
      </c>
      <c r="AF407" s="197" t="s">
        <v>1119</v>
      </c>
      <c r="AG407" s="295"/>
      <c r="AH407" s="295"/>
      <c r="AI407" s="295"/>
      <c r="AJ407" s="304"/>
    </row>
    <row r="408" spans="2:36">
      <c r="B408" s="301"/>
      <c r="C408" s="298"/>
      <c r="D408" s="298"/>
      <c r="E408" s="295"/>
      <c r="F408" s="295"/>
      <c r="G408" s="292"/>
      <c r="H408" s="295"/>
      <c r="I408" s="295"/>
      <c r="J408" s="292"/>
      <c r="K408" s="292"/>
      <c r="L408" s="307"/>
      <c r="M408" s="307"/>
      <c r="N408" s="307"/>
      <c r="O408" s="307"/>
      <c r="P408" s="307"/>
      <c r="Q408" s="307"/>
      <c r="R408" s="307"/>
      <c r="S408" s="307"/>
      <c r="T408" s="292"/>
      <c r="U408" s="295"/>
      <c r="V408" s="307"/>
      <c r="W408" s="292"/>
      <c r="X408" s="292"/>
      <c r="Y408" s="295"/>
      <c r="Z408" s="295"/>
      <c r="AA408" s="307"/>
      <c r="AB408" s="307"/>
      <c r="AC408" s="200" t="s">
        <v>30</v>
      </c>
      <c r="AD408" s="200" t="s">
        <v>46</v>
      </c>
      <c r="AE408" s="201" t="s">
        <v>1117</v>
      </c>
      <c r="AF408" s="201" t="s">
        <v>1117</v>
      </c>
      <c r="AG408" s="295"/>
      <c r="AH408" s="295"/>
      <c r="AI408" s="295"/>
      <c r="AJ408" s="304"/>
    </row>
    <row r="409" spans="2:36">
      <c r="B409" s="302"/>
      <c r="C409" s="299"/>
      <c r="D409" s="299"/>
      <c r="E409" s="296"/>
      <c r="F409" s="296"/>
      <c r="G409" s="293"/>
      <c r="H409" s="296"/>
      <c r="I409" s="296"/>
      <c r="J409" s="293"/>
      <c r="K409" s="293"/>
      <c r="L409" s="308"/>
      <c r="M409" s="308"/>
      <c r="N409" s="308"/>
      <c r="O409" s="308"/>
      <c r="P409" s="308"/>
      <c r="Q409" s="308"/>
      <c r="R409" s="308"/>
      <c r="S409" s="308"/>
      <c r="T409" s="293"/>
      <c r="U409" s="296"/>
      <c r="V409" s="308"/>
      <c r="W409" s="293"/>
      <c r="X409" s="293"/>
      <c r="Y409" s="296"/>
      <c r="Z409" s="296"/>
      <c r="AA409" s="308"/>
      <c r="AB409" s="308"/>
      <c r="AC409" s="202" t="s">
        <v>30</v>
      </c>
      <c r="AD409" s="202" t="s">
        <v>46</v>
      </c>
      <c r="AE409" s="203" t="s">
        <v>1120</v>
      </c>
      <c r="AF409" s="203" t="s">
        <v>1118</v>
      </c>
      <c r="AG409" s="296"/>
      <c r="AH409" s="296"/>
      <c r="AI409" s="296"/>
      <c r="AJ409" s="305"/>
    </row>
  </sheetData>
  <mergeCells count="1758">
    <mergeCell ref="D395:D398"/>
    <mergeCell ref="C395:C398"/>
    <mergeCell ref="B395:B398"/>
    <mergeCell ref="AG395:AG398"/>
    <mergeCell ref="AH395:AH398"/>
    <mergeCell ref="AI395:AI398"/>
    <mergeCell ref="AJ395:AJ398"/>
    <mergeCell ref="E393:E394"/>
    <mergeCell ref="D393:D394"/>
    <mergeCell ref="C393:C394"/>
    <mergeCell ref="B393:B394"/>
    <mergeCell ref="AG393:AG394"/>
    <mergeCell ref="AH393:AH394"/>
    <mergeCell ref="AI393:AI394"/>
    <mergeCell ref="AJ393:AJ394"/>
    <mergeCell ref="AB395:AB398"/>
    <mergeCell ref="AA395:AA398"/>
    <mergeCell ref="Z395:Z398"/>
    <mergeCell ref="Y395:Y398"/>
    <mergeCell ref="X395:X398"/>
    <mergeCell ref="W395:W398"/>
    <mergeCell ref="V395:V398"/>
    <mergeCell ref="U395:U398"/>
    <mergeCell ref="T395:T398"/>
    <mergeCell ref="S395:S398"/>
    <mergeCell ref="R395:R398"/>
    <mergeCell ref="Q395:Q398"/>
    <mergeCell ref="P395:P398"/>
    <mergeCell ref="O395:O398"/>
    <mergeCell ref="N395:N398"/>
    <mergeCell ref="M395:M398"/>
    <mergeCell ref="L395:L398"/>
    <mergeCell ref="K395:K398"/>
    <mergeCell ref="J395:J398"/>
    <mergeCell ref="I395:I398"/>
    <mergeCell ref="H395:H398"/>
    <mergeCell ref="G395:G398"/>
    <mergeCell ref="F395:F398"/>
    <mergeCell ref="E395:E398"/>
    <mergeCell ref="F389:F392"/>
    <mergeCell ref="E389:E392"/>
    <mergeCell ref="D389:D392"/>
    <mergeCell ref="C389:C392"/>
    <mergeCell ref="B389:B392"/>
    <mergeCell ref="AG389:AG392"/>
    <mergeCell ref="AH389:AH392"/>
    <mergeCell ref="AI389:AI392"/>
    <mergeCell ref="AJ389:AJ392"/>
    <mergeCell ref="AB393:AB394"/>
    <mergeCell ref="AA393:AA394"/>
    <mergeCell ref="Z393:Z394"/>
    <mergeCell ref="Y393:Y394"/>
    <mergeCell ref="X393:X394"/>
    <mergeCell ref="W393:W394"/>
    <mergeCell ref="V393:V394"/>
    <mergeCell ref="U393:U394"/>
    <mergeCell ref="T393:T394"/>
    <mergeCell ref="S393:S394"/>
    <mergeCell ref="R393:R394"/>
    <mergeCell ref="Q393:Q394"/>
    <mergeCell ref="P393:P394"/>
    <mergeCell ref="O393:O394"/>
    <mergeCell ref="N393:N394"/>
    <mergeCell ref="M393:M394"/>
    <mergeCell ref="L393:L394"/>
    <mergeCell ref="K393:K394"/>
    <mergeCell ref="J393:J394"/>
    <mergeCell ref="I393:I394"/>
    <mergeCell ref="H393:H394"/>
    <mergeCell ref="G393:G394"/>
    <mergeCell ref="F393:F394"/>
    <mergeCell ref="K387:K388"/>
    <mergeCell ref="J387:J388"/>
    <mergeCell ref="I387:I388"/>
    <mergeCell ref="H387:H388"/>
    <mergeCell ref="G387:G388"/>
    <mergeCell ref="F387:F388"/>
    <mergeCell ref="E387:E388"/>
    <mergeCell ref="D387:D388"/>
    <mergeCell ref="C387:C388"/>
    <mergeCell ref="B387:B388"/>
    <mergeCell ref="K389:K392"/>
    <mergeCell ref="J389:J392"/>
    <mergeCell ref="I389:I392"/>
    <mergeCell ref="H389:H392"/>
    <mergeCell ref="G389:G392"/>
    <mergeCell ref="S387:S388"/>
    <mergeCell ref="R387:R388"/>
    <mergeCell ref="Q387:Q388"/>
    <mergeCell ref="P387:P388"/>
    <mergeCell ref="O387:O388"/>
    <mergeCell ref="N387:N388"/>
    <mergeCell ref="M387:M388"/>
    <mergeCell ref="L387:L388"/>
    <mergeCell ref="AB389:AB392"/>
    <mergeCell ref="AA389:AA392"/>
    <mergeCell ref="Z389:Z392"/>
    <mergeCell ref="Y389:Y392"/>
    <mergeCell ref="X389:X392"/>
    <mergeCell ref="W389:W392"/>
    <mergeCell ref="V389:V392"/>
    <mergeCell ref="U389:U392"/>
    <mergeCell ref="T389:T392"/>
    <mergeCell ref="S389:S392"/>
    <mergeCell ref="R389:R392"/>
    <mergeCell ref="Q389:Q392"/>
    <mergeCell ref="P389:P392"/>
    <mergeCell ref="O389:O392"/>
    <mergeCell ref="N389:N392"/>
    <mergeCell ref="M389:M392"/>
    <mergeCell ref="L389:L392"/>
    <mergeCell ref="AG382:AG385"/>
    <mergeCell ref="AH382:AH385"/>
    <mergeCell ref="AI382:AI385"/>
    <mergeCell ref="AJ382:AJ385"/>
    <mergeCell ref="AB387:AB388"/>
    <mergeCell ref="AG387:AG388"/>
    <mergeCell ref="AH387:AH388"/>
    <mergeCell ref="AI387:AI388"/>
    <mergeCell ref="AJ387:AJ388"/>
    <mergeCell ref="AA387:AA388"/>
    <mergeCell ref="Z387:Z388"/>
    <mergeCell ref="Y387:Y388"/>
    <mergeCell ref="X387:X388"/>
    <mergeCell ref="W387:W388"/>
    <mergeCell ref="V387:V388"/>
    <mergeCell ref="U387:U388"/>
    <mergeCell ref="T387:T388"/>
    <mergeCell ref="B380:B381"/>
    <mergeCell ref="AG380:AG381"/>
    <mergeCell ref="AH380:AH381"/>
    <mergeCell ref="AI380:AI381"/>
    <mergeCell ref="AJ380:AJ381"/>
    <mergeCell ref="AB382:AB385"/>
    <mergeCell ref="AA382:AA385"/>
    <mergeCell ref="Z382:Z385"/>
    <mergeCell ref="Y382:Y385"/>
    <mergeCell ref="X382:X385"/>
    <mergeCell ref="W382:W385"/>
    <mergeCell ref="V382:V385"/>
    <mergeCell ref="U382:U385"/>
    <mergeCell ref="T382:T385"/>
    <mergeCell ref="S382:S385"/>
    <mergeCell ref="R382:R385"/>
    <mergeCell ref="Q382:Q385"/>
    <mergeCell ref="P382:P385"/>
    <mergeCell ref="O382:O385"/>
    <mergeCell ref="N382:N385"/>
    <mergeCell ref="M382:M385"/>
    <mergeCell ref="L382:L385"/>
    <mergeCell ref="K382:K385"/>
    <mergeCell ref="J382:J385"/>
    <mergeCell ref="I382:I385"/>
    <mergeCell ref="H382:H385"/>
    <mergeCell ref="G382:G385"/>
    <mergeCell ref="F382:F385"/>
    <mergeCell ref="E382:E385"/>
    <mergeCell ref="D382:D385"/>
    <mergeCell ref="C382:C385"/>
    <mergeCell ref="B382:B385"/>
    <mergeCell ref="G376:G378"/>
    <mergeCell ref="F376:F378"/>
    <mergeCell ref="E376:E378"/>
    <mergeCell ref="D376:D378"/>
    <mergeCell ref="C376:C378"/>
    <mergeCell ref="B376:B378"/>
    <mergeCell ref="AB380:AB381"/>
    <mergeCell ref="AA380:AA381"/>
    <mergeCell ref="Z380:Z381"/>
    <mergeCell ref="Y380:Y381"/>
    <mergeCell ref="X380:X381"/>
    <mergeCell ref="W380:W381"/>
    <mergeCell ref="V380:V381"/>
    <mergeCell ref="U380:U381"/>
    <mergeCell ref="T380:T381"/>
    <mergeCell ref="S380:S381"/>
    <mergeCell ref="R380:R381"/>
    <mergeCell ref="Q380:Q381"/>
    <mergeCell ref="P380:P381"/>
    <mergeCell ref="O380:O381"/>
    <mergeCell ref="N380:N381"/>
    <mergeCell ref="M380:M381"/>
    <mergeCell ref="L380:L381"/>
    <mergeCell ref="K380:K381"/>
    <mergeCell ref="J380:J381"/>
    <mergeCell ref="I380:I381"/>
    <mergeCell ref="H380:H381"/>
    <mergeCell ref="G380:G381"/>
    <mergeCell ref="F380:F381"/>
    <mergeCell ref="E380:E381"/>
    <mergeCell ref="D380:D381"/>
    <mergeCell ref="C380:C381"/>
    <mergeCell ref="D374:D375"/>
    <mergeCell ref="C374:C375"/>
    <mergeCell ref="B374:B375"/>
    <mergeCell ref="AG374:AG375"/>
    <mergeCell ref="AH374:AH375"/>
    <mergeCell ref="AI374:AI375"/>
    <mergeCell ref="AJ374:AJ375"/>
    <mergeCell ref="AB376:AB378"/>
    <mergeCell ref="AG376:AG378"/>
    <mergeCell ref="AH376:AH378"/>
    <mergeCell ref="AI376:AI378"/>
    <mergeCell ref="AJ376:AJ378"/>
    <mergeCell ref="AA376:AA378"/>
    <mergeCell ref="Z376:Z378"/>
    <mergeCell ref="Y376:Y378"/>
    <mergeCell ref="X376:X378"/>
    <mergeCell ref="W376:W378"/>
    <mergeCell ref="V376:V378"/>
    <mergeCell ref="U376:U378"/>
    <mergeCell ref="T376:T378"/>
    <mergeCell ref="S376:S378"/>
    <mergeCell ref="R376:R378"/>
    <mergeCell ref="Q376:Q378"/>
    <mergeCell ref="P376:P378"/>
    <mergeCell ref="O376:O378"/>
    <mergeCell ref="N376:N378"/>
    <mergeCell ref="M376:M378"/>
    <mergeCell ref="L376:L378"/>
    <mergeCell ref="K376:K378"/>
    <mergeCell ref="J376:J378"/>
    <mergeCell ref="I376:I378"/>
    <mergeCell ref="H376:H378"/>
    <mergeCell ref="E370:E372"/>
    <mergeCell ref="D370:D372"/>
    <mergeCell ref="C370:C372"/>
    <mergeCell ref="B370:B372"/>
    <mergeCell ref="AG370:AG372"/>
    <mergeCell ref="AH370:AH372"/>
    <mergeCell ref="AI370:AI372"/>
    <mergeCell ref="AJ370:AJ372"/>
    <mergeCell ref="AB374:AB375"/>
    <mergeCell ref="AA374:AA375"/>
    <mergeCell ref="T374:T375"/>
    <mergeCell ref="U374:U375"/>
    <mergeCell ref="V374:V375"/>
    <mergeCell ref="W374:W375"/>
    <mergeCell ref="X374:X375"/>
    <mergeCell ref="Y374:Y375"/>
    <mergeCell ref="Z374:Z375"/>
    <mergeCell ref="S374:S375"/>
    <mergeCell ref="R374:R375"/>
    <mergeCell ref="Q374:Q375"/>
    <mergeCell ref="P374:P375"/>
    <mergeCell ref="O374:O375"/>
    <mergeCell ref="N374:N375"/>
    <mergeCell ref="M374:M375"/>
    <mergeCell ref="L374:L375"/>
    <mergeCell ref="K374:K375"/>
    <mergeCell ref="J374:J375"/>
    <mergeCell ref="I374:I375"/>
    <mergeCell ref="H374:H375"/>
    <mergeCell ref="G374:G375"/>
    <mergeCell ref="F374:F375"/>
    <mergeCell ref="E374:E375"/>
    <mergeCell ref="E360:E364"/>
    <mergeCell ref="D360:D364"/>
    <mergeCell ref="C360:C364"/>
    <mergeCell ref="B360:B364"/>
    <mergeCell ref="AG360:AG364"/>
    <mergeCell ref="AH360:AH364"/>
    <mergeCell ref="AI360:AI364"/>
    <mergeCell ref="AJ360:AJ364"/>
    <mergeCell ref="AB370:AB372"/>
    <mergeCell ref="AA370:AA372"/>
    <mergeCell ref="Z370:Z372"/>
    <mergeCell ref="Y370:Y372"/>
    <mergeCell ref="X370:X372"/>
    <mergeCell ref="W370:W372"/>
    <mergeCell ref="V370:V372"/>
    <mergeCell ref="U370:U372"/>
    <mergeCell ref="T370:T372"/>
    <mergeCell ref="S370:S372"/>
    <mergeCell ref="R370:R372"/>
    <mergeCell ref="Q370:Q372"/>
    <mergeCell ref="P370:P372"/>
    <mergeCell ref="O370:O372"/>
    <mergeCell ref="N370:N372"/>
    <mergeCell ref="M370:M372"/>
    <mergeCell ref="L370:L372"/>
    <mergeCell ref="AA360:AA364"/>
    <mergeCell ref="K370:K372"/>
    <mergeCell ref="J370:J372"/>
    <mergeCell ref="I370:I372"/>
    <mergeCell ref="H370:H372"/>
    <mergeCell ref="G370:G372"/>
    <mergeCell ref="F370:F372"/>
    <mergeCell ref="AB360:AB364"/>
    <mergeCell ref="Z360:Z364"/>
    <mergeCell ref="Y360:Y364"/>
    <mergeCell ref="X360:X364"/>
    <mergeCell ref="W360:W364"/>
    <mergeCell ref="V360:V364"/>
    <mergeCell ref="U360:U364"/>
    <mergeCell ref="T360:T364"/>
    <mergeCell ref="S360:S364"/>
    <mergeCell ref="R360:R364"/>
    <mergeCell ref="Q360:Q364"/>
    <mergeCell ref="P360:P364"/>
    <mergeCell ref="O360:O364"/>
    <mergeCell ref="N360:N364"/>
    <mergeCell ref="M360:M364"/>
    <mergeCell ref="L360:L364"/>
    <mergeCell ref="F351:F354"/>
    <mergeCell ref="G351:G354"/>
    <mergeCell ref="N355:N359"/>
    <mergeCell ref="O355:O359"/>
    <mergeCell ref="P355:P359"/>
    <mergeCell ref="Q355:Q359"/>
    <mergeCell ref="R355:R359"/>
    <mergeCell ref="S355:S359"/>
    <mergeCell ref="K360:K364"/>
    <mergeCell ref="J360:J364"/>
    <mergeCell ref="I360:I364"/>
    <mergeCell ref="H360:H364"/>
    <mergeCell ref="G360:G364"/>
    <mergeCell ref="F360:F364"/>
    <mergeCell ref="E351:E354"/>
    <mergeCell ref="D351:D354"/>
    <mergeCell ref="C351:C354"/>
    <mergeCell ref="B351:B354"/>
    <mergeCell ref="B355:B359"/>
    <mergeCell ref="C355:C359"/>
    <mergeCell ref="D355:D359"/>
    <mergeCell ref="E355:E359"/>
    <mergeCell ref="F355:F359"/>
    <mergeCell ref="G355:G359"/>
    <mergeCell ref="H355:H359"/>
    <mergeCell ref="I355:I359"/>
    <mergeCell ref="J355:J359"/>
    <mergeCell ref="K355:K359"/>
    <mergeCell ref="L355:L359"/>
    <mergeCell ref="M355:M359"/>
    <mergeCell ref="U351:U354"/>
    <mergeCell ref="U355:U359"/>
    <mergeCell ref="T355:T359"/>
    <mergeCell ref="T351:T354"/>
    <mergeCell ref="S351:S354"/>
    <mergeCell ref="R351:R354"/>
    <mergeCell ref="Q351:Q354"/>
    <mergeCell ref="P351:P354"/>
    <mergeCell ref="O351:O354"/>
    <mergeCell ref="N351:N354"/>
    <mergeCell ref="M351:M354"/>
    <mergeCell ref="L351:L354"/>
    <mergeCell ref="K351:K354"/>
    <mergeCell ref="J351:J354"/>
    <mergeCell ref="I351:I354"/>
    <mergeCell ref="H351:H354"/>
    <mergeCell ref="AG351:AG354"/>
    <mergeCell ref="AH351:AH354"/>
    <mergeCell ref="AI351:AI354"/>
    <mergeCell ref="AJ351:AJ354"/>
    <mergeCell ref="AB351:AB354"/>
    <mergeCell ref="AB355:AB359"/>
    <mergeCell ref="AA355:AA359"/>
    <mergeCell ref="AA351:AA354"/>
    <mergeCell ref="Z351:Z354"/>
    <mergeCell ref="Z355:Z359"/>
    <mergeCell ref="Y355:Y359"/>
    <mergeCell ref="Y351:Y354"/>
    <mergeCell ref="X351:X354"/>
    <mergeCell ref="W351:W354"/>
    <mergeCell ref="X355:X359"/>
    <mergeCell ref="W355:W359"/>
    <mergeCell ref="V355:V359"/>
    <mergeCell ref="V351:V354"/>
    <mergeCell ref="AG355:AG359"/>
    <mergeCell ref="AH355:AH359"/>
    <mergeCell ref="AI355:AI359"/>
    <mergeCell ref="AJ355:AJ359"/>
    <mergeCell ref="AO37:AR37"/>
    <mergeCell ref="AO38:AR38"/>
    <mergeCell ref="AO39:AR39"/>
    <mergeCell ref="AO40:AR40"/>
    <mergeCell ref="AO41:AR41"/>
    <mergeCell ref="AO42:AR42"/>
    <mergeCell ref="AO43:AR43"/>
    <mergeCell ref="AO44:AR44"/>
    <mergeCell ref="AH327:AH328"/>
    <mergeCell ref="AI327:AI328"/>
    <mergeCell ref="AJ327:AJ328"/>
    <mergeCell ref="AO35:AR35"/>
    <mergeCell ref="AO36:AR36"/>
    <mergeCell ref="T327:T328"/>
    <mergeCell ref="U327:U328"/>
    <mergeCell ref="W327:W328"/>
    <mergeCell ref="X327:X328"/>
    <mergeCell ref="Y327:Y328"/>
    <mergeCell ref="Z327:Z328"/>
    <mergeCell ref="AA327:AA328"/>
    <mergeCell ref="AB327:AB328"/>
    <mergeCell ref="AG327:AG328"/>
    <mergeCell ref="X290:X292"/>
    <mergeCell ref="Y290:Y292"/>
    <mergeCell ref="Z290:Z292"/>
    <mergeCell ref="AA290:AA292"/>
    <mergeCell ref="AB290:AB292"/>
    <mergeCell ref="AG290:AG292"/>
    <mergeCell ref="AH290:AH292"/>
    <mergeCell ref="AI290:AI292"/>
    <mergeCell ref="AJ290:AJ292"/>
    <mergeCell ref="AI286:AI288"/>
    <mergeCell ref="K327:K328"/>
    <mergeCell ref="L327:L328"/>
    <mergeCell ref="M327:M328"/>
    <mergeCell ref="N327:N328"/>
    <mergeCell ref="O327:O328"/>
    <mergeCell ref="P327:P328"/>
    <mergeCell ref="Q327:Q328"/>
    <mergeCell ref="R327:R328"/>
    <mergeCell ref="S327:S328"/>
    <mergeCell ref="B327:B328"/>
    <mergeCell ref="C327:C328"/>
    <mergeCell ref="D327:D328"/>
    <mergeCell ref="E327:E328"/>
    <mergeCell ref="F327:F328"/>
    <mergeCell ref="G327:G328"/>
    <mergeCell ref="H327:H328"/>
    <mergeCell ref="I327:I328"/>
    <mergeCell ref="J327:J328"/>
    <mergeCell ref="AJ286:AJ288"/>
    <mergeCell ref="B290:B292"/>
    <mergeCell ref="C290:C292"/>
    <mergeCell ref="D290:D292"/>
    <mergeCell ref="E290:E292"/>
    <mergeCell ref="F290:F292"/>
    <mergeCell ref="G290:G292"/>
    <mergeCell ref="H290:H292"/>
    <mergeCell ref="I290:I292"/>
    <mergeCell ref="J290:J292"/>
    <mergeCell ref="K290:K292"/>
    <mergeCell ref="L290:L292"/>
    <mergeCell ref="M290:M292"/>
    <mergeCell ref="N290:N292"/>
    <mergeCell ref="O290:O292"/>
    <mergeCell ref="P290:P292"/>
    <mergeCell ref="Q290:Q292"/>
    <mergeCell ref="R290:R292"/>
    <mergeCell ref="S290:S292"/>
    <mergeCell ref="T290:T292"/>
    <mergeCell ref="U290:U292"/>
    <mergeCell ref="V290:V292"/>
    <mergeCell ref="W290:W292"/>
    <mergeCell ref="V286:V288"/>
    <mergeCell ref="W286:W288"/>
    <mergeCell ref="X286:X288"/>
    <mergeCell ref="Y286:Y288"/>
    <mergeCell ref="Z286:Z288"/>
    <mergeCell ref="AA286:AA288"/>
    <mergeCell ref="AB286:AB288"/>
    <mergeCell ref="AG286:AG288"/>
    <mergeCell ref="AH286:AH288"/>
    <mergeCell ref="AG281:AG282"/>
    <mergeCell ref="AH281:AH282"/>
    <mergeCell ref="AI281:AI282"/>
    <mergeCell ref="AJ281:AJ282"/>
    <mergeCell ref="B286:B288"/>
    <mergeCell ref="C286:C288"/>
    <mergeCell ref="D286:D288"/>
    <mergeCell ref="E286:E288"/>
    <mergeCell ref="F286:F288"/>
    <mergeCell ref="G286:G288"/>
    <mergeCell ref="H286:H288"/>
    <mergeCell ref="I286:I288"/>
    <mergeCell ref="J286:J288"/>
    <mergeCell ref="K286:K288"/>
    <mergeCell ref="L286:L288"/>
    <mergeCell ref="M286:M288"/>
    <mergeCell ref="N286:N288"/>
    <mergeCell ref="O286:O288"/>
    <mergeCell ref="P286:P288"/>
    <mergeCell ref="Q286:Q288"/>
    <mergeCell ref="R286:R288"/>
    <mergeCell ref="S286:S288"/>
    <mergeCell ref="T286:T288"/>
    <mergeCell ref="U286:U288"/>
    <mergeCell ref="T281:T282"/>
    <mergeCell ref="U281:U282"/>
    <mergeCell ref="V281:V282"/>
    <mergeCell ref="W281:W282"/>
    <mergeCell ref="X281:X282"/>
    <mergeCell ref="Y281:Y282"/>
    <mergeCell ref="Z281:Z282"/>
    <mergeCell ref="AA281:AA282"/>
    <mergeCell ref="AB281:AB282"/>
    <mergeCell ref="K281:K282"/>
    <mergeCell ref="L281:L282"/>
    <mergeCell ref="M281:M282"/>
    <mergeCell ref="N281:N282"/>
    <mergeCell ref="O281:O282"/>
    <mergeCell ref="P281:P282"/>
    <mergeCell ref="Q281:Q282"/>
    <mergeCell ref="R281:R282"/>
    <mergeCell ref="S281:S282"/>
    <mergeCell ref="B281:B282"/>
    <mergeCell ref="C281:C282"/>
    <mergeCell ref="D281:D282"/>
    <mergeCell ref="E281:E282"/>
    <mergeCell ref="F281:F282"/>
    <mergeCell ref="G281:G282"/>
    <mergeCell ref="H281:H282"/>
    <mergeCell ref="I281:I282"/>
    <mergeCell ref="J281:J282"/>
    <mergeCell ref="X274:X275"/>
    <mergeCell ref="Y274:Y275"/>
    <mergeCell ref="Z274:Z275"/>
    <mergeCell ref="AA274:AA275"/>
    <mergeCell ref="AB274:AB275"/>
    <mergeCell ref="AG274:AG275"/>
    <mergeCell ref="AH274:AH275"/>
    <mergeCell ref="AI274:AI275"/>
    <mergeCell ref="AJ274:AJ275"/>
    <mergeCell ref="AI262:AI263"/>
    <mergeCell ref="AJ262:AJ263"/>
    <mergeCell ref="B274:B275"/>
    <mergeCell ref="C274:C275"/>
    <mergeCell ref="D274:D275"/>
    <mergeCell ref="E274:E275"/>
    <mergeCell ref="F274:F275"/>
    <mergeCell ref="G274:G275"/>
    <mergeCell ref="H274:H275"/>
    <mergeCell ref="I274:I275"/>
    <mergeCell ref="J274:J275"/>
    <mergeCell ref="K274:K275"/>
    <mergeCell ref="L274:L275"/>
    <mergeCell ref="M274:M275"/>
    <mergeCell ref="N274:N275"/>
    <mergeCell ref="O274:O275"/>
    <mergeCell ref="P274:P275"/>
    <mergeCell ref="Q274:Q275"/>
    <mergeCell ref="R274:R275"/>
    <mergeCell ref="S274:S275"/>
    <mergeCell ref="T274:T275"/>
    <mergeCell ref="U274:U275"/>
    <mergeCell ref="V274:V275"/>
    <mergeCell ref="W274:W275"/>
    <mergeCell ref="V262:V263"/>
    <mergeCell ref="W262:W263"/>
    <mergeCell ref="X262:X263"/>
    <mergeCell ref="Y262:Y263"/>
    <mergeCell ref="Z262:Z263"/>
    <mergeCell ref="AA262:AA263"/>
    <mergeCell ref="AB262:AB263"/>
    <mergeCell ref="AG262:AG263"/>
    <mergeCell ref="AH262:AH263"/>
    <mergeCell ref="AG254:AG260"/>
    <mergeCell ref="AH254:AH260"/>
    <mergeCell ref="AI254:AI260"/>
    <mergeCell ref="AJ254:AJ260"/>
    <mergeCell ref="B262:B263"/>
    <mergeCell ref="C262:C263"/>
    <mergeCell ref="D262:D263"/>
    <mergeCell ref="E262:E263"/>
    <mergeCell ref="F262:F263"/>
    <mergeCell ref="G262:G263"/>
    <mergeCell ref="H262:H263"/>
    <mergeCell ref="I262:I263"/>
    <mergeCell ref="J262:J263"/>
    <mergeCell ref="K262:K263"/>
    <mergeCell ref="L262:L263"/>
    <mergeCell ref="M262:M263"/>
    <mergeCell ref="N262:N263"/>
    <mergeCell ref="O262:O263"/>
    <mergeCell ref="P262:P263"/>
    <mergeCell ref="Q262:Q263"/>
    <mergeCell ref="R262:R263"/>
    <mergeCell ref="S262:S263"/>
    <mergeCell ref="T262:T263"/>
    <mergeCell ref="U262:U263"/>
    <mergeCell ref="T254:T260"/>
    <mergeCell ref="U254:U260"/>
    <mergeCell ref="V254:V260"/>
    <mergeCell ref="W254:W260"/>
    <mergeCell ref="X254:X260"/>
    <mergeCell ref="Y254:Y260"/>
    <mergeCell ref="Z254:Z260"/>
    <mergeCell ref="AA254:AA260"/>
    <mergeCell ref="AB254:AB260"/>
    <mergeCell ref="K254:K260"/>
    <mergeCell ref="L254:L260"/>
    <mergeCell ref="M254:M260"/>
    <mergeCell ref="N254:N260"/>
    <mergeCell ref="O254:O260"/>
    <mergeCell ref="P254:P260"/>
    <mergeCell ref="Q254:Q260"/>
    <mergeCell ref="R254:R260"/>
    <mergeCell ref="S254:S260"/>
    <mergeCell ref="B254:B260"/>
    <mergeCell ref="C254:C260"/>
    <mergeCell ref="D254:D260"/>
    <mergeCell ref="E254:E260"/>
    <mergeCell ref="F254:F260"/>
    <mergeCell ref="G254:G260"/>
    <mergeCell ref="H254:H260"/>
    <mergeCell ref="I254:I260"/>
    <mergeCell ref="J254:J260"/>
    <mergeCell ref="X247:X253"/>
    <mergeCell ref="Y247:Y253"/>
    <mergeCell ref="Z247:Z253"/>
    <mergeCell ref="AA247:AA253"/>
    <mergeCell ref="AB247:AB253"/>
    <mergeCell ref="AG247:AG253"/>
    <mergeCell ref="AH247:AH253"/>
    <mergeCell ref="AI247:AI253"/>
    <mergeCell ref="AJ247:AJ253"/>
    <mergeCell ref="AI242:AI246"/>
    <mergeCell ref="AJ242:AJ246"/>
    <mergeCell ref="B247:B253"/>
    <mergeCell ref="C247:C253"/>
    <mergeCell ref="D247:D253"/>
    <mergeCell ref="E247:E253"/>
    <mergeCell ref="F247:F253"/>
    <mergeCell ref="G247:G253"/>
    <mergeCell ref="H247:H253"/>
    <mergeCell ref="I247:I253"/>
    <mergeCell ref="J247:J253"/>
    <mergeCell ref="K247:K253"/>
    <mergeCell ref="L247:L253"/>
    <mergeCell ref="M247:M253"/>
    <mergeCell ref="N247:N253"/>
    <mergeCell ref="O247:O253"/>
    <mergeCell ref="P247:P253"/>
    <mergeCell ref="Q247:Q253"/>
    <mergeCell ref="R247:R253"/>
    <mergeCell ref="S247:S253"/>
    <mergeCell ref="T247:T253"/>
    <mergeCell ref="U247:U253"/>
    <mergeCell ref="V247:V253"/>
    <mergeCell ref="W247:W253"/>
    <mergeCell ref="V242:V246"/>
    <mergeCell ref="W242:W246"/>
    <mergeCell ref="X242:X246"/>
    <mergeCell ref="Y242:Y246"/>
    <mergeCell ref="Z242:Z246"/>
    <mergeCell ref="AA242:AA246"/>
    <mergeCell ref="AB242:AB246"/>
    <mergeCell ref="AG242:AG246"/>
    <mergeCell ref="AH242:AH246"/>
    <mergeCell ref="AG236:AG241"/>
    <mergeCell ref="AH236:AH241"/>
    <mergeCell ref="AI236:AI241"/>
    <mergeCell ref="AJ236:AJ241"/>
    <mergeCell ref="B242:B246"/>
    <mergeCell ref="C242:C246"/>
    <mergeCell ref="D242:D246"/>
    <mergeCell ref="E242:E246"/>
    <mergeCell ref="F242:F246"/>
    <mergeCell ref="G242:G246"/>
    <mergeCell ref="H242:H246"/>
    <mergeCell ref="I242:I246"/>
    <mergeCell ref="J242:J246"/>
    <mergeCell ref="K242:K246"/>
    <mergeCell ref="L242:L246"/>
    <mergeCell ref="M242:M246"/>
    <mergeCell ref="N242:N246"/>
    <mergeCell ref="O242:O246"/>
    <mergeCell ref="P242:P246"/>
    <mergeCell ref="Q242:Q246"/>
    <mergeCell ref="R242:R246"/>
    <mergeCell ref="S242:S246"/>
    <mergeCell ref="T242:T246"/>
    <mergeCell ref="U242:U246"/>
    <mergeCell ref="T236:T241"/>
    <mergeCell ref="U236:U241"/>
    <mergeCell ref="V236:V241"/>
    <mergeCell ref="W236:W241"/>
    <mergeCell ref="X236:X241"/>
    <mergeCell ref="Y236:Y241"/>
    <mergeCell ref="Z236:Z241"/>
    <mergeCell ref="AA236:AA241"/>
    <mergeCell ref="AB236:AB241"/>
    <mergeCell ref="K236:K241"/>
    <mergeCell ref="L236:L241"/>
    <mergeCell ref="M236:M241"/>
    <mergeCell ref="N236:N241"/>
    <mergeCell ref="O236:O241"/>
    <mergeCell ref="P236:P241"/>
    <mergeCell ref="Q236:Q241"/>
    <mergeCell ref="R236:R241"/>
    <mergeCell ref="S236:S241"/>
    <mergeCell ref="B236:B241"/>
    <mergeCell ref="C236:C241"/>
    <mergeCell ref="D236:D241"/>
    <mergeCell ref="E236:E241"/>
    <mergeCell ref="F236:F241"/>
    <mergeCell ref="G236:G241"/>
    <mergeCell ref="H236:H241"/>
    <mergeCell ref="I236:I241"/>
    <mergeCell ref="J236:J241"/>
    <mergeCell ref="X232:X235"/>
    <mergeCell ref="Y232:Y235"/>
    <mergeCell ref="Z232:Z235"/>
    <mergeCell ref="AA232:AA235"/>
    <mergeCell ref="AB232:AB235"/>
    <mergeCell ref="AG232:AG235"/>
    <mergeCell ref="AH232:AH235"/>
    <mergeCell ref="AI232:AI235"/>
    <mergeCell ref="AJ232:AJ235"/>
    <mergeCell ref="AI223:AI231"/>
    <mergeCell ref="AJ223:AJ231"/>
    <mergeCell ref="B232:B235"/>
    <mergeCell ref="C232:C235"/>
    <mergeCell ref="D232:D235"/>
    <mergeCell ref="E232:E235"/>
    <mergeCell ref="F232:F235"/>
    <mergeCell ref="G232:G235"/>
    <mergeCell ref="H232:H235"/>
    <mergeCell ref="I232:I235"/>
    <mergeCell ref="J232:J235"/>
    <mergeCell ref="K232:K235"/>
    <mergeCell ref="L232:L235"/>
    <mergeCell ref="M232:M235"/>
    <mergeCell ref="N232:N235"/>
    <mergeCell ref="O232:O235"/>
    <mergeCell ref="P232:P235"/>
    <mergeCell ref="Q232:Q235"/>
    <mergeCell ref="R232:R235"/>
    <mergeCell ref="S232:S235"/>
    <mergeCell ref="T232:T235"/>
    <mergeCell ref="U232:U235"/>
    <mergeCell ref="V232:V235"/>
    <mergeCell ref="W232:W235"/>
    <mergeCell ref="V223:V231"/>
    <mergeCell ref="W223:W231"/>
    <mergeCell ref="X223:X231"/>
    <mergeCell ref="Y223:Y231"/>
    <mergeCell ref="Z223:Z231"/>
    <mergeCell ref="AA223:AA231"/>
    <mergeCell ref="AB223:AB231"/>
    <mergeCell ref="AG223:AG231"/>
    <mergeCell ref="AH223:AH231"/>
    <mergeCell ref="AG218:AG222"/>
    <mergeCell ref="AH218:AH222"/>
    <mergeCell ref="AI218:AI222"/>
    <mergeCell ref="AJ218:AJ222"/>
    <mergeCell ref="B223:B231"/>
    <mergeCell ref="C223:C231"/>
    <mergeCell ref="D223:D231"/>
    <mergeCell ref="E223:E231"/>
    <mergeCell ref="F223:F231"/>
    <mergeCell ref="G223:G231"/>
    <mergeCell ref="H223:H231"/>
    <mergeCell ref="I223:I231"/>
    <mergeCell ref="J223:J231"/>
    <mergeCell ref="K223:K231"/>
    <mergeCell ref="L223:L231"/>
    <mergeCell ref="M223:M231"/>
    <mergeCell ref="N223:N231"/>
    <mergeCell ref="O223:O231"/>
    <mergeCell ref="P223:P231"/>
    <mergeCell ref="Q223:Q231"/>
    <mergeCell ref="R223:R231"/>
    <mergeCell ref="S223:S231"/>
    <mergeCell ref="T223:T231"/>
    <mergeCell ref="U223:U231"/>
    <mergeCell ref="T218:T222"/>
    <mergeCell ref="U218:U222"/>
    <mergeCell ref="V218:V222"/>
    <mergeCell ref="W218:W222"/>
    <mergeCell ref="X218:X222"/>
    <mergeCell ref="Y218:Y222"/>
    <mergeCell ref="Z218:Z222"/>
    <mergeCell ref="AA218:AA222"/>
    <mergeCell ref="AB218:AB222"/>
    <mergeCell ref="K218:K222"/>
    <mergeCell ref="L218:L222"/>
    <mergeCell ref="M218:M222"/>
    <mergeCell ref="N218:N222"/>
    <mergeCell ref="O218:O222"/>
    <mergeCell ref="P218:P222"/>
    <mergeCell ref="Q218:Q222"/>
    <mergeCell ref="R218:R222"/>
    <mergeCell ref="S218:S222"/>
    <mergeCell ref="B218:B222"/>
    <mergeCell ref="C218:C222"/>
    <mergeCell ref="D218:D222"/>
    <mergeCell ref="E218:E222"/>
    <mergeCell ref="F218:F222"/>
    <mergeCell ref="G218:G222"/>
    <mergeCell ref="H218:H222"/>
    <mergeCell ref="I218:I222"/>
    <mergeCell ref="J218:J222"/>
    <mergeCell ref="X211:X217"/>
    <mergeCell ref="Y211:Y217"/>
    <mergeCell ref="Z211:Z217"/>
    <mergeCell ref="AA211:AA217"/>
    <mergeCell ref="AB211:AB217"/>
    <mergeCell ref="AG211:AG217"/>
    <mergeCell ref="AH211:AH217"/>
    <mergeCell ref="AI211:AI217"/>
    <mergeCell ref="AJ211:AJ217"/>
    <mergeCell ref="AI204:AI210"/>
    <mergeCell ref="AJ204:AJ210"/>
    <mergeCell ref="B211:B217"/>
    <mergeCell ref="C211:C217"/>
    <mergeCell ref="D211:D217"/>
    <mergeCell ref="E211:E217"/>
    <mergeCell ref="F211:F217"/>
    <mergeCell ref="G211:G217"/>
    <mergeCell ref="H211:H217"/>
    <mergeCell ref="I211:I217"/>
    <mergeCell ref="J211:J217"/>
    <mergeCell ref="K211:K217"/>
    <mergeCell ref="L211:L217"/>
    <mergeCell ref="M211:M217"/>
    <mergeCell ref="N211:N217"/>
    <mergeCell ref="O211:O217"/>
    <mergeCell ref="P211:P217"/>
    <mergeCell ref="Q211:Q217"/>
    <mergeCell ref="R211:R217"/>
    <mergeCell ref="S211:S217"/>
    <mergeCell ref="T211:T217"/>
    <mergeCell ref="U211:U217"/>
    <mergeCell ref="V211:V217"/>
    <mergeCell ref="W211:W217"/>
    <mergeCell ref="V204:V210"/>
    <mergeCell ref="W204:W210"/>
    <mergeCell ref="X204:X210"/>
    <mergeCell ref="Y204:Y210"/>
    <mergeCell ref="Z204:Z210"/>
    <mergeCell ref="AA204:AA210"/>
    <mergeCell ref="AB204:AB210"/>
    <mergeCell ref="AG204:AG210"/>
    <mergeCell ref="AH204:AH210"/>
    <mergeCell ref="AG199:AG203"/>
    <mergeCell ref="AH199:AH203"/>
    <mergeCell ref="AI199:AI203"/>
    <mergeCell ref="AJ199:AJ203"/>
    <mergeCell ref="B204:B210"/>
    <mergeCell ref="C204:C210"/>
    <mergeCell ref="D204:D210"/>
    <mergeCell ref="E204:E210"/>
    <mergeCell ref="F204:F210"/>
    <mergeCell ref="G204:G210"/>
    <mergeCell ref="H204:H210"/>
    <mergeCell ref="I204:I210"/>
    <mergeCell ref="J204:J210"/>
    <mergeCell ref="K204:K210"/>
    <mergeCell ref="L204:L210"/>
    <mergeCell ref="M204:M210"/>
    <mergeCell ref="N204:N210"/>
    <mergeCell ref="O204:O210"/>
    <mergeCell ref="P204:P210"/>
    <mergeCell ref="Q204:Q210"/>
    <mergeCell ref="R204:R210"/>
    <mergeCell ref="S204:S210"/>
    <mergeCell ref="T204:T210"/>
    <mergeCell ref="U204:U210"/>
    <mergeCell ref="T199:T203"/>
    <mergeCell ref="U199:U203"/>
    <mergeCell ref="V199:V203"/>
    <mergeCell ref="W199:W203"/>
    <mergeCell ref="X199:X203"/>
    <mergeCell ref="Y199:Y203"/>
    <mergeCell ref="Z199:Z203"/>
    <mergeCell ref="AA199:AA203"/>
    <mergeCell ref="AB199:AB203"/>
    <mergeCell ref="K199:K203"/>
    <mergeCell ref="L199:L203"/>
    <mergeCell ref="M199:M203"/>
    <mergeCell ref="N199:N203"/>
    <mergeCell ref="O199:O203"/>
    <mergeCell ref="P199:P203"/>
    <mergeCell ref="Q199:Q203"/>
    <mergeCell ref="R199:R203"/>
    <mergeCell ref="S199:S203"/>
    <mergeCell ref="B199:B203"/>
    <mergeCell ref="C199:C203"/>
    <mergeCell ref="D199:D203"/>
    <mergeCell ref="E199:E203"/>
    <mergeCell ref="F199:F203"/>
    <mergeCell ref="G199:G203"/>
    <mergeCell ref="H199:H203"/>
    <mergeCell ref="I199:I203"/>
    <mergeCell ref="J199:J203"/>
    <mergeCell ref="X196:X198"/>
    <mergeCell ref="Y196:Y198"/>
    <mergeCell ref="Z196:Z198"/>
    <mergeCell ref="AA196:AA198"/>
    <mergeCell ref="AB196:AB198"/>
    <mergeCell ref="AG196:AG198"/>
    <mergeCell ref="AH196:AH198"/>
    <mergeCell ref="AI196:AI198"/>
    <mergeCell ref="AJ196:AJ198"/>
    <mergeCell ref="AI192:AI195"/>
    <mergeCell ref="AJ192:AJ195"/>
    <mergeCell ref="B196:B198"/>
    <mergeCell ref="C196:C198"/>
    <mergeCell ref="D196:D198"/>
    <mergeCell ref="E196:E198"/>
    <mergeCell ref="F196:F198"/>
    <mergeCell ref="G196:G198"/>
    <mergeCell ref="H196:H198"/>
    <mergeCell ref="I196:I198"/>
    <mergeCell ref="J196:J198"/>
    <mergeCell ref="K196:K198"/>
    <mergeCell ref="L196:L198"/>
    <mergeCell ref="M196:M198"/>
    <mergeCell ref="N196:N198"/>
    <mergeCell ref="O196:O198"/>
    <mergeCell ref="P196:P198"/>
    <mergeCell ref="Q196:Q198"/>
    <mergeCell ref="R196:R198"/>
    <mergeCell ref="S196:S198"/>
    <mergeCell ref="T196:T198"/>
    <mergeCell ref="U196:U198"/>
    <mergeCell ref="V196:V198"/>
    <mergeCell ref="W196:W198"/>
    <mergeCell ref="V192:V195"/>
    <mergeCell ref="W192:W195"/>
    <mergeCell ref="X192:X195"/>
    <mergeCell ref="Y192:Y195"/>
    <mergeCell ref="Z192:Z195"/>
    <mergeCell ref="AA192:AA195"/>
    <mergeCell ref="AB192:AB195"/>
    <mergeCell ref="AG192:AG195"/>
    <mergeCell ref="AH192:AH195"/>
    <mergeCell ref="AH186:AH191"/>
    <mergeCell ref="AI186:AI191"/>
    <mergeCell ref="AJ186:AJ191"/>
    <mergeCell ref="AF189:AF190"/>
    <mergeCell ref="B192:B195"/>
    <mergeCell ref="C192:C195"/>
    <mergeCell ref="D192:D195"/>
    <mergeCell ref="E192:E195"/>
    <mergeCell ref="F192:F195"/>
    <mergeCell ref="G192:G195"/>
    <mergeCell ref="H192:H195"/>
    <mergeCell ref="I192:I195"/>
    <mergeCell ref="J192:J195"/>
    <mergeCell ref="K192:K195"/>
    <mergeCell ref="L192:L195"/>
    <mergeCell ref="M192:M195"/>
    <mergeCell ref="N192:N195"/>
    <mergeCell ref="O192:O195"/>
    <mergeCell ref="P192:P195"/>
    <mergeCell ref="Q192:Q195"/>
    <mergeCell ref="R192:R195"/>
    <mergeCell ref="S192:S195"/>
    <mergeCell ref="T192:T195"/>
    <mergeCell ref="U192:U195"/>
    <mergeCell ref="U186:U191"/>
    <mergeCell ref="V186:V191"/>
    <mergeCell ref="W186:W191"/>
    <mergeCell ref="X186:X191"/>
    <mergeCell ref="Y186:Y191"/>
    <mergeCell ref="Z186:Z191"/>
    <mergeCell ref="AA186:AA191"/>
    <mergeCell ref="AB186:AB191"/>
    <mergeCell ref="AG186:AG191"/>
    <mergeCell ref="L186:L191"/>
    <mergeCell ref="M186:M191"/>
    <mergeCell ref="N186:N191"/>
    <mergeCell ref="O186:O191"/>
    <mergeCell ref="P186:P191"/>
    <mergeCell ref="Q186:Q191"/>
    <mergeCell ref="R186:R191"/>
    <mergeCell ref="S186:S191"/>
    <mergeCell ref="T186:T191"/>
    <mergeCell ref="B186:B191"/>
    <mergeCell ref="C186:C191"/>
    <mergeCell ref="D186:D191"/>
    <mergeCell ref="E186:E191"/>
    <mergeCell ref="F186:F191"/>
    <mergeCell ref="G186:G191"/>
    <mergeCell ref="H186:H191"/>
    <mergeCell ref="I186:I191"/>
    <mergeCell ref="J186:J191"/>
    <mergeCell ref="E28:E34"/>
    <mergeCell ref="D28:D34"/>
    <mergeCell ref="C28:C34"/>
    <mergeCell ref="B28:B34"/>
    <mergeCell ref="N28:N34"/>
    <mergeCell ref="M28:M34"/>
    <mergeCell ref="L28:L34"/>
    <mergeCell ref="K28:K34"/>
    <mergeCell ref="J28:J34"/>
    <mergeCell ref="I28:I34"/>
    <mergeCell ref="H28:H34"/>
    <mergeCell ref="G28:G34"/>
    <mergeCell ref="F28:F34"/>
    <mergeCell ref="E35:E43"/>
    <mergeCell ref="F53:F59"/>
    <mergeCell ref="E53:E59"/>
    <mergeCell ref="D53:D59"/>
    <mergeCell ref="F44:F52"/>
    <mergeCell ref="E44:E52"/>
    <mergeCell ref="D44:D52"/>
    <mergeCell ref="D67:D73"/>
    <mergeCell ref="E67:E73"/>
    <mergeCell ref="F67:F73"/>
    <mergeCell ref="C19:C27"/>
    <mergeCell ref="B19:B27"/>
    <mergeCell ref="AG19:AG27"/>
    <mergeCell ref="AH19:AH27"/>
    <mergeCell ref="AI19:AI27"/>
    <mergeCell ref="AJ19:AJ27"/>
    <mergeCell ref="AG28:AG34"/>
    <mergeCell ref="AH28:AH34"/>
    <mergeCell ref="AI28:AI34"/>
    <mergeCell ref="AJ28:AJ34"/>
    <mergeCell ref="AB28:AB34"/>
    <mergeCell ref="AA28:AA34"/>
    <mergeCell ref="Z28:Z34"/>
    <mergeCell ref="Y28:Y34"/>
    <mergeCell ref="X28:X34"/>
    <mergeCell ref="W28:W34"/>
    <mergeCell ref="V28:V34"/>
    <mergeCell ref="U28:U34"/>
    <mergeCell ref="T28:T34"/>
    <mergeCell ref="S28:S34"/>
    <mergeCell ref="R28:R34"/>
    <mergeCell ref="Q28:Q34"/>
    <mergeCell ref="P28:P34"/>
    <mergeCell ref="O28:O34"/>
    <mergeCell ref="L19:L27"/>
    <mergeCell ref="K19:K27"/>
    <mergeCell ref="J19:J27"/>
    <mergeCell ref="I19:I27"/>
    <mergeCell ref="H19:H27"/>
    <mergeCell ref="G19:G27"/>
    <mergeCell ref="F19:F27"/>
    <mergeCell ref="E19:E27"/>
    <mergeCell ref="D19:D27"/>
    <mergeCell ref="U19:U27"/>
    <mergeCell ref="T19:T27"/>
    <mergeCell ref="S19:S27"/>
    <mergeCell ref="R19:R27"/>
    <mergeCell ref="Q19:Q27"/>
    <mergeCell ref="P19:P27"/>
    <mergeCell ref="O19:O27"/>
    <mergeCell ref="N19:N27"/>
    <mergeCell ref="M19:M27"/>
    <mergeCell ref="AB19:AB27"/>
    <mergeCell ref="AA19:AA27"/>
    <mergeCell ref="Z19:Z27"/>
    <mergeCell ref="Y19:Y27"/>
    <mergeCell ref="X19:X27"/>
    <mergeCell ref="W19:W27"/>
    <mergeCell ref="V19:V27"/>
    <mergeCell ref="X117:X126"/>
    <mergeCell ref="Y117:Y126"/>
    <mergeCell ref="Z117:Z126"/>
    <mergeCell ref="AA117:AA126"/>
    <mergeCell ref="AB117:AB126"/>
    <mergeCell ref="X133:X141"/>
    <mergeCell ref="Y133:Y141"/>
    <mergeCell ref="Z133:Z141"/>
    <mergeCell ref="Z127:Z132"/>
    <mergeCell ref="Y127:Y132"/>
    <mergeCell ref="X127:X132"/>
    <mergeCell ref="AB150:AB157"/>
    <mergeCell ref="AB142:AB149"/>
    <mergeCell ref="AB133:AB141"/>
    <mergeCell ref="AB127:AB132"/>
    <mergeCell ref="AA127:AA132"/>
    <mergeCell ref="AA133:AA141"/>
    <mergeCell ref="AA142:AA149"/>
    <mergeCell ref="AA150:AA157"/>
    <mergeCell ref="X150:X157"/>
    <mergeCell ref="Y150:Y157"/>
    <mergeCell ref="Z150:Z157"/>
    <mergeCell ref="Z142:Z149"/>
    <mergeCell ref="Y142:Y149"/>
    <mergeCell ref="X142:X149"/>
    <mergeCell ref="AI179:AI185"/>
    <mergeCell ref="AJ179:AJ185"/>
    <mergeCell ref="AG158:AG164"/>
    <mergeCell ref="AH158:AH164"/>
    <mergeCell ref="AI158:AI164"/>
    <mergeCell ref="AJ158:AJ164"/>
    <mergeCell ref="AG165:AG171"/>
    <mergeCell ref="AH165:AH171"/>
    <mergeCell ref="AI165:AI171"/>
    <mergeCell ref="AJ165:AJ171"/>
    <mergeCell ref="AG172:AG178"/>
    <mergeCell ref="AH172:AH178"/>
    <mergeCell ref="AI172:AI178"/>
    <mergeCell ref="AJ172:AJ178"/>
    <mergeCell ref="AJ142:AJ145"/>
    <mergeCell ref="AI142:AI145"/>
    <mergeCell ref="AH142:AH145"/>
    <mergeCell ref="AG142:AG145"/>
    <mergeCell ref="AG146:AG149"/>
    <mergeCell ref="AH146:AH149"/>
    <mergeCell ref="AI146:AI149"/>
    <mergeCell ref="AJ146:AJ149"/>
    <mergeCell ref="AG150:AG157"/>
    <mergeCell ref="AH150:AH157"/>
    <mergeCell ref="AI150:AI157"/>
    <mergeCell ref="AJ150:AJ157"/>
    <mergeCell ref="AG179:AG185"/>
    <mergeCell ref="AH179:AH185"/>
    <mergeCell ref="AI117:AI126"/>
    <mergeCell ref="AJ117:AJ126"/>
    <mergeCell ref="AG127:AG132"/>
    <mergeCell ref="AH127:AH132"/>
    <mergeCell ref="AI127:AI132"/>
    <mergeCell ref="AJ127:AJ132"/>
    <mergeCell ref="AG133:AG141"/>
    <mergeCell ref="AH133:AH141"/>
    <mergeCell ref="AI133:AI141"/>
    <mergeCell ref="AJ133:AJ141"/>
    <mergeCell ref="AI91:AI96"/>
    <mergeCell ref="AJ91:AJ96"/>
    <mergeCell ref="AG97:AG103"/>
    <mergeCell ref="AH97:AH103"/>
    <mergeCell ref="AI97:AI103"/>
    <mergeCell ref="AJ97:AJ103"/>
    <mergeCell ref="AG104:AG116"/>
    <mergeCell ref="AH104:AH116"/>
    <mergeCell ref="AI104:AI116"/>
    <mergeCell ref="AJ104:AJ116"/>
    <mergeCell ref="AG117:AG126"/>
    <mergeCell ref="AH117:AH126"/>
    <mergeCell ref="AG91:AG96"/>
    <mergeCell ref="AH91:AH96"/>
    <mergeCell ref="AI74:AI79"/>
    <mergeCell ref="AJ74:AJ79"/>
    <mergeCell ref="AG80:AG85"/>
    <mergeCell ref="AH80:AH85"/>
    <mergeCell ref="AI80:AI85"/>
    <mergeCell ref="AJ80:AJ85"/>
    <mergeCell ref="AG86:AG90"/>
    <mergeCell ref="AH86:AH90"/>
    <mergeCell ref="AI86:AI90"/>
    <mergeCell ref="AJ86:AJ90"/>
    <mergeCell ref="AI53:AI59"/>
    <mergeCell ref="AJ53:AJ59"/>
    <mergeCell ref="AG60:AG66"/>
    <mergeCell ref="AH60:AH66"/>
    <mergeCell ref="AI60:AI66"/>
    <mergeCell ref="AJ60:AJ66"/>
    <mergeCell ref="AG67:AG73"/>
    <mergeCell ref="AH67:AH73"/>
    <mergeCell ref="AI67:AI73"/>
    <mergeCell ref="AJ67:AJ73"/>
    <mergeCell ref="AG74:AG79"/>
    <mergeCell ref="AH74:AH79"/>
    <mergeCell ref="AG53:AG59"/>
    <mergeCell ref="AH53:AH59"/>
    <mergeCell ref="C44:C52"/>
    <mergeCell ref="C53:C59"/>
    <mergeCell ref="C60:C66"/>
    <mergeCell ref="C67:C73"/>
    <mergeCell ref="C74:C79"/>
    <mergeCell ref="C80:C85"/>
    <mergeCell ref="D80:D85"/>
    <mergeCell ref="E80:E85"/>
    <mergeCell ref="F80:F85"/>
    <mergeCell ref="F74:F79"/>
    <mergeCell ref="E74:E79"/>
    <mergeCell ref="D74:D79"/>
    <mergeCell ref="D86:D90"/>
    <mergeCell ref="C86:C90"/>
    <mergeCell ref="C91:C96"/>
    <mergeCell ref="AG1:AJ1"/>
    <mergeCell ref="AG35:AG43"/>
    <mergeCell ref="AH35:AH43"/>
    <mergeCell ref="AI35:AI43"/>
    <mergeCell ref="AJ35:AJ43"/>
    <mergeCell ref="AG44:AG52"/>
    <mergeCell ref="AH44:AH52"/>
    <mergeCell ref="AI44:AI52"/>
    <mergeCell ref="AJ44:AJ52"/>
    <mergeCell ref="AJ10:AJ18"/>
    <mergeCell ref="AI10:AI18"/>
    <mergeCell ref="AH10:AH18"/>
    <mergeCell ref="AG10:AG18"/>
    <mergeCell ref="AH3:AH9"/>
    <mergeCell ref="AI3:AI9"/>
    <mergeCell ref="AJ3:AJ9"/>
    <mergeCell ref="AG3:AG9"/>
    <mergeCell ref="D104:D116"/>
    <mergeCell ref="E104:E116"/>
    <mergeCell ref="F104:F116"/>
    <mergeCell ref="C97:C103"/>
    <mergeCell ref="C104:C116"/>
    <mergeCell ref="E150:E157"/>
    <mergeCell ref="F150:F157"/>
    <mergeCell ref="C142:C149"/>
    <mergeCell ref="C117:C126"/>
    <mergeCell ref="D117:D126"/>
    <mergeCell ref="E117:E126"/>
    <mergeCell ref="D60:D66"/>
    <mergeCell ref="E60:E66"/>
    <mergeCell ref="F60:F66"/>
    <mergeCell ref="D91:D96"/>
    <mergeCell ref="E91:E96"/>
    <mergeCell ref="F91:F96"/>
    <mergeCell ref="F86:F90"/>
    <mergeCell ref="E86:E90"/>
    <mergeCell ref="B60:B66"/>
    <mergeCell ref="B53:B59"/>
    <mergeCell ref="B44:B52"/>
    <mergeCell ref="B80:B85"/>
    <mergeCell ref="B74:B79"/>
    <mergeCell ref="B67:B73"/>
    <mergeCell ref="B104:B116"/>
    <mergeCell ref="B97:B103"/>
    <mergeCell ref="B91:B96"/>
    <mergeCell ref="B86:B90"/>
    <mergeCell ref="F117:F126"/>
    <mergeCell ref="F127:F132"/>
    <mergeCell ref="E127:E132"/>
    <mergeCell ref="D127:D132"/>
    <mergeCell ref="C127:C132"/>
    <mergeCell ref="C150:C157"/>
    <mergeCell ref="C133:C141"/>
    <mergeCell ref="D133:D141"/>
    <mergeCell ref="E133:E141"/>
    <mergeCell ref="F133:F141"/>
    <mergeCell ref="F97:F103"/>
    <mergeCell ref="E97:E103"/>
    <mergeCell ref="D97:D103"/>
    <mergeCell ref="B150:B157"/>
    <mergeCell ref="B142:B149"/>
    <mergeCell ref="B133:B141"/>
    <mergeCell ref="B127:B132"/>
    <mergeCell ref="B117:B126"/>
    <mergeCell ref="D150:D157"/>
    <mergeCell ref="F142:F149"/>
    <mergeCell ref="E142:E149"/>
    <mergeCell ref="D142:D149"/>
    <mergeCell ref="B172:B178"/>
    <mergeCell ref="B165:B171"/>
    <mergeCell ref="C165:C171"/>
    <mergeCell ref="D165:D171"/>
    <mergeCell ref="E165:E171"/>
    <mergeCell ref="F165:F171"/>
    <mergeCell ref="F172:F178"/>
    <mergeCell ref="E172:E178"/>
    <mergeCell ref="D172:D178"/>
    <mergeCell ref="T117:T126"/>
    <mergeCell ref="G117:G126"/>
    <mergeCell ref="H117:H126"/>
    <mergeCell ref="I117:I126"/>
    <mergeCell ref="J117:J126"/>
    <mergeCell ref="K117:K126"/>
    <mergeCell ref="L117:L126"/>
    <mergeCell ref="M117:M126"/>
    <mergeCell ref="N117:N126"/>
    <mergeCell ref="O117:O126"/>
    <mergeCell ref="P117:P126"/>
    <mergeCell ref="Q117:Q126"/>
    <mergeCell ref="R117:R126"/>
    <mergeCell ref="S117:S126"/>
    <mergeCell ref="S127:S132"/>
    <mergeCell ref="R127:R132"/>
    <mergeCell ref="B158:B164"/>
    <mergeCell ref="Q127:Q132"/>
    <mergeCell ref="P127:P132"/>
    <mergeCell ref="O127:O132"/>
    <mergeCell ref="R133:R141"/>
    <mergeCell ref="Q133:Q141"/>
    <mergeCell ref="P133:P141"/>
    <mergeCell ref="U117:U126"/>
    <mergeCell ref="V117:V126"/>
    <mergeCell ref="W117:W126"/>
    <mergeCell ref="T158:T164"/>
    <mergeCell ref="T150:T157"/>
    <mergeCell ref="U172:U178"/>
    <mergeCell ref="T172:T178"/>
    <mergeCell ref="T165:T171"/>
    <mergeCell ref="U165:U171"/>
    <mergeCell ref="V165:V171"/>
    <mergeCell ref="W165:W171"/>
    <mergeCell ref="T142:T149"/>
    <mergeCell ref="T133:T141"/>
    <mergeCell ref="U133:U141"/>
    <mergeCell ref="V133:V141"/>
    <mergeCell ref="W133:W141"/>
    <mergeCell ref="S172:S178"/>
    <mergeCell ref="W127:W132"/>
    <mergeCell ref="V127:V132"/>
    <mergeCell ref="U127:U132"/>
    <mergeCell ref="T127:T132"/>
    <mergeCell ref="S133:S141"/>
    <mergeCell ref="S158:S164"/>
    <mergeCell ref="W158:W164"/>
    <mergeCell ref="V158:V164"/>
    <mergeCell ref="U158:U164"/>
    <mergeCell ref="U150:U157"/>
    <mergeCell ref="V150:V157"/>
    <mergeCell ref="W150:W157"/>
    <mergeCell ref="W142:W149"/>
    <mergeCell ref="V142:V149"/>
    <mergeCell ref="U142:U149"/>
    <mergeCell ref="X165:X171"/>
    <mergeCell ref="Y165:Y171"/>
    <mergeCell ref="Z165:Z171"/>
    <mergeCell ref="AA165:AA171"/>
    <mergeCell ref="AB165:AB171"/>
    <mergeCell ref="AB158:AB164"/>
    <mergeCell ref="AA158:AA164"/>
    <mergeCell ref="Z158:Z164"/>
    <mergeCell ref="Y158:Y164"/>
    <mergeCell ref="X158:X164"/>
    <mergeCell ref="B179:B185"/>
    <mergeCell ref="H179:H185"/>
    <mergeCell ref="G179:G185"/>
    <mergeCell ref="F179:F185"/>
    <mergeCell ref="E179:E185"/>
    <mergeCell ref="N165:N171"/>
    <mergeCell ref="M165:M171"/>
    <mergeCell ref="L165:L171"/>
    <mergeCell ref="K165:K171"/>
    <mergeCell ref="J165:J171"/>
    <mergeCell ref="I165:I171"/>
    <mergeCell ref="H165:H171"/>
    <mergeCell ref="G165:G171"/>
    <mergeCell ref="L172:L178"/>
    <mergeCell ref="K172:K178"/>
    <mergeCell ref="J172:J178"/>
    <mergeCell ref="AB172:AB178"/>
    <mergeCell ref="AA172:AA178"/>
    <mergeCell ref="Z172:Z178"/>
    <mergeCell ref="Y172:Y178"/>
    <mergeCell ref="X172:X178"/>
    <mergeCell ref="W172:W178"/>
    <mergeCell ref="V172:V178"/>
    <mergeCell ref="J179:J185"/>
    <mergeCell ref="I179:I185"/>
    <mergeCell ref="P179:P185"/>
    <mergeCell ref="O179:O185"/>
    <mergeCell ref="N179:N185"/>
    <mergeCell ref="M179:M185"/>
    <mergeCell ref="L179:L185"/>
    <mergeCell ref="K179:K185"/>
    <mergeCell ref="V179:V185"/>
    <mergeCell ref="U179:U185"/>
    <mergeCell ref="T179:T185"/>
    <mergeCell ref="S179:S185"/>
    <mergeCell ref="R179:R185"/>
    <mergeCell ref="Q179:Q185"/>
    <mergeCell ref="R172:R178"/>
    <mergeCell ref="Q172:Q178"/>
    <mergeCell ref="P172:P178"/>
    <mergeCell ref="O172:O178"/>
    <mergeCell ref="N172:N178"/>
    <mergeCell ref="M172:M178"/>
    <mergeCell ref="AB179:AB185"/>
    <mergeCell ref="AA179:AA185"/>
    <mergeCell ref="Z179:Z185"/>
    <mergeCell ref="Y179:Y185"/>
    <mergeCell ref="X179:X185"/>
    <mergeCell ref="W179:W185"/>
    <mergeCell ref="B35:B43"/>
    <mergeCell ref="C35:C43"/>
    <mergeCell ref="F35:F43"/>
    <mergeCell ref="D35:D43"/>
    <mergeCell ref="AC1:AF1"/>
    <mergeCell ref="G1:K1"/>
    <mergeCell ref="L1:S1"/>
    <mergeCell ref="T1:X1"/>
    <mergeCell ref="Y1:AB1"/>
    <mergeCell ref="G2:H2"/>
    <mergeCell ref="T2:U2"/>
    <mergeCell ref="G35:G43"/>
    <mergeCell ref="H35:H43"/>
    <mergeCell ref="I35:I43"/>
    <mergeCell ref="J35:J43"/>
    <mergeCell ref="K35:K43"/>
    <mergeCell ref="L35:L43"/>
    <mergeCell ref="M35:M43"/>
    <mergeCell ref="N35:N43"/>
    <mergeCell ref="O35:O43"/>
    <mergeCell ref="P35:P43"/>
    <mergeCell ref="Q35:Q43"/>
    <mergeCell ref="R35:R43"/>
    <mergeCell ref="S35:S43"/>
    <mergeCell ref="T35:T43"/>
    <mergeCell ref="U35:U43"/>
    <mergeCell ref="V35:V43"/>
    <mergeCell ref="W35:W43"/>
    <mergeCell ref="X35:X43"/>
    <mergeCell ref="Y35:Y43"/>
    <mergeCell ref="Z35:Z43"/>
    <mergeCell ref="AA35:AA43"/>
    <mergeCell ref="AB35:AB43"/>
    <mergeCell ref="AB44:AB52"/>
    <mergeCell ref="AA44:AA52"/>
    <mergeCell ref="Z44:Z52"/>
    <mergeCell ref="Y44:Y52"/>
    <mergeCell ref="X44:X52"/>
    <mergeCell ref="W44:W52"/>
    <mergeCell ref="V44:V52"/>
    <mergeCell ref="U44:U52"/>
    <mergeCell ref="T44:T52"/>
    <mergeCell ref="S44:S52"/>
    <mergeCell ref="R44:R52"/>
    <mergeCell ref="Q44:Q52"/>
    <mergeCell ref="P44:P52"/>
    <mergeCell ref="O44:O52"/>
    <mergeCell ref="N44:N52"/>
    <mergeCell ref="M44:M52"/>
    <mergeCell ref="L44:L52"/>
    <mergeCell ref="K44:K52"/>
    <mergeCell ref="J44:J52"/>
    <mergeCell ref="I44:I52"/>
    <mergeCell ref="H44:H52"/>
    <mergeCell ref="G44:G52"/>
    <mergeCell ref="G53:G59"/>
    <mergeCell ref="H53:H59"/>
    <mergeCell ref="I53:I59"/>
    <mergeCell ref="J53:J59"/>
    <mergeCell ref="K53:K59"/>
    <mergeCell ref="L53:L59"/>
    <mergeCell ref="M53:M59"/>
    <mergeCell ref="N53:N59"/>
    <mergeCell ref="O53:O59"/>
    <mergeCell ref="P53:P59"/>
    <mergeCell ref="Q53:Q59"/>
    <mergeCell ref="R53:R59"/>
    <mergeCell ref="S53:S59"/>
    <mergeCell ref="T53:T59"/>
    <mergeCell ref="U53:U59"/>
    <mergeCell ref="V53:V59"/>
    <mergeCell ref="W53:W59"/>
    <mergeCell ref="X53:X59"/>
    <mergeCell ref="Y53:Y59"/>
    <mergeCell ref="Z53:Z59"/>
    <mergeCell ref="AA53:AA59"/>
    <mergeCell ref="AB53:AB59"/>
    <mergeCell ref="G60:G66"/>
    <mergeCell ref="H60:H66"/>
    <mergeCell ref="I60:I66"/>
    <mergeCell ref="J60:J66"/>
    <mergeCell ref="K60:K66"/>
    <mergeCell ref="L60:L66"/>
    <mergeCell ref="M60:M66"/>
    <mergeCell ref="N60:N66"/>
    <mergeCell ref="O60:O66"/>
    <mergeCell ref="P60:P66"/>
    <mergeCell ref="Q60:Q66"/>
    <mergeCell ref="R60:R66"/>
    <mergeCell ref="S60:S66"/>
    <mergeCell ref="T60:T66"/>
    <mergeCell ref="U60:U66"/>
    <mergeCell ref="V60:V66"/>
    <mergeCell ref="W60:W66"/>
    <mergeCell ref="X60:X66"/>
    <mergeCell ref="Y60:Y66"/>
    <mergeCell ref="Z60:Z66"/>
    <mergeCell ref="AA60:AA66"/>
    <mergeCell ref="AB60:AB66"/>
    <mergeCell ref="AB67:AB73"/>
    <mergeCell ref="AB74:AB79"/>
    <mergeCell ref="AB80:AB85"/>
    <mergeCell ref="AB86:AB90"/>
    <mergeCell ref="AB91:AB96"/>
    <mergeCell ref="AA91:AA96"/>
    <mergeCell ref="Z91:Z96"/>
    <mergeCell ref="Y91:Y96"/>
    <mergeCell ref="Y86:Y90"/>
    <mergeCell ref="Z86:Z90"/>
    <mergeCell ref="AA86:AA90"/>
    <mergeCell ref="AA80:AA85"/>
    <mergeCell ref="Z80:Z85"/>
    <mergeCell ref="Y80:Y85"/>
    <mergeCell ref="Y74:Y79"/>
    <mergeCell ref="Z74:Z79"/>
    <mergeCell ref="AA74:AA79"/>
    <mergeCell ref="AA67:AA73"/>
    <mergeCell ref="Z67:Z73"/>
    <mergeCell ref="Y67:Y73"/>
    <mergeCell ref="AB97:AB103"/>
    <mergeCell ref="AB104:AB116"/>
    <mergeCell ref="AA104:AA116"/>
    <mergeCell ref="Z104:Z116"/>
    <mergeCell ref="Y104:Y116"/>
    <mergeCell ref="X104:X116"/>
    <mergeCell ref="W104:W116"/>
    <mergeCell ref="V104:V116"/>
    <mergeCell ref="U104:U116"/>
    <mergeCell ref="T104:T116"/>
    <mergeCell ref="T97:T103"/>
    <mergeCell ref="U97:U103"/>
    <mergeCell ref="V97:V103"/>
    <mergeCell ref="W97:W103"/>
    <mergeCell ref="X97:X103"/>
    <mergeCell ref="Y97:Y103"/>
    <mergeCell ref="Z97:Z103"/>
    <mergeCell ref="AA97:AA103"/>
    <mergeCell ref="X91:X96"/>
    <mergeCell ref="W91:W96"/>
    <mergeCell ref="V91:V96"/>
    <mergeCell ref="U91:U96"/>
    <mergeCell ref="T91:T96"/>
    <mergeCell ref="T86:T90"/>
    <mergeCell ref="U86:U90"/>
    <mergeCell ref="V86:V90"/>
    <mergeCell ref="W86:W90"/>
    <mergeCell ref="X86:X90"/>
    <mergeCell ref="X80:X85"/>
    <mergeCell ref="W80:W85"/>
    <mergeCell ref="V80:V85"/>
    <mergeCell ref="U80:U85"/>
    <mergeCell ref="T80:T85"/>
    <mergeCell ref="S80:S85"/>
    <mergeCell ref="R80:R85"/>
    <mergeCell ref="Q80:Q85"/>
    <mergeCell ref="P80:P85"/>
    <mergeCell ref="O80:O85"/>
    <mergeCell ref="N80:N85"/>
    <mergeCell ref="M80:M85"/>
    <mergeCell ref="L80:L85"/>
    <mergeCell ref="K80:K85"/>
    <mergeCell ref="J80:J85"/>
    <mergeCell ref="I80:I85"/>
    <mergeCell ref="H80:H85"/>
    <mergeCell ref="G80:G85"/>
    <mergeCell ref="G74:G79"/>
    <mergeCell ref="H74:H79"/>
    <mergeCell ref="I74:I79"/>
    <mergeCell ref="J74:J79"/>
    <mergeCell ref="K74:K79"/>
    <mergeCell ref="L74:L79"/>
    <mergeCell ref="M74:M79"/>
    <mergeCell ref="N74:N79"/>
    <mergeCell ref="O74:O79"/>
    <mergeCell ref="P74:P79"/>
    <mergeCell ref="Q74:Q79"/>
    <mergeCell ref="R74:R79"/>
    <mergeCell ref="S74:S79"/>
    <mergeCell ref="T74:T79"/>
    <mergeCell ref="U74:U79"/>
    <mergeCell ref="V74:V79"/>
    <mergeCell ref="W74:W79"/>
    <mergeCell ref="X74:X79"/>
    <mergeCell ref="X67:X73"/>
    <mergeCell ref="W67:W73"/>
    <mergeCell ref="V67:V73"/>
    <mergeCell ref="U67:U73"/>
    <mergeCell ref="T67:T73"/>
    <mergeCell ref="S67:S73"/>
    <mergeCell ref="R67:R73"/>
    <mergeCell ref="Q67:Q73"/>
    <mergeCell ref="P67:P73"/>
    <mergeCell ref="O67:O73"/>
    <mergeCell ref="N67:N73"/>
    <mergeCell ref="M67:M73"/>
    <mergeCell ref="L67:L73"/>
    <mergeCell ref="K67:K73"/>
    <mergeCell ref="J67:J73"/>
    <mergeCell ref="I67:I73"/>
    <mergeCell ref="H67:H73"/>
    <mergeCell ref="G67:G73"/>
    <mergeCell ref="G86:G90"/>
    <mergeCell ref="H86:H90"/>
    <mergeCell ref="I86:I90"/>
    <mergeCell ref="J86:J90"/>
    <mergeCell ref="K86:K90"/>
    <mergeCell ref="L86:L90"/>
    <mergeCell ref="M86:M90"/>
    <mergeCell ref="N86:N90"/>
    <mergeCell ref="O86:O90"/>
    <mergeCell ref="P86:P90"/>
    <mergeCell ref="Q86:Q90"/>
    <mergeCell ref="R86:R90"/>
    <mergeCell ref="S86:S90"/>
    <mergeCell ref="S91:S96"/>
    <mergeCell ref="R91:R96"/>
    <mergeCell ref="Q91:Q96"/>
    <mergeCell ref="P91:P96"/>
    <mergeCell ref="O91:O96"/>
    <mergeCell ref="N91:N96"/>
    <mergeCell ref="M91:M96"/>
    <mergeCell ref="L91:L96"/>
    <mergeCell ref="K91:K96"/>
    <mergeCell ref="J91:J96"/>
    <mergeCell ref="I91:I96"/>
    <mergeCell ref="H91:H96"/>
    <mergeCell ref="G91:G96"/>
    <mergeCell ref="G97:G103"/>
    <mergeCell ref="H97:H103"/>
    <mergeCell ref="I97:I103"/>
    <mergeCell ref="J97:J103"/>
    <mergeCell ref="K97:K103"/>
    <mergeCell ref="L97:L103"/>
    <mergeCell ref="M97:M103"/>
    <mergeCell ref="N97:N103"/>
    <mergeCell ref="O97:O103"/>
    <mergeCell ref="P97:P103"/>
    <mergeCell ref="Q97:Q103"/>
    <mergeCell ref="R97:R103"/>
    <mergeCell ref="S97:S103"/>
    <mergeCell ref="S104:S116"/>
    <mergeCell ref="R104:R116"/>
    <mergeCell ref="Q104:Q116"/>
    <mergeCell ref="P104:P116"/>
    <mergeCell ref="O104:O116"/>
    <mergeCell ref="N104:N116"/>
    <mergeCell ref="M104:M116"/>
    <mergeCell ref="L104:L116"/>
    <mergeCell ref="K104:K116"/>
    <mergeCell ref="J104:J116"/>
    <mergeCell ref="I104:I116"/>
    <mergeCell ref="H104:H116"/>
    <mergeCell ref="G104:G116"/>
    <mergeCell ref="O133:O141"/>
    <mergeCell ref="S142:S149"/>
    <mergeCell ref="S150:S157"/>
    <mergeCell ref="R142:R149"/>
    <mergeCell ref="Q142:Q149"/>
    <mergeCell ref="P142:P149"/>
    <mergeCell ref="O142:O149"/>
    <mergeCell ref="R150:R157"/>
    <mergeCell ref="Q150:Q157"/>
    <mergeCell ref="P150:P157"/>
    <mergeCell ref="O150:O157"/>
    <mergeCell ref="R158:R164"/>
    <mergeCell ref="Q158:Q164"/>
    <mergeCell ref="P158:P164"/>
    <mergeCell ref="O158:O164"/>
    <mergeCell ref="S165:S171"/>
    <mergeCell ref="R165:R171"/>
    <mergeCell ref="Q165:Q171"/>
    <mergeCell ref="P165:P171"/>
    <mergeCell ref="O165:O171"/>
    <mergeCell ref="L133:L141"/>
    <mergeCell ref="K133:K141"/>
    <mergeCell ref="J133:J141"/>
    <mergeCell ref="I133:I141"/>
    <mergeCell ref="G150:G157"/>
    <mergeCell ref="G142:G149"/>
    <mergeCell ref="G133:G141"/>
    <mergeCell ref="G127:G132"/>
    <mergeCell ref="H127:H132"/>
    <mergeCell ref="I127:I132"/>
    <mergeCell ref="J127:J132"/>
    <mergeCell ref="K127:K132"/>
    <mergeCell ref="H133:H141"/>
    <mergeCell ref="H142:H149"/>
    <mergeCell ref="H150:H157"/>
    <mergeCell ref="I142:I149"/>
    <mergeCell ref="I150:I157"/>
    <mergeCell ref="L127:L132"/>
    <mergeCell ref="L158:L164"/>
    <mergeCell ref="M158:M164"/>
    <mergeCell ref="N158:N164"/>
    <mergeCell ref="G158:G164"/>
    <mergeCell ref="H158:H164"/>
    <mergeCell ref="I158:I164"/>
    <mergeCell ref="J158:J164"/>
    <mergeCell ref="K158:K164"/>
    <mergeCell ref="I172:I178"/>
    <mergeCell ref="H172:H178"/>
    <mergeCell ref="G172:G178"/>
    <mergeCell ref="C158:C164"/>
    <mergeCell ref="F158:F164"/>
    <mergeCell ref="E158:E164"/>
    <mergeCell ref="D158:D164"/>
    <mergeCell ref="D179:D185"/>
    <mergeCell ref="C179:C185"/>
    <mergeCell ref="K186:K191"/>
    <mergeCell ref="N150:N157"/>
    <mergeCell ref="N142:N149"/>
    <mergeCell ref="M142:M149"/>
    <mergeCell ref="L142:L149"/>
    <mergeCell ref="K142:K149"/>
    <mergeCell ref="J142:J149"/>
    <mergeCell ref="J150:J157"/>
    <mergeCell ref="K150:K157"/>
    <mergeCell ref="L150:L157"/>
    <mergeCell ref="M150:M157"/>
    <mergeCell ref="C172:C178"/>
    <mergeCell ref="M127:M132"/>
    <mergeCell ref="N127:N132"/>
    <mergeCell ref="N133:N141"/>
    <mergeCell ref="M133:M141"/>
    <mergeCell ref="AB3:AB9"/>
    <mergeCell ref="AB10:AB18"/>
    <mergeCell ref="AA10:AA18"/>
    <mergeCell ref="AA3:AA9"/>
    <mergeCell ref="Z3:Z9"/>
    <mergeCell ref="Z10:Z18"/>
    <mergeCell ref="Y10:Y18"/>
    <mergeCell ref="Y3:Y9"/>
    <mergeCell ref="X3:X9"/>
    <mergeCell ref="X10:X18"/>
    <mergeCell ref="W10:W18"/>
    <mergeCell ref="W3:W9"/>
    <mergeCell ref="V3:V9"/>
    <mergeCell ref="V10:V18"/>
    <mergeCell ref="U10:U18"/>
    <mergeCell ref="U3:U9"/>
    <mergeCell ref="T3:T9"/>
    <mergeCell ref="T10:T18"/>
    <mergeCell ref="S10:S18"/>
    <mergeCell ref="S3:S9"/>
    <mergeCell ref="R3:R9"/>
    <mergeCell ref="R10:R18"/>
    <mergeCell ref="Q10:Q18"/>
    <mergeCell ref="Q3:Q9"/>
    <mergeCell ref="P3:P9"/>
    <mergeCell ref="P10:P18"/>
    <mergeCell ref="O10:O18"/>
    <mergeCell ref="O3:O9"/>
    <mergeCell ref="N3:N9"/>
    <mergeCell ref="N10:N18"/>
    <mergeCell ref="M10:M18"/>
    <mergeCell ref="M3:M9"/>
    <mergeCell ref="L3:L9"/>
    <mergeCell ref="L10:L18"/>
    <mergeCell ref="K10:K18"/>
    <mergeCell ref="K3:K9"/>
    <mergeCell ref="J3:J9"/>
    <mergeCell ref="J10:J18"/>
    <mergeCell ref="I10:I18"/>
    <mergeCell ref="I3:I9"/>
    <mergeCell ref="C10:C18"/>
    <mergeCell ref="C3:C9"/>
    <mergeCell ref="B3:B9"/>
    <mergeCell ref="B10:B18"/>
    <mergeCell ref="H3:H9"/>
    <mergeCell ref="H10:H18"/>
    <mergeCell ref="G10:G18"/>
    <mergeCell ref="G3:G9"/>
    <mergeCell ref="F3:F9"/>
    <mergeCell ref="F10:F18"/>
    <mergeCell ref="E10:E18"/>
    <mergeCell ref="E3:E9"/>
    <mergeCell ref="D3:D9"/>
    <mergeCell ref="D10:D18"/>
    <mergeCell ref="K400:K409"/>
    <mergeCell ref="J400:J409"/>
    <mergeCell ref="I400:I409"/>
    <mergeCell ref="H400:H409"/>
    <mergeCell ref="G400:G409"/>
    <mergeCell ref="F400:F409"/>
    <mergeCell ref="E400:E409"/>
    <mergeCell ref="D400:D409"/>
    <mergeCell ref="C400:C409"/>
    <mergeCell ref="B400:B409"/>
    <mergeCell ref="AG400:AG409"/>
    <mergeCell ref="AH400:AH409"/>
    <mergeCell ref="AI400:AI409"/>
    <mergeCell ref="AJ400:AJ409"/>
    <mergeCell ref="M400:M409"/>
    <mergeCell ref="L400:L409"/>
    <mergeCell ref="AB400:AB409"/>
    <mergeCell ref="AA400:AA409"/>
    <mergeCell ref="Z400:Z409"/>
    <mergeCell ref="Y400:Y409"/>
    <mergeCell ref="X400:X409"/>
    <mergeCell ref="W400:W409"/>
    <mergeCell ref="V400:V409"/>
    <mergeCell ref="U400:U409"/>
    <mergeCell ref="T400:T409"/>
    <mergeCell ref="S400:S409"/>
    <mergeCell ref="R400:R409"/>
    <mergeCell ref="Q400:Q409"/>
    <mergeCell ref="P400:P409"/>
    <mergeCell ref="O400:O409"/>
    <mergeCell ref="N400:N409"/>
  </mergeCells>
  <hyperlinks>
    <hyperlink ref="B35" r:id="rId1" display="http://cve.mitre.org/cgi-bin/cvename.cgi?name=CVE-2017-2245"/>
    <hyperlink ref="I35" r:id="rId2" display="https://nvd.nist.gov/vuln-metrics/cvss/v3-calculator?name=CVE-2017-2245&amp;vector=AV:N/AC:L/PR:L/UI:N/S:C/C:L/I:N/A:N"/>
    <hyperlink ref="V35" r:id="rId3" display="https://nvd.nist.gov/vuln-metrics/cvss/v2-calculator?name=CVE-2017-2245&amp;vector=%28AV:N/AC:L/Au:S/C:P/I:N/A:N%29"/>
    <hyperlink ref="B44" r:id="rId4" display="http://cve.mitre.org/cgi-bin/cvename.cgi?name=CVE-2017-2224"/>
    <hyperlink ref="I44" r:id="rId5" display="https://nvd.nist.gov/vuln-metrics/cvss/v3-calculator?name=CVE-2017-2224&amp;vector=AV:N/AC:L/PR:N/UI:R/S:C/C:L/I:L/A:N"/>
    <hyperlink ref="V44" r:id="rId6" display="https://nvd.nist.gov/vuln-metrics/cvss/v2-calculator?name=CVE-2017-2224&amp;vector=%28AV:N/AC:M/Au:N/C:N/I:P/A:N%29"/>
    <hyperlink ref="B53" r:id="rId7" display="http://cve.mitre.org/cgi-bin/cvename.cgi?name=CVE-2017-2222"/>
    <hyperlink ref="I53" r:id="rId8" display="https://nvd.nist.gov/vuln-metrics/cvss/v3-calculator?name=CVE-2017-2222&amp;vector=AV:N/AC:L/PR:N/UI:R/S:C/C:L/I:L/A:N"/>
    <hyperlink ref="V53" r:id="rId9" display="https://nvd.nist.gov/vuln-metrics/cvss/v2-calculator?name=CVE-2017-2222&amp;vector=%28AV:N/AC:M/Au:N/C:N/I:P/A:N%29"/>
    <hyperlink ref="B60" r:id="rId10" display="http://cve.mitre.org/cgi-bin/cvename.cgi?name=CVE-2017-2217"/>
    <hyperlink ref="I60" r:id="rId11" display="https://nvd.nist.gov/vuln-metrics/cvss/v3-calculator?name=CVE-2017-2217&amp;vector=AV:N/AC:L/PR:N/UI:R/S:C/C:L/I:L/A:N"/>
    <hyperlink ref="V60" r:id="rId12" display="https://nvd.nist.gov/vuln-metrics/cvss/v2-calculator?name=CVE-2017-2217&amp;vector=%28AV:N/AC:M/Au:N/C:P/I:P/A:N%29"/>
    <hyperlink ref="B67" r:id="rId13" display="http://cve.mitre.org/cgi-bin/cvename.cgi?name=CVE-2017-2216"/>
    <hyperlink ref="I67" r:id="rId14" display="https://nvd.nist.gov/vuln-metrics/cvss/v3-calculator?name=CVE-2017-2216&amp;vector=AV:N/AC:L/PR:N/UI:R/S:C/C:L/I:L/A:N"/>
    <hyperlink ref="V67" r:id="rId15" display="https://nvd.nist.gov/vuln-metrics/cvss/v2-calculator?name=CVE-2017-2216&amp;vector=%28AV:N/AC:M/Au:N/C:N/I:P/A:N%29"/>
    <hyperlink ref="B74" r:id="rId16" display="http://cve.mitre.org/cgi-bin/cvename.cgi?name=CVE-2017-2187"/>
    <hyperlink ref="I74" r:id="rId17" display="https://nvd.nist.gov/vuln-metrics/cvss/v3-calculator?name=CVE-2017-2187&amp;vector=AV:N/AC:L/PR:N/UI:R/S:C/C:L/I:L/A:N"/>
    <hyperlink ref="V74" r:id="rId18" display="https://nvd.nist.gov/vuln-metrics/cvss/v2-calculator?name=CVE-2017-2187&amp;vector=%28AV:N/AC:M/Au:N/C:N/I:P/A:N%29"/>
    <hyperlink ref="B80" r:id="rId19" display="http://cve.mitre.org/cgi-bin/cvename.cgi?name=CVE-2017-8099"/>
    <hyperlink ref="I80" r:id="rId20" display="https://nvd.nist.gov/vuln-metrics/cvss/v3-calculator?name=CVE-2017-8099&amp;vector=AV:N/AC:L/PR:N/UI:R/S:U/C:N/I:H/A:H"/>
    <hyperlink ref="V80" r:id="rId21" display="https://nvd.nist.gov/vuln-metrics/cvss/v2-calculator?name=CVE-2017-8099&amp;vector=%28AV:N/AC:M/Au:N/C:N/I:P/A:P%29"/>
    <hyperlink ref="B86" r:id="rId22" display="http://cve.mitre.org/cgi-bin/cvename.cgi?name=CVE-2015-7235"/>
    <hyperlink ref="V86" r:id="rId23" display="https://nvd.nist.gov/vuln-metrics/cvss/v2-calculator?name=CVE-2015-7235&amp;vector=%28AV:N/AC:L/Au:N/C:P/I:P/A:P%29"/>
    <hyperlink ref="B91" r:id="rId24" display="http://cve.mitre.org/cgi-bin/cvename.cgi?name=CVE-2015-6829"/>
    <hyperlink ref="V91" r:id="rId25" display="https://nvd.nist.gov/vuln-metrics/cvss/v2-calculator?name=CVE-2015-6829&amp;vector=%28AV:N/AC:L/Au:N/C:P/I:P/A:P%29"/>
    <hyperlink ref="B97" r:id="rId26" display="http://cve.mitre.org/cgi-bin/cvename.cgi?name=CVE-2015-6523"/>
    <hyperlink ref="F74" r:id="rId27"/>
    <hyperlink ref="V97" r:id="rId28" display="https://nvd.nist.gov/vuln-metrics/cvss/v2-calculator?name=CVE-2015-6523&amp;vector=%28AV:N/AC:M/Au:N/C:P/I:P/A:P%29"/>
    <hyperlink ref="B104" r:id="rId29" display="http://cve.mitre.org/cgi-bin/cvename.cgi?name=CVE-2015-2973"/>
    <hyperlink ref="V104" r:id="rId30" display="https://nvd.nist.gov/vuln-metrics/cvss/v2-calculator?name=CVE-2015-2973&amp;vector=%28AV:N/AC:M/Au:N/C:N/I:P/A:N%29"/>
    <hyperlink ref="B117" r:id="rId31" display="http://cve.mitre.org/cgi-bin/cvename.cgi?name=CVE-2015-5461"/>
    <hyperlink ref="V117" r:id="rId32" display="https://nvd.nist.gov/vuln-metrics/cvss/v2-calculator?name=CVE-2015-5461&amp;vector=%28AV:N/AC:L/Au:N/C:P/I:P/A:N%29"/>
    <hyperlink ref="B127" r:id="rId33" display="http://cve.mitre.org/cgi-bin/cvename.cgi?name=CVE-2015-4616"/>
    <hyperlink ref="V127" r:id="rId34" display="https://nvd.nist.gov/vuln-metrics/cvss/v2-calculator?name=CVE-2015-4616&amp;vector=%28AV:N/AC:L/Au:N/C:N/I:P/A:N%29"/>
    <hyperlink ref="B133" r:id="rId35" display="http://cve.mitre.org/cgi-bin/cvename.cgi?name=CVE-2015-4614"/>
    <hyperlink ref="V133" r:id="rId36" display="https://nvd.nist.gov/vuln-metrics/cvss/v2-calculator?name=CVE-2015-4614&amp;vector=%28AV:N/AC:L/Au:N/C:P/I:P/A:P%29"/>
    <hyperlink ref="B142" r:id="rId37" display="http://cve.mitre.org/cgi-bin/cvename.cgi?name=CVE-2014-1750"/>
    <hyperlink ref="V142" r:id="rId38" display="https://nvd.nist.gov/vuln-metrics/cvss/v2-calculator?name=CVE-2014-1750&amp;vector=%28AV:N/AC:M/Au:N/C:P/I:P/A:N%29"/>
    <hyperlink ref="B150" r:id="rId39" display="http://cve.mitre.org/cgi-bin/cvename.cgi?name=CVE-2014-9735"/>
    <hyperlink ref="V150" r:id="rId40" display="https://nvd.nist.gov/vuln-metrics/cvss/v2-calculator?name=CVE-2014-9735&amp;vector=%28AV:N/AC:L/Au:N/C:P/I:P/A:P%29"/>
    <hyperlink ref="B158" r:id="rId41" display="http://cve.mitre.org/cgi-bin/cvename.cgi?name=CVE-2014-9734"/>
    <hyperlink ref="V158" r:id="rId42" display="https://nvd.nist.gov/vuln-metrics/cvss/v2-calculator?name=CVE-2014-9734&amp;vector=%28AV:N/AC:L/Au:N/C:P/I:N/A:N%29"/>
    <hyperlink ref="B165" r:id="rId43" display="http://cve.mitre.org/cgi-bin/cvename.cgi?name=CVE-2015-5065"/>
    <hyperlink ref="V165" r:id="rId44" display="https://nvd.nist.gov/vuln-metrics/cvss/v2-calculator?name=CVE-2015-5065&amp;vector=%28AV:N/AC:L/Au:N/C:P/I:N/A:N%29"/>
    <hyperlink ref="B172" r:id="rId45" display="http://cve.mitre.org/cgi-bin/cvename.cgi?name=CVE-2015-4413"/>
    <hyperlink ref="V172" r:id="rId46" display="https://nvd.nist.gov/vuln-metrics/cvss/v2-calculator?name=CVE-2015-4413&amp;vector=%28AV:N/AC:M/Au:N/C:N/I:P/A:N%29"/>
    <hyperlink ref="B179" r:id="rId47" display="http://cve.mitre.org/cgi-bin/cvename.cgi?name=CVE-2015-4010"/>
    <hyperlink ref="V179" r:id="rId48" display="https://nvd.nist.gov/vuln-metrics/cvss/v2-calculator?name=CVE-2015-4010&amp;vector=%28AV:N/AC:M/Au:N/C:P/I:P/A:P%29"/>
    <hyperlink ref="F60" r:id="rId49" location="vulnDescriptionTitle"/>
    <hyperlink ref="F35" r:id="rId50"/>
    <hyperlink ref="AG35" r:id="rId51" location="file217" display="https://plugins.trac.wordpress.org/changeset/1684377/ - file217"/>
    <hyperlink ref="F44" r:id="rId52"/>
    <hyperlink ref="AG44" r:id="rId53" location="file313" display="https://plugins.trac.wordpress.org/changeset/1671891/ - file313"/>
    <hyperlink ref="F53" r:id="rId54"/>
    <hyperlink ref="AG53" r:id="rId55" location="file12" display="https://plugins.trac.wordpress.org/changeset/1667369/ - file12"/>
    <hyperlink ref="F67" r:id="rId56"/>
    <hyperlink ref="F80" r:id="rId57"/>
    <hyperlink ref="F86" r:id="rId58"/>
    <hyperlink ref="F91" r:id="rId59"/>
    <hyperlink ref="F97" r:id="rId60"/>
    <hyperlink ref="AG97" r:id="rId61"/>
    <hyperlink ref="F104" r:id="rId62"/>
    <hyperlink ref="F117" r:id="rId63"/>
    <hyperlink ref="F127" r:id="rId64"/>
    <hyperlink ref="F133" r:id="rId65"/>
    <hyperlink ref="F142" r:id="rId66"/>
    <hyperlink ref="F150" r:id="rId67"/>
    <hyperlink ref="F158" r:id="rId68"/>
    <hyperlink ref="F165" r:id="rId69"/>
    <hyperlink ref="F172" r:id="rId70"/>
    <hyperlink ref="F179" r:id="rId71"/>
    <hyperlink ref="B19" r:id="rId72" display="https://nvd.nist.gov/vuln/detail/CVE-2017-2285"/>
    <hyperlink ref="B28" r:id="rId73" display="https://nvd.nist.gov/vuln/detail/CVE-2017-2284"/>
    <hyperlink ref="AG158" r:id="rId74"/>
    <hyperlink ref="B3" r:id="rId75" display="https://nvd.nist.gov/vuln/detail/CVE-2015-3299"/>
    <hyperlink ref="B10" r:id="rId76" display="https://nvd.nist.gov/vuln/detail/CVE-2015-4697"/>
    <hyperlink ref="B186" r:id="rId77" display="http://cve.mitre.org/cgi-bin/cvename.cgi?name=CVE-2015-3904"/>
    <hyperlink ref="B192" r:id="rId78" display="http://cve.mitre.org/cgi-bin/cvename.cgi?name=CVE-2015-2824"/>
    <hyperlink ref="B196" r:id="rId79" display="http://cve.mitre.org/cgi-bin/cvename.cgi?name=CVE-2015-1494"/>
    <hyperlink ref="B199" r:id="rId80" display="http://cve.mitre.org/cgi-bin/cvename.cgi?name=CVE-2015-1393"/>
    <hyperlink ref="B204" r:id="rId81" display="http://cve.mitre.org/cgi-bin/cvename.cgi?name=CVE-2015-1376"/>
    <hyperlink ref="B211" r:id="rId82" display="http://cve.mitre.org/cgi-bin/cvename.cgi?name=CVE-2015-1375"/>
    <hyperlink ref="B218" r:id="rId83" display="http://cve.mitre.org/cgi-bin/cvename.cgi?name=CVE-2015-1366"/>
    <hyperlink ref="B223" r:id="rId84" display="http://cve.mitre.org/cgi-bin/cvename.cgi?name=CVE-2015-1365"/>
    <hyperlink ref="B232" r:id="rId85" display="http://cve.mitre.org/cgi-bin/cvename.cgi?name=CVE-2014-9461"/>
    <hyperlink ref="B236" r:id="rId86" display="http://cve.mitre.org/cgi-bin/cvename.cgi?name=CVE-2014-9442"/>
    <hyperlink ref="B242" r:id="rId87" display="http://cve.mitre.org/cgi-bin/cvename.cgi?name=CVE-2011-5308"/>
    <hyperlink ref="B247" r:id="rId88" display="http://cve.mitre.org/cgi-bin/cvename.cgi?name=CVE-2014-9173"/>
    <hyperlink ref="B254" r:id="rId89" display="http://cve.mitre.org/cgi-bin/cvename.cgi?name=CVE-2014-8799"/>
    <hyperlink ref="B261" r:id="rId90" display="http://cve.mitre.org/cgi-bin/cvename.cgi?name=CVE-2014-4514"/>
    <hyperlink ref="B262" r:id="rId91" display="http://cve.mitre.org/cgi-bin/cvename.cgi?name=CVE-2014-6315"/>
    <hyperlink ref="B264" r:id="rId92" display="http://cve.mitre.org/cgi-bin/cvename.cgi?name=CVE-2011-4624"/>
    <hyperlink ref="B265" r:id="rId93" display="http://cve.mitre.org/cgi-bin/cvename.cgi?name=CVE-2014-5183"/>
    <hyperlink ref="B266" r:id="rId94" display="http://cve.mitre.org/cgi-bin/cvename.cgi?name=CVE-2014-5182"/>
    <hyperlink ref="B267" r:id="rId95" display="http://cve.mitre.org/cgi-bin/cvename.cgi?name=CVE-2014-5180"/>
    <hyperlink ref="B268" r:id="rId96" display="http://cve.mitre.org/cgi-bin/cvename.cgi?name=CVE-2012-6651"/>
    <hyperlink ref="F186" r:id="rId97"/>
    <hyperlink ref="F192" r:id="rId98"/>
    <hyperlink ref="F196" r:id="rId99"/>
    <hyperlink ref="F199" r:id="rId100"/>
    <hyperlink ref="F204" r:id="rId101"/>
    <hyperlink ref="F211" r:id="rId102"/>
    <hyperlink ref="F218" r:id="rId103"/>
    <hyperlink ref="F223" r:id="rId104"/>
    <hyperlink ref="F232" r:id="rId105"/>
    <hyperlink ref="F236" r:id="rId106"/>
    <hyperlink ref="F242" r:id="rId107"/>
    <hyperlink ref="AG242" r:id="rId108"/>
    <hyperlink ref="F247" r:id="rId109"/>
    <hyperlink ref="F254" r:id="rId110"/>
    <hyperlink ref="F261" r:id="rId111"/>
    <hyperlink ref="F262" r:id="rId112"/>
    <hyperlink ref="F264" r:id="rId113"/>
    <hyperlink ref="F265" r:id="rId114"/>
    <hyperlink ref="F266" r:id="rId115"/>
    <hyperlink ref="F267" r:id="rId116"/>
    <hyperlink ref="F268" r:id="rId117"/>
    <hyperlink ref="B269" r:id="rId118" display="http://cve.mitre.org/cgi-bin/cvename.cgi?name=CVE-2014-4942"/>
    <hyperlink ref="B270" r:id="rId119" display="http://cve.mitre.org/cgi-bin/cvename.cgi?name=CVE-2014-4940"/>
    <hyperlink ref="B271" r:id="rId120" display="http://cve.mitre.org/cgi-bin/cvename.cgi?name=CVE-2014-4597"/>
    <hyperlink ref="B272" r:id="rId121" display="http://cve.mitre.org/cgi-bin/cvename.cgi?name=CVE-2014-4598"/>
    <hyperlink ref="B273" r:id="rId122" display="http://cve.mitre.org/cgi-bin/cvename.cgi?name=CVE-2014-4574"/>
    <hyperlink ref="B274" r:id="rId123" display="http://cve.mitre.org/cgi-bin/cvename.cgi?name=CVE-2014-4570"/>
    <hyperlink ref="B276" r:id="rId124" display="http://cve.mitre.org/cgi-bin/cvename.cgi?name=CVE-2014-4568"/>
    <hyperlink ref="B277" r:id="rId125" display="http://cve.mitre.org/cgi-bin/cvename.cgi?name=CVE-2014-4547"/>
    <hyperlink ref="B278" r:id="rId126" display="http://cve.mitre.org/cgi-bin/cvename.cgi?name=CVE-2014-4527"/>
    <hyperlink ref="B279" r:id="rId127" display="http://cve.mitre.org/cgi-bin/cvename.cgi?name=CVE-2014-4524"/>
    <hyperlink ref="B280" r:id="rId128" display="http://cve.mitre.org/cgi-bin/cvename.cgi?name=CVE-2014-4569"/>
    <hyperlink ref="B281" r:id="rId129" display="http://cve.mitre.org/cgi-bin/cvename.cgi?name=CVE-2014-4520"/>
    <hyperlink ref="B283" r:id="rId130" display="http://cve.mitre.org/cgi-bin/cvename.cgi?name=CVE-2013-2700"/>
    <hyperlink ref="B284" r:id="rId131" display="http://cve.mitre.org/cgi-bin/cvename.cgi?name=CVE-2012-1834"/>
    <hyperlink ref="B285" r:id="rId132" display="http://cve.mitre.org/cgi-bin/cvename.cgi?name=CVE-2012-6628"/>
    <hyperlink ref="B286" r:id="rId133" display="http://cve.mitre.org/cgi-bin/cvename.cgi?name=CVE-2012-6625"/>
    <hyperlink ref="B289" r:id="rId134" display="http://cve.mitre.org/cgi-bin/cvename.cgi?name=CVE-2012-6623"/>
    <hyperlink ref="B290" r:id="rId135" display="http://cve.mitre.org/cgi-bin/cvename.cgi?name=CVE-2012-6622"/>
    <hyperlink ref="B293" r:id="rId136" display="http://cve.mitre.org/cgi-bin/cvename.cgi?name=CVE-2013-7279"/>
    <hyperlink ref="B294" r:id="rId137" display="http://cve.mitre.org/cgi-bin/cvename.cgi?name=CVE-2013-6243"/>
    <hyperlink ref="F269" r:id="rId138"/>
    <hyperlink ref="F270" r:id="rId139"/>
    <hyperlink ref="F271" r:id="rId140"/>
    <hyperlink ref="F272" r:id="rId141"/>
    <hyperlink ref="F273" r:id="rId142"/>
    <hyperlink ref="F274" r:id="rId143"/>
    <hyperlink ref="F276" r:id="rId144"/>
    <hyperlink ref="F277" r:id="rId145"/>
    <hyperlink ref="F278" r:id="rId146"/>
    <hyperlink ref="F279" r:id="rId147"/>
    <hyperlink ref="F280" r:id="rId148"/>
    <hyperlink ref="F281" r:id="rId149"/>
    <hyperlink ref="F283" r:id="rId150"/>
    <hyperlink ref="F284" r:id="rId151"/>
    <hyperlink ref="F285" r:id="rId152"/>
    <hyperlink ref="F286" r:id="rId153"/>
    <hyperlink ref="F289" r:id="rId154"/>
    <hyperlink ref="F290" r:id="rId155"/>
    <hyperlink ref="F293" r:id="rId156"/>
    <hyperlink ref="F294" r:id="rId157"/>
    <hyperlink ref="B295" r:id="rId158" display="http://cve.mitre.org/cgi-bin/cvename.cgi?name=CVE-2013-5963"/>
    <hyperlink ref="B296" r:id="rId159" display="http://cve.mitre.org/cgi-bin/cvename.cgi?name=CVE-2013-5098"/>
    <hyperlink ref="B297" r:id="rId160" display="http://cve.mitre.org/cgi-bin/cvename.cgi?name=CVE-2013-3262"/>
    <hyperlink ref="B298" r:id="rId161" display="http://cve.mitre.org/cgi-bin/cvename.cgi?name=CVE-2013-3253"/>
    <hyperlink ref="B299" r:id="rId162" display="http://cve.mitre.org/cgi-bin/cvename.cgi?name=CVE-2013-4954"/>
    <hyperlink ref="B300" r:id="rId163" display="http://cve.mitre.org/cgi-bin/cvename.cgi?name=CVE-2013-3720"/>
    <hyperlink ref="B301" r:id="rId164" display="http://cve.mitre.org/cgi-bin/cvename.cgi?name=CVE-2013-3529"/>
    <hyperlink ref="B302" r:id="rId165" display="http://cve.mitre.org/cgi-bin/cvename.cgi?name=CVE-2013-2501"/>
    <hyperlink ref="B303" r:id="rId166" display="http://cve.mitre.org/cgi-bin/cvename.cgi?name=CVE-2013-2640"/>
    <hyperlink ref="B304" r:id="rId167" display="http://cve.mitre.org/cgi-bin/cvename.cgi?name=CVE-2013-0731"/>
    <hyperlink ref="B305" r:id="rId168" display="http://cve.mitre.org/cgi-bin/cvename.cgi?name=CVE-2011-5264"/>
    <hyperlink ref="B306" r:id="rId169" display="http://cve.mitre.org/cgi-bin/cvename.cgi?name=CVE-2012-6527"/>
    <hyperlink ref="B307" r:id="rId170" display="http://cve.mitre.org/cgi-bin/cvename.cgi?name=CVE-2012-6506"/>
    <hyperlink ref="B308" r:id="rId171" display="http://cve.mitre.org/cgi-bin/cvename.cgi?name=CVE-2011-4618"/>
    <hyperlink ref="B309" r:id="rId172" display="http://cve.mitre.org/cgi-bin/cvename.cgi?name=CVE-2011-5226"/>
    <hyperlink ref="B310" r:id="rId173" display="http://cve.mitre.org/cgi-bin/cvename.cgi?name=CVE-2011-5225"/>
    <hyperlink ref="B311" r:id="rId174" display="http://cve.mitre.org/cgi-bin/cvename.cgi?name=CVE-2011-5224"/>
    <hyperlink ref="B312" r:id="rId175" display="http://cve.mitre.org/cgi-bin/cvename.cgi?name=CVE-2011-5216"/>
    <hyperlink ref="B313" r:id="rId176" display="http://cve.mitre.org/cgi-bin/cvename.cgi?name=CVE-2012-5328"/>
    <hyperlink ref="B314" r:id="rId177" display="http://cve.mitre.org/cgi-bin/cvename.cgi?name=CVE-2012-5327"/>
    <hyperlink ref="F295" r:id="rId178"/>
    <hyperlink ref="F296" r:id="rId179"/>
    <hyperlink ref="F297" r:id="rId180"/>
    <hyperlink ref="F298" r:id="rId181"/>
    <hyperlink ref="F299" r:id="rId182"/>
    <hyperlink ref="F300" r:id="rId183"/>
    <hyperlink ref="F301" r:id="rId184"/>
    <hyperlink ref="F302" r:id="rId185"/>
    <hyperlink ref="F303" r:id="rId186"/>
    <hyperlink ref="F304" r:id="rId187"/>
    <hyperlink ref="F305" r:id="rId188"/>
    <hyperlink ref="F306" r:id="rId189"/>
    <hyperlink ref="F307" r:id="rId190"/>
    <hyperlink ref="F308" r:id="rId191"/>
    <hyperlink ref="F309" r:id="rId192"/>
    <hyperlink ref="F310" r:id="rId193"/>
    <hyperlink ref="F311" r:id="rId194"/>
    <hyperlink ref="F312" r:id="rId195"/>
    <hyperlink ref="F313" r:id="rId196"/>
    <hyperlink ref="F314" r:id="rId197"/>
    <hyperlink ref="F315" r:id="rId198" location="VulnChangeHistoryDiv"/>
    <hyperlink ref="F316" r:id="rId199"/>
    <hyperlink ref="F317" r:id="rId200"/>
    <hyperlink ref="F318" r:id="rId201"/>
    <hyperlink ref="F319" r:id="rId202"/>
    <hyperlink ref="F320" r:id="rId203"/>
    <hyperlink ref="F321" r:id="rId204"/>
    <hyperlink ref="F322" r:id="rId205"/>
    <hyperlink ref="F323" r:id="rId206"/>
    <hyperlink ref="F324" r:id="rId207"/>
    <hyperlink ref="AE324" r:id="rId208"/>
    <hyperlink ref="AF324" r:id="rId209"/>
    <hyperlink ref="F325" r:id="rId210"/>
    <hyperlink ref="F329" r:id="rId211"/>
    <hyperlink ref="F330" r:id="rId212"/>
    <hyperlink ref="F331" r:id="rId213"/>
    <hyperlink ref="F332" r:id="rId214"/>
    <hyperlink ref="F333" r:id="rId215"/>
    <hyperlink ref="F334" r:id="rId216"/>
    <hyperlink ref="F335" r:id="rId217"/>
    <hyperlink ref="B326" r:id="rId218" display="https://nvd.nist.gov/vuln/detail/CVE-2012-4283"/>
    <hyperlink ref="AG326" r:id="rId219"/>
    <hyperlink ref="B327" r:id="rId220" display="https://nvd.nist.gov/vuln/detail/CVE-2012-4273"/>
    <hyperlink ref="F336" r:id="rId221"/>
    <hyperlink ref="F337" r:id="rId222"/>
    <hyperlink ref="F338" r:id="rId223"/>
    <hyperlink ref="F339" r:id="rId224"/>
    <hyperlink ref="F340" r:id="rId225"/>
    <hyperlink ref="F341" r:id="rId226"/>
    <hyperlink ref="F342" r:id="rId227"/>
    <hyperlink ref="F343" r:id="rId228"/>
    <hyperlink ref="F344" r:id="rId229"/>
    <hyperlink ref="F345" r:id="rId230"/>
    <hyperlink ref="F346" r:id="rId231"/>
    <hyperlink ref="F347" r:id="rId232"/>
    <hyperlink ref="F348" r:id="rId233"/>
    <hyperlink ref="F349" r:id="rId234"/>
    <hyperlink ref="F350" r:id="rId235"/>
    <hyperlink ref="AF407" r:id="rId236"/>
    <hyperlink ref="AG373" r:id="rId237"/>
    <hyperlink ref="AG367" r:id="rId238" location="file42"/>
    <hyperlink ref="AG374" r:id="rId239"/>
  </hyperlinks>
  <pageMargins left="0.7" right="0.7" top="0.75" bottom="0.75" header="0.3" footer="0.3"/>
  <pageSetup orientation="portrait" r:id="rId2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44"/>
  <sheetViews>
    <sheetView topLeftCell="A7" zoomScaleNormal="100" workbookViewId="0">
      <selection activeCell="A25" sqref="A25"/>
    </sheetView>
  </sheetViews>
  <sheetFormatPr defaultRowHeight="15"/>
  <cols>
    <col min="8" max="8" width="10.28515625" bestFit="1" customWidth="1"/>
    <col min="18" max="19" width="11.28515625" bestFit="1" customWidth="1"/>
  </cols>
  <sheetData>
    <row r="2" spans="2:22">
      <c r="D2" s="351" t="s">
        <v>1264</v>
      </c>
      <c r="E2" s="351"/>
      <c r="F2" s="351"/>
      <c r="G2" s="351"/>
      <c r="H2" s="351"/>
      <c r="I2" s="351"/>
      <c r="J2" s="351"/>
      <c r="K2" s="351"/>
      <c r="L2" s="351"/>
      <c r="M2" s="3"/>
    </row>
    <row r="3" spans="2:22" ht="15.75" thickBot="1">
      <c r="R3" s="16"/>
      <c r="S3" s="16"/>
      <c r="T3" s="16"/>
    </row>
    <row r="4" spans="2:22">
      <c r="B4" s="352"/>
      <c r="C4" s="353"/>
      <c r="D4" s="352" t="s">
        <v>23</v>
      </c>
      <c r="E4" s="353"/>
      <c r="F4" s="353"/>
      <c r="G4" s="353"/>
      <c r="H4" s="353"/>
      <c r="I4" s="353"/>
      <c r="J4" s="353"/>
      <c r="K4" s="353"/>
      <c r="L4" s="353"/>
      <c r="M4" s="356"/>
      <c r="N4" s="76"/>
      <c r="O4" s="76"/>
      <c r="P4" s="76"/>
      <c r="R4" s="2"/>
    </row>
    <row r="5" spans="2:22" ht="15.75" thickBot="1">
      <c r="B5" s="354"/>
      <c r="C5" s="355"/>
      <c r="D5" s="132" t="s">
        <v>49</v>
      </c>
      <c r="E5" s="133" t="s">
        <v>24</v>
      </c>
      <c r="F5" s="133" t="s">
        <v>114</v>
      </c>
      <c r="G5" s="133" t="s">
        <v>129</v>
      </c>
      <c r="H5" s="133" t="s">
        <v>578</v>
      </c>
      <c r="I5" s="133" t="s">
        <v>583</v>
      </c>
      <c r="J5" s="133" t="s">
        <v>678</v>
      </c>
      <c r="K5" s="133" t="s">
        <v>676</v>
      </c>
      <c r="L5" s="133" t="s">
        <v>665</v>
      </c>
      <c r="M5" s="124" t="s">
        <v>674</v>
      </c>
      <c r="N5" s="16"/>
      <c r="O5" s="16"/>
      <c r="P5" s="131"/>
      <c r="R5" s="16"/>
    </row>
    <row r="6" spans="2:22">
      <c r="B6" s="352" t="s">
        <v>682</v>
      </c>
      <c r="C6" s="172">
        <v>2006</v>
      </c>
      <c r="D6" s="173">
        <v>1</v>
      </c>
      <c r="E6" s="173">
        <v>0</v>
      </c>
      <c r="F6" s="173">
        <v>0</v>
      </c>
      <c r="G6" s="173">
        <v>0</v>
      </c>
      <c r="H6" s="173">
        <v>0</v>
      </c>
      <c r="I6" s="173">
        <v>0</v>
      </c>
      <c r="J6" s="173">
        <v>0</v>
      </c>
      <c r="K6" s="173">
        <v>0</v>
      </c>
      <c r="L6" s="173">
        <v>0</v>
      </c>
      <c r="M6" s="174">
        <v>0</v>
      </c>
      <c r="N6" s="16"/>
      <c r="O6" s="16"/>
      <c r="P6" s="173"/>
      <c r="R6" s="134" t="s">
        <v>1079</v>
      </c>
      <c r="S6" s="343" t="s">
        <v>1099</v>
      </c>
      <c r="T6" s="343"/>
      <c r="U6" s="343"/>
      <c r="V6" s="344"/>
    </row>
    <row r="7" spans="2:22">
      <c r="B7" s="354"/>
      <c r="C7" s="174">
        <v>2008</v>
      </c>
      <c r="D7" s="173">
        <v>1</v>
      </c>
      <c r="E7" s="173">
        <v>2</v>
      </c>
      <c r="F7" s="173">
        <v>1</v>
      </c>
      <c r="G7" s="173">
        <v>3</v>
      </c>
      <c r="H7" s="173">
        <v>0</v>
      </c>
      <c r="I7" s="173">
        <v>0</v>
      </c>
      <c r="J7" s="173">
        <v>0</v>
      </c>
      <c r="K7" s="173">
        <v>0</v>
      </c>
      <c r="L7" s="173">
        <v>0</v>
      </c>
      <c r="M7" s="174">
        <v>0</v>
      </c>
      <c r="N7" s="16"/>
      <c r="O7" s="16"/>
      <c r="P7" s="173"/>
      <c r="R7" s="135" t="s">
        <v>1080</v>
      </c>
      <c r="S7" s="339" t="s">
        <v>1100</v>
      </c>
      <c r="T7" s="339"/>
      <c r="U7" s="339"/>
      <c r="V7" s="340"/>
    </row>
    <row r="8" spans="2:22">
      <c r="B8" s="354"/>
      <c r="C8" s="174">
        <v>2009</v>
      </c>
      <c r="D8" s="173">
        <v>0</v>
      </c>
      <c r="E8" s="173">
        <v>1</v>
      </c>
      <c r="F8" s="173">
        <v>0</v>
      </c>
      <c r="G8" s="173">
        <v>0</v>
      </c>
      <c r="H8" s="173">
        <v>0</v>
      </c>
      <c r="I8" s="173">
        <v>0</v>
      </c>
      <c r="J8" s="173">
        <v>0</v>
      </c>
      <c r="K8" s="173">
        <v>0</v>
      </c>
      <c r="L8" s="173">
        <v>0</v>
      </c>
      <c r="M8" s="174">
        <v>0</v>
      </c>
      <c r="N8" s="16"/>
      <c r="O8" s="16"/>
      <c r="P8" s="173"/>
      <c r="R8" s="175" t="s">
        <v>1081</v>
      </c>
      <c r="S8" s="339" t="s">
        <v>1101</v>
      </c>
      <c r="T8" s="339"/>
      <c r="U8" s="339"/>
      <c r="V8" s="340"/>
    </row>
    <row r="9" spans="2:22">
      <c r="B9" s="354"/>
      <c r="C9" s="174">
        <v>2010</v>
      </c>
      <c r="D9" s="173">
        <v>0</v>
      </c>
      <c r="E9" s="173">
        <v>1</v>
      </c>
      <c r="F9" s="173">
        <v>0</v>
      </c>
      <c r="G9" s="173">
        <v>0</v>
      </c>
      <c r="H9" s="173">
        <v>0</v>
      </c>
      <c r="I9" s="173">
        <v>0</v>
      </c>
      <c r="J9" s="173">
        <v>0</v>
      </c>
      <c r="K9" s="173">
        <v>0</v>
      </c>
      <c r="L9" s="173">
        <v>0</v>
      </c>
      <c r="M9" s="174">
        <v>0</v>
      </c>
      <c r="N9" s="16"/>
      <c r="O9" s="16"/>
      <c r="P9" s="173"/>
      <c r="R9" s="175" t="s">
        <v>1082</v>
      </c>
      <c r="S9" s="339" t="s">
        <v>1102</v>
      </c>
      <c r="T9" s="339"/>
      <c r="U9" s="339"/>
      <c r="V9" s="340"/>
    </row>
    <row r="10" spans="2:22">
      <c r="B10" s="354"/>
      <c r="C10" s="174">
        <v>2011</v>
      </c>
      <c r="D10" s="131">
        <v>0</v>
      </c>
      <c r="E10" s="131">
        <v>2</v>
      </c>
      <c r="F10" s="131">
        <v>0</v>
      </c>
      <c r="G10" s="131">
        <v>2</v>
      </c>
      <c r="H10" s="131">
        <v>0</v>
      </c>
      <c r="I10" s="131">
        <v>0</v>
      </c>
      <c r="J10" s="131">
        <v>0</v>
      </c>
      <c r="K10" s="131">
        <v>0</v>
      </c>
      <c r="L10" s="131">
        <v>0</v>
      </c>
      <c r="M10" s="148">
        <v>1</v>
      </c>
      <c r="N10" s="16"/>
      <c r="O10" s="16"/>
      <c r="P10" s="131"/>
      <c r="R10" s="175" t="s">
        <v>1083</v>
      </c>
      <c r="S10" s="339" t="s">
        <v>1103</v>
      </c>
      <c r="T10" s="339"/>
      <c r="U10" s="339"/>
      <c r="V10" s="340"/>
    </row>
    <row r="11" spans="2:22">
      <c r="B11" s="354"/>
      <c r="C11" s="174">
        <v>2012</v>
      </c>
      <c r="D11" s="131">
        <v>0</v>
      </c>
      <c r="E11" s="131">
        <v>25</v>
      </c>
      <c r="F11" s="131">
        <v>0</v>
      </c>
      <c r="G11" s="131">
        <v>5</v>
      </c>
      <c r="H11" s="131">
        <v>0</v>
      </c>
      <c r="I11" s="131">
        <v>1</v>
      </c>
      <c r="J11" s="131">
        <v>0</v>
      </c>
      <c r="K11" s="131">
        <v>1</v>
      </c>
      <c r="L11" s="131">
        <v>2</v>
      </c>
      <c r="M11" s="148">
        <v>4</v>
      </c>
      <c r="N11" s="16"/>
      <c r="O11" s="16"/>
      <c r="P11" s="131"/>
      <c r="R11" s="175" t="s">
        <v>1080</v>
      </c>
      <c r="S11" s="339" t="s">
        <v>1100</v>
      </c>
      <c r="T11" s="339"/>
      <c r="U11" s="339"/>
      <c r="V11" s="340"/>
    </row>
    <row r="12" spans="2:22">
      <c r="B12" s="354"/>
      <c r="C12" s="174">
        <v>2013</v>
      </c>
      <c r="D12" s="131">
        <v>0</v>
      </c>
      <c r="E12" s="131">
        <v>13</v>
      </c>
      <c r="F12" s="131">
        <v>2</v>
      </c>
      <c r="G12" s="131">
        <v>1</v>
      </c>
      <c r="H12" s="131">
        <v>0</v>
      </c>
      <c r="I12" s="131">
        <v>0</v>
      </c>
      <c r="J12" s="131">
        <v>0</v>
      </c>
      <c r="K12" s="131">
        <v>0</v>
      </c>
      <c r="L12" s="131">
        <v>0</v>
      </c>
      <c r="M12" s="148">
        <v>1</v>
      </c>
      <c r="N12" s="16"/>
      <c r="O12" s="16"/>
      <c r="P12" s="131"/>
      <c r="R12" s="175" t="s">
        <v>1087</v>
      </c>
      <c r="S12" s="339" t="s">
        <v>1106</v>
      </c>
      <c r="T12" s="339"/>
      <c r="U12" s="339"/>
      <c r="V12" s="340"/>
    </row>
    <row r="13" spans="2:22">
      <c r="B13" s="354"/>
      <c r="C13" s="174">
        <v>2014</v>
      </c>
      <c r="D13" s="131">
        <v>4</v>
      </c>
      <c r="E13" s="131">
        <v>18</v>
      </c>
      <c r="F13" s="131">
        <v>1</v>
      </c>
      <c r="G13" s="131">
        <v>5</v>
      </c>
      <c r="H13" s="131">
        <v>0</v>
      </c>
      <c r="I13" s="131">
        <v>0</v>
      </c>
      <c r="J13" s="131">
        <v>1</v>
      </c>
      <c r="K13" s="131">
        <v>0</v>
      </c>
      <c r="L13" s="131">
        <v>0</v>
      </c>
      <c r="M13" s="148">
        <v>0</v>
      </c>
      <c r="N13" s="16"/>
      <c r="O13" s="16"/>
      <c r="P13" s="131"/>
      <c r="R13" s="175" t="s">
        <v>1084</v>
      </c>
      <c r="S13" s="339" t="s">
        <v>1104</v>
      </c>
      <c r="T13" s="339"/>
      <c r="U13" s="339"/>
      <c r="V13" s="340"/>
    </row>
    <row r="14" spans="2:22">
      <c r="B14" s="354"/>
      <c r="C14" s="174">
        <v>2015</v>
      </c>
      <c r="D14" s="159">
        <v>4</v>
      </c>
      <c r="E14" s="159">
        <v>6</v>
      </c>
      <c r="F14" s="159">
        <v>2</v>
      </c>
      <c r="G14" s="159">
        <v>7</v>
      </c>
      <c r="H14" s="159">
        <v>1</v>
      </c>
      <c r="I14" s="159">
        <v>3</v>
      </c>
      <c r="J14" s="159">
        <v>0</v>
      </c>
      <c r="K14" s="159">
        <v>0</v>
      </c>
      <c r="L14" s="159">
        <v>0</v>
      </c>
      <c r="M14" s="160">
        <v>1</v>
      </c>
      <c r="N14" s="16"/>
      <c r="O14" s="16"/>
      <c r="P14" s="159"/>
      <c r="R14" s="175" t="s">
        <v>1085</v>
      </c>
      <c r="S14" s="339" t="s">
        <v>1105</v>
      </c>
      <c r="T14" s="339"/>
      <c r="U14" s="339"/>
      <c r="V14" s="340"/>
    </row>
    <row r="15" spans="2:22" ht="15.75" thickBot="1">
      <c r="B15" s="357"/>
      <c r="C15" s="124">
        <v>2017</v>
      </c>
      <c r="D15" s="159">
        <v>2</v>
      </c>
      <c r="E15" s="159">
        <v>8</v>
      </c>
      <c r="F15" s="159">
        <v>2</v>
      </c>
      <c r="G15" s="159">
        <v>1</v>
      </c>
      <c r="H15" s="159">
        <v>1</v>
      </c>
      <c r="I15" s="159">
        <v>2</v>
      </c>
      <c r="J15" s="159">
        <v>0</v>
      </c>
      <c r="K15" s="159">
        <v>0</v>
      </c>
      <c r="L15" s="159">
        <v>0</v>
      </c>
      <c r="M15" s="160">
        <v>0</v>
      </c>
      <c r="N15" s="16"/>
      <c r="O15" s="16"/>
      <c r="P15" s="159"/>
      <c r="R15" s="176" t="s">
        <v>1086</v>
      </c>
      <c r="S15" s="341" t="s">
        <v>1017</v>
      </c>
      <c r="T15" s="341"/>
      <c r="U15" s="341"/>
      <c r="V15" s="342"/>
    </row>
    <row r="16" spans="2:22" ht="15.75" thickBot="1">
      <c r="B16" s="241" t="s">
        <v>684</v>
      </c>
      <c r="C16" s="171">
        <f>SUM(D16:P16)</f>
        <v>139</v>
      </c>
      <c r="D16" s="88">
        <f t="shared" ref="D16:M16" si="0">SUM(D6:D15)</f>
        <v>12</v>
      </c>
      <c r="E16" s="150">
        <f t="shared" si="0"/>
        <v>76</v>
      </c>
      <c r="F16" s="88">
        <f t="shared" si="0"/>
        <v>8</v>
      </c>
      <c r="G16" s="151">
        <f t="shared" si="0"/>
        <v>24</v>
      </c>
      <c r="H16" s="88">
        <f t="shared" si="0"/>
        <v>2</v>
      </c>
      <c r="I16" s="88">
        <f t="shared" si="0"/>
        <v>6</v>
      </c>
      <c r="J16" s="88">
        <f t="shared" si="0"/>
        <v>1</v>
      </c>
      <c r="K16" s="88">
        <f t="shared" si="0"/>
        <v>1</v>
      </c>
      <c r="L16" s="88">
        <f t="shared" si="0"/>
        <v>2</v>
      </c>
      <c r="M16" s="147">
        <f t="shared" si="0"/>
        <v>7</v>
      </c>
      <c r="N16" s="16"/>
      <c r="O16" s="16"/>
      <c r="P16" s="131"/>
    </row>
    <row r="17" spans="2:28" ht="15.75" thickBot="1">
      <c r="B17" s="71" t="s">
        <v>1279</v>
      </c>
      <c r="C17" s="286"/>
      <c r="D17" s="287">
        <f>(D16*100)/C16</f>
        <v>8.6330935251798557</v>
      </c>
      <c r="E17" s="287">
        <f>(E16*100)/C16</f>
        <v>54.676258992805757</v>
      </c>
      <c r="F17" s="287">
        <f>(F16*100)/C16</f>
        <v>5.7553956834532372</v>
      </c>
      <c r="G17" s="287">
        <f>(G16*100)/C16</f>
        <v>17.266187050359711</v>
      </c>
      <c r="H17" s="287">
        <f>(H16*100)/C16</f>
        <v>1.4388489208633093</v>
      </c>
      <c r="I17" s="287">
        <f>(I16*100)/C16</f>
        <v>4.3165467625899279</v>
      </c>
      <c r="J17" s="287">
        <f>(J16*100)/C16</f>
        <v>0.71942446043165464</v>
      </c>
      <c r="K17" s="287">
        <f>(K16*100)/C16</f>
        <v>0.71942446043165464</v>
      </c>
      <c r="L17" s="287">
        <f>(L16*100)/C16</f>
        <v>1.4388489208633093</v>
      </c>
      <c r="M17" s="288">
        <f>(M16*100)/C16</f>
        <v>5.0359712230215825</v>
      </c>
      <c r="N17" s="16"/>
      <c r="O17" s="16"/>
      <c r="P17" s="16"/>
    </row>
    <row r="19" spans="2:28">
      <c r="E19" s="3"/>
      <c r="F19" s="3"/>
      <c r="G19" s="3"/>
      <c r="H19" s="3"/>
      <c r="I19" s="3"/>
      <c r="J19" s="3"/>
      <c r="K19" s="3"/>
      <c r="L19" s="3"/>
      <c r="S19" s="16"/>
      <c r="T19" s="16"/>
      <c r="U19" s="16"/>
      <c r="V19" s="16"/>
    </row>
    <row r="20" spans="2:28">
      <c r="E20" s="4"/>
      <c r="F20" s="4"/>
      <c r="G20" s="4"/>
      <c r="H20" s="4"/>
      <c r="I20" s="4"/>
      <c r="J20" s="4"/>
      <c r="K20" s="4"/>
      <c r="L20" s="4"/>
      <c r="S20" s="16"/>
      <c r="T20" s="16"/>
      <c r="U20" s="16"/>
      <c r="V20" s="16"/>
    </row>
    <row r="21" spans="2:28">
      <c r="S21" s="16"/>
      <c r="T21" s="16"/>
      <c r="U21" s="16"/>
      <c r="V21" s="16"/>
    </row>
    <row r="22" spans="2:28">
      <c r="S22" s="16"/>
      <c r="T22" s="16"/>
      <c r="U22" s="16"/>
      <c r="V22" s="16"/>
    </row>
    <row r="23" spans="2:28">
      <c r="R23" s="16"/>
      <c r="S23" s="161"/>
      <c r="T23" s="49"/>
      <c r="U23" s="49"/>
      <c r="V23" s="19"/>
      <c r="W23" s="60"/>
    </row>
    <row r="24" spans="2:28">
      <c r="R24" s="16"/>
      <c r="S24" s="161"/>
      <c r="T24" s="49"/>
      <c r="U24" s="49"/>
      <c r="V24" s="19"/>
      <c r="W24" s="60"/>
    </row>
    <row r="25" spans="2:28">
      <c r="R25" s="16"/>
      <c r="S25" s="161"/>
      <c r="T25" s="49"/>
      <c r="U25" s="49"/>
      <c r="V25" s="19"/>
      <c r="W25" s="60"/>
    </row>
    <row r="26" spans="2:28">
      <c r="R26" s="16"/>
      <c r="S26" s="161"/>
      <c r="T26" s="49"/>
      <c r="U26" s="49"/>
      <c r="V26" s="19"/>
      <c r="W26" s="60"/>
    </row>
    <row r="27" spans="2:28">
      <c r="O27" s="60"/>
      <c r="P27" s="60"/>
      <c r="Q27" s="60"/>
      <c r="R27" s="19"/>
      <c r="S27" s="161"/>
      <c r="T27" s="49"/>
      <c r="U27" s="49"/>
      <c r="V27" s="19"/>
      <c r="W27" s="60"/>
      <c r="X27" s="60"/>
      <c r="Y27" s="60"/>
      <c r="Z27" s="60"/>
      <c r="AA27" s="60"/>
      <c r="AB27" s="60"/>
    </row>
    <row r="28" spans="2:28">
      <c r="O28" s="60"/>
      <c r="P28" s="60"/>
      <c r="Q28" s="60"/>
      <c r="R28" s="19"/>
      <c r="S28" s="161"/>
      <c r="T28" s="49"/>
      <c r="U28" s="49"/>
      <c r="V28" s="19"/>
      <c r="W28" s="60"/>
      <c r="X28" s="60"/>
      <c r="Y28" s="60"/>
      <c r="Z28" s="60"/>
      <c r="AA28" s="60"/>
      <c r="AB28" s="60"/>
    </row>
    <row r="29" spans="2:28">
      <c r="O29" s="60"/>
      <c r="P29" s="60"/>
      <c r="Q29" s="60"/>
      <c r="R29" s="19"/>
      <c r="S29" s="161"/>
      <c r="T29" s="49"/>
      <c r="U29" s="49"/>
      <c r="V29" s="19"/>
      <c r="W29" s="60"/>
      <c r="X29" s="60"/>
      <c r="Y29" s="60"/>
      <c r="Z29" s="60"/>
      <c r="AA29" s="60"/>
      <c r="AB29" s="60"/>
    </row>
    <row r="30" spans="2:28">
      <c r="O30" s="60"/>
      <c r="P30" s="60"/>
      <c r="Q30" s="60"/>
      <c r="R30" s="19"/>
      <c r="S30" s="161"/>
      <c r="T30" s="49"/>
      <c r="U30" s="49"/>
      <c r="V30" s="19"/>
      <c r="W30" s="60"/>
      <c r="X30" s="60"/>
      <c r="Y30" s="60"/>
      <c r="Z30" s="60"/>
      <c r="AA30" s="60"/>
      <c r="AB30" s="60"/>
    </row>
    <row r="31" spans="2:28">
      <c r="O31" s="60"/>
      <c r="P31" s="60"/>
      <c r="Q31" s="60"/>
      <c r="R31" s="19"/>
      <c r="S31" s="161"/>
      <c r="T31" s="49"/>
      <c r="U31" s="49"/>
      <c r="V31" s="19"/>
      <c r="W31" s="60"/>
      <c r="X31" s="60"/>
      <c r="Y31" s="60"/>
      <c r="Z31" s="60"/>
      <c r="AA31" s="60"/>
      <c r="AB31" s="60"/>
    </row>
    <row r="32" spans="2:28">
      <c r="O32" s="60"/>
      <c r="P32" s="60"/>
      <c r="Q32" s="60"/>
      <c r="R32" s="19"/>
      <c r="S32" s="161"/>
      <c r="T32" s="49"/>
      <c r="U32" s="49"/>
      <c r="V32" s="19"/>
      <c r="W32" s="60"/>
      <c r="X32" s="60"/>
      <c r="Y32" s="60"/>
      <c r="Z32" s="60"/>
      <c r="AA32" s="60"/>
      <c r="AB32" s="60"/>
    </row>
    <row r="33" spans="15:28">
      <c r="O33" s="60"/>
      <c r="P33" s="60"/>
      <c r="Q33" s="60"/>
      <c r="R33" s="19"/>
      <c r="S33" s="159"/>
      <c r="T33" s="159"/>
      <c r="U33" s="159"/>
      <c r="V33" s="159"/>
      <c r="W33" s="159"/>
      <c r="X33" s="60"/>
      <c r="Y33" s="60"/>
      <c r="Z33" s="60"/>
      <c r="AA33" s="60"/>
      <c r="AB33" s="60"/>
    </row>
    <row r="34" spans="15:28">
      <c r="O34" s="60"/>
      <c r="P34" s="60"/>
      <c r="Q34" s="60"/>
      <c r="R34" s="19"/>
      <c r="S34" s="159"/>
      <c r="T34" s="159"/>
      <c r="U34" s="159"/>
      <c r="V34" s="159"/>
      <c r="W34" s="159"/>
      <c r="X34" s="60"/>
      <c r="Y34" s="60"/>
      <c r="Z34" s="60"/>
      <c r="AA34" s="60"/>
      <c r="AB34" s="60"/>
    </row>
    <row r="35" spans="15:28">
      <c r="O35" s="60"/>
      <c r="P35" s="19"/>
      <c r="Q35" s="19"/>
      <c r="R35" s="19"/>
      <c r="S35" s="159"/>
      <c r="T35" s="159"/>
      <c r="U35" s="159"/>
      <c r="V35" s="159"/>
      <c r="W35" s="159"/>
      <c r="X35" s="60"/>
      <c r="Y35" s="60"/>
      <c r="Z35" s="19"/>
      <c r="AA35" s="19"/>
      <c r="AB35" s="19"/>
    </row>
    <row r="36" spans="15:28">
      <c r="O36" s="60"/>
      <c r="P36" s="19"/>
      <c r="Q36" s="19"/>
      <c r="R36" s="19"/>
      <c r="S36" s="159"/>
      <c r="T36" s="159"/>
      <c r="U36" s="159"/>
      <c r="V36" s="159"/>
      <c r="W36" s="159"/>
      <c r="X36" s="60"/>
      <c r="Y36" s="60"/>
      <c r="Z36" s="19"/>
      <c r="AA36" s="19"/>
      <c r="AB36" s="19"/>
    </row>
    <row r="37" spans="15:28">
      <c r="O37" s="60"/>
      <c r="P37" s="19"/>
      <c r="Q37" s="159"/>
      <c r="R37" s="159"/>
      <c r="S37" s="159"/>
      <c r="T37" s="159"/>
      <c r="U37" s="159"/>
      <c r="V37" s="159"/>
      <c r="W37" s="159"/>
      <c r="X37" s="159"/>
      <c r="Y37" s="159"/>
      <c r="Z37" s="159"/>
      <c r="AA37" s="159"/>
      <c r="AB37" s="19"/>
    </row>
    <row r="38" spans="15:28">
      <c r="O38" s="60"/>
      <c r="P38" s="19"/>
      <c r="Q38" s="159"/>
      <c r="R38" s="159"/>
      <c r="S38" s="159"/>
      <c r="T38" s="159"/>
      <c r="U38" s="159"/>
      <c r="V38" s="159"/>
      <c r="W38" s="159"/>
      <c r="X38" s="159"/>
      <c r="Y38" s="159"/>
      <c r="Z38" s="159"/>
      <c r="AA38" s="159"/>
      <c r="AB38" s="19"/>
    </row>
    <row r="39" spans="15:28">
      <c r="P39" s="16"/>
      <c r="Q39" s="159"/>
      <c r="R39" s="159"/>
      <c r="X39" s="159"/>
      <c r="Y39" s="159"/>
      <c r="Z39" s="159"/>
      <c r="AA39" s="159"/>
      <c r="AB39" s="16"/>
    </row>
    <row r="40" spans="15:28">
      <c r="P40" s="16"/>
      <c r="Q40" s="159"/>
      <c r="R40" s="159"/>
      <c r="X40" s="159"/>
      <c r="Y40" s="159"/>
      <c r="Z40" s="159"/>
      <c r="AA40" s="159"/>
      <c r="AB40" s="16"/>
    </row>
    <row r="41" spans="15:28">
      <c r="P41" s="16"/>
      <c r="Q41" s="159"/>
      <c r="R41" s="159"/>
      <c r="X41" s="159"/>
      <c r="Y41" s="159"/>
      <c r="Z41" s="159"/>
      <c r="AA41" s="159"/>
      <c r="AB41" s="16"/>
    </row>
    <row r="42" spans="15:28">
      <c r="P42" s="16"/>
      <c r="Q42" s="159"/>
      <c r="R42" s="159"/>
      <c r="X42" s="159"/>
      <c r="Y42" s="159"/>
      <c r="Z42" s="159"/>
      <c r="AA42" s="159"/>
      <c r="AB42" s="16"/>
    </row>
    <row r="43" spans="15:28">
      <c r="P43" s="16"/>
      <c r="Q43" s="16"/>
      <c r="R43" s="16"/>
      <c r="Z43" s="16"/>
      <c r="AA43" s="16"/>
      <c r="AB43" s="16"/>
    </row>
    <row r="44" spans="15:28">
      <c r="P44" s="16"/>
      <c r="Q44" s="16"/>
      <c r="R44" s="16"/>
      <c r="Z44" s="16"/>
      <c r="AA44" s="16"/>
      <c r="AB44" s="16"/>
    </row>
  </sheetData>
  <mergeCells count="14">
    <mergeCell ref="S15:V15"/>
    <mergeCell ref="D2:L2"/>
    <mergeCell ref="B4:C5"/>
    <mergeCell ref="D4:M4"/>
    <mergeCell ref="S7:V7"/>
    <mergeCell ref="S6:V6"/>
    <mergeCell ref="B6:B15"/>
    <mergeCell ref="S8:V8"/>
    <mergeCell ref="S9:V9"/>
    <mergeCell ref="S10:V10"/>
    <mergeCell ref="S11:V11"/>
    <mergeCell ref="S12:V12"/>
    <mergeCell ref="S13:V13"/>
    <mergeCell ref="S14:V1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63"/>
  <sheetViews>
    <sheetView tabSelected="1" zoomScale="110" zoomScaleNormal="110" workbookViewId="0">
      <pane ySplit="1" topLeftCell="A77" activePane="bottomLeft" state="frozen"/>
      <selection pane="bottomLeft" activeCell="C93" sqref="C93"/>
    </sheetView>
  </sheetViews>
  <sheetFormatPr defaultRowHeight="15"/>
  <cols>
    <col min="3" max="3" width="15.42578125" bestFit="1" customWidth="1"/>
    <col min="4" max="4" width="10.28515625" bestFit="1" customWidth="1"/>
    <col min="5" max="5" width="11.7109375" style="8" bestFit="1" customWidth="1"/>
    <col min="6" max="6" width="10.42578125" bestFit="1" customWidth="1"/>
    <col min="7" max="7" width="11.7109375" style="8" bestFit="1" customWidth="1"/>
    <col min="8" max="8" width="10.42578125" bestFit="1" customWidth="1"/>
    <col min="15" max="15" width="12.5703125" bestFit="1" customWidth="1"/>
    <col min="20" max="20" width="10.42578125" bestFit="1" customWidth="1"/>
  </cols>
  <sheetData>
    <row r="1" spans="2:16">
      <c r="C1" s="351" t="s">
        <v>1265</v>
      </c>
      <c r="D1" s="351"/>
      <c r="E1" s="351"/>
      <c r="F1" s="351"/>
      <c r="G1" s="351"/>
      <c r="H1" s="351"/>
      <c r="I1" s="351"/>
      <c r="J1" s="3"/>
      <c r="K1" s="3"/>
      <c r="L1" s="3"/>
    </row>
    <row r="2" spans="2:16" ht="15.75" thickBot="1"/>
    <row r="3" spans="2:16">
      <c r="B3" s="12"/>
      <c r="C3" s="5"/>
      <c r="D3" s="5"/>
      <c r="E3" s="353" t="s">
        <v>687</v>
      </c>
      <c r="F3" s="353"/>
      <c r="G3" s="353" t="s">
        <v>688</v>
      </c>
      <c r="H3" s="353"/>
      <c r="I3" s="353" t="s">
        <v>1046</v>
      </c>
      <c r="J3" s="353"/>
      <c r="K3" s="169" t="s">
        <v>11</v>
      </c>
      <c r="L3" s="170" t="s">
        <v>12</v>
      </c>
      <c r="M3" s="172" t="s">
        <v>6</v>
      </c>
    </row>
    <row r="4" spans="2:16" ht="15.75" thickBot="1">
      <c r="B4" s="15"/>
      <c r="C4" s="7" t="s">
        <v>1045</v>
      </c>
      <c r="D4" s="7" t="s">
        <v>23</v>
      </c>
      <c r="E4" s="10" t="s">
        <v>685</v>
      </c>
      <c r="F4" s="7" t="s">
        <v>686</v>
      </c>
      <c r="G4" s="10" t="s">
        <v>685</v>
      </c>
      <c r="H4" s="7" t="s">
        <v>686</v>
      </c>
      <c r="I4" s="10" t="s">
        <v>689</v>
      </c>
      <c r="J4" s="7" t="s">
        <v>690</v>
      </c>
      <c r="K4" s="20" t="s">
        <v>718</v>
      </c>
      <c r="L4" s="9" t="s">
        <v>719</v>
      </c>
      <c r="M4" s="11" t="s">
        <v>720</v>
      </c>
    </row>
    <row r="5" spans="2:16">
      <c r="B5" s="352" t="s">
        <v>683</v>
      </c>
      <c r="C5" s="194" t="s">
        <v>48</v>
      </c>
      <c r="D5" s="353" t="s">
        <v>49</v>
      </c>
      <c r="E5" s="193">
        <v>5</v>
      </c>
      <c r="F5" s="182" t="s">
        <v>25</v>
      </c>
      <c r="G5" s="193">
        <v>4</v>
      </c>
      <c r="H5" s="182" t="s">
        <v>25</v>
      </c>
      <c r="I5" s="359">
        <f>AVERAGE(E5,G6:G11,E12,G13:G16)</f>
        <v>5.05</v>
      </c>
      <c r="J5" s="353" t="s">
        <v>25</v>
      </c>
      <c r="K5" s="180" t="s">
        <v>722</v>
      </c>
      <c r="L5" s="182" t="s">
        <v>722</v>
      </c>
      <c r="M5" s="186" t="s">
        <v>721</v>
      </c>
      <c r="N5" s="8"/>
      <c r="P5" s="8"/>
    </row>
    <row r="6" spans="2:16">
      <c r="B6" s="354"/>
      <c r="C6" s="179" t="s">
        <v>196</v>
      </c>
      <c r="D6" s="355"/>
      <c r="E6" s="188"/>
      <c r="F6" s="192"/>
      <c r="G6" s="188">
        <v>5</v>
      </c>
      <c r="H6" s="192" t="s">
        <v>25</v>
      </c>
      <c r="I6" s="360"/>
      <c r="J6" s="355"/>
      <c r="K6" s="181" t="s">
        <v>724</v>
      </c>
      <c r="L6" s="192" t="s">
        <v>722</v>
      </c>
      <c r="M6" s="190" t="s">
        <v>721</v>
      </c>
    </row>
    <row r="7" spans="2:16">
      <c r="B7" s="354"/>
      <c r="C7" s="179" t="s">
        <v>234</v>
      </c>
      <c r="D7" s="355"/>
      <c r="E7" s="188"/>
      <c r="F7" s="192"/>
      <c r="G7" s="188">
        <v>5</v>
      </c>
      <c r="H7" s="192" t="s">
        <v>25</v>
      </c>
      <c r="I7" s="360"/>
      <c r="J7" s="355"/>
      <c r="K7" s="181" t="s">
        <v>722</v>
      </c>
      <c r="L7" s="192" t="s">
        <v>722</v>
      </c>
      <c r="M7" s="190" t="s">
        <v>721</v>
      </c>
    </row>
    <row r="8" spans="2:16">
      <c r="B8" s="354"/>
      <c r="C8" s="179" t="s">
        <v>323</v>
      </c>
      <c r="D8" s="355"/>
      <c r="E8" s="188"/>
      <c r="F8" s="192"/>
      <c r="G8" s="188">
        <v>5</v>
      </c>
      <c r="H8" s="192" t="s">
        <v>25</v>
      </c>
      <c r="I8" s="360"/>
      <c r="J8" s="355"/>
      <c r="K8" s="181" t="s">
        <v>724</v>
      </c>
      <c r="L8" s="192" t="s">
        <v>722</v>
      </c>
      <c r="M8" s="190" t="s">
        <v>721</v>
      </c>
    </row>
    <row r="9" spans="2:16">
      <c r="B9" s="354"/>
      <c r="C9" s="179" t="s">
        <v>329</v>
      </c>
      <c r="D9" s="355"/>
      <c r="E9" s="188"/>
      <c r="F9" s="192"/>
      <c r="G9" s="188">
        <v>3.5</v>
      </c>
      <c r="H9" s="192" t="s">
        <v>27</v>
      </c>
      <c r="I9" s="360"/>
      <c r="J9" s="355"/>
      <c r="K9" s="181" t="s">
        <v>722</v>
      </c>
      <c r="L9" s="192" t="s">
        <v>722</v>
      </c>
      <c r="M9" s="190" t="s">
        <v>725</v>
      </c>
    </row>
    <row r="10" spans="2:16">
      <c r="B10" s="354"/>
      <c r="C10" s="179" t="s">
        <v>360</v>
      </c>
      <c r="D10" s="355"/>
      <c r="E10" s="188"/>
      <c r="F10" s="192"/>
      <c r="G10" s="188">
        <v>5</v>
      </c>
      <c r="H10" s="192" t="s">
        <v>25</v>
      </c>
      <c r="I10" s="360"/>
      <c r="J10" s="355"/>
      <c r="K10" s="181" t="s">
        <v>722</v>
      </c>
      <c r="L10" s="192" t="s">
        <v>722</v>
      </c>
      <c r="M10" s="190" t="s">
        <v>721</v>
      </c>
    </row>
    <row r="11" spans="2:16">
      <c r="B11" s="354"/>
      <c r="C11" s="179" t="s">
        <v>389</v>
      </c>
      <c r="D11" s="355"/>
      <c r="E11" s="188"/>
      <c r="F11" s="192"/>
      <c r="G11" s="188">
        <v>5</v>
      </c>
      <c r="H11" s="192" t="s">
        <v>25</v>
      </c>
      <c r="I11" s="360"/>
      <c r="J11" s="355"/>
      <c r="K11" s="181" t="s">
        <v>722</v>
      </c>
      <c r="L11" s="192" t="s">
        <v>722</v>
      </c>
      <c r="M11" s="190" t="s">
        <v>721</v>
      </c>
    </row>
    <row r="12" spans="2:16">
      <c r="B12" s="354"/>
      <c r="C12" s="185" t="s">
        <v>1158</v>
      </c>
      <c r="D12" s="355"/>
      <c r="E12" s="245">
        <v>7.1</v>
      </c>
      <c r="F12" s="185" t="s">
        <v>116</v>
      </c>
      <c r="G12" s="245">
        <v>5.5</v>
      </c>
      <c r="H12" s="179" t="s">
        <v>25</v>
      </c>
      <c r="I12" s="360"/>
      <c r="J12" s="355"/>
      <c r="K12" s="181" t="s">
        <v>722</v>
      </c>
      <c r="L12" s="192" t="s">
        <v>724</v>
      </c>
      <c r="M12" s="190" t="s">
        <v>721</v>
      </c>
    </row>
    <row r="13" spans="2:16">
      <c r="B13" s="354"/>
      <c r="C13" s="246" t="s">
        <v>1194</v>
      </c>
      <c r="D13" s="355"/>
      <c r="E13" s="245"/>
      <c r="F13" s="185"/>
      <c r="G13" s="245">
        <v>6</v>
      </c>
      <c r="H13" s="179" t="s">
        <v>25</v>
      </c>
      <c r="I13" s="360"/>
      <c r="J13" s="355"/>
      <c r="K13" s="181" t="s">
        <v>724</v>
      </c>
      <c r="L13" s="192" t="s">
        <v>724</v>
      </c>
      <c r="M13" s="190" t="s">
        <v>725</v>
      </c>
    </row>
    <row r="14" spans="2:16">
      <c r="B14" s="354"/>
      <c r="C14" s="246" t="s">
        <v>1206</v>
      </c>
      <c r="D14" s="355"/>
      <c r="E14" s="245"/>
      <c r="F14" s="185"/>
      <c r="G14" s="245">
        <v>5</v>
      </c>
      <c r="H14" s="179" t="s">
        <v>25</v>
      </c>
      <c r="I14" s="360"/>
      <c r="J14" s="355"/>
      <c r="K14" s="181" t="s">
        <v>722</v>
      </c>
      <c r="L14" s="192" t="s">
        <v>722</v>
      </c>
      <c r="M14" s="190" t="s">
        <v>721</v>
      </c>
    </row>
    <row r="15" spans="2:16">
      <c r="B15" s="354"/>
      <c r="C15" s="246" t="s">
        <v>1227</v>
      </c>
      <c r="D15" s="355"/>
      <c r="E15" s="245"/>
      <c r="F15" s="185"/>
      <c r="G15" s="245">
        <v>4</v>
      </c>
      <c r="H15" s="179" t="s">
        <v>25</v>
      </c>
      <c r="I15" s="360"/>
      <c r="J15" s="355"/>
      <c r="K15" s="181" t="s">
        <v>722</v>
      </c>
      <c r="L15" s="192" t="s">
        <v>722</v>
      </c>
      <c r="M15" s="190" t="s">
        <v>721</v>
      </c>
    </row>
    <row r="16" spans="2:16" ht="15.75" thickBot="1">
      <c r="B16" s="354"/>
      <c r="C16" s="179" t="s">
        <v>393</v>
      </c>
      <c r="D16" s="358"/>
      <c r="E16" s="188"/>
      <c r="F16" s="192"/>
      <c r="G16" s="188">
        <v>5</v>
      </c>
      <c r="H16" s="192" t="s">
        <v>25</v>
      </c>
      <c r="I16" s="361"/>
      <c r="J16" s="358"/>
      <c r="K16" s="183" t="s">
        <v>722</v>
      </c>
      <c r="L16" s="184" t="s">
        <v>722</v>
      </c>
      <c r="M16" s="242" t="s">
        <v>721</v>
      </c>
    </row>
    <row r="17" spans="2:15">
      <c r="B17" s="352" t="s">
        <v>683</v>
      </c>
      <c r="C17" s="194" t="s">
        <v>748</v>
      </c>
      <c r="D17" s="353" t="s">
        <v>24</v>
      </c>
      <c r="E17" s="193">
        <v>6.1</v>
      </c>
      <c r="F17" s="182" t="s">
        <v>25</v>
      </c>
      <c r="G17" s="193">
        <v>4.3</v>
      </c>
      <c r="H17" s="182" t="s">
        <v>25</v>
      </c>
      <c r="I17" s="359">
        <f>AVERAGE(E17:E23,G24:G84,E85,G86:G92)</f>
        <v>4.4894736842105312</v>
      </c>
      <c r="J17" s="356" t="s">
        <v>25</v>
      </c>
      <c r="K17" s="180" t="s">
        <v>721</v>
      </c>
      <c r="L17" s="182" t="s">
        <v>722</v>
      </c>
      <c r="M17" s="186" t="s">
        <v>721</v>
      </c>
    </row>
    <row r="18" spans="2:15">
      <c r="B18" s="354"/>
      <c r="C18" s="179" t="s">
        <v>692</v>
      </c>
      <c r="D18" s="355"/>
      <c r="E18" s="188">
        <v>6.1</v>
      </c>
      <c r="F18" s="192" t="s">
        <v>25</v>
      </c>
      <c r="G18" s="188">
        <v>5.3</v>
      </c>
      <c r="H18" s="192" t="s">
        <v>25</v>
      </c>
      <c r="I18" s="360"/>
      <c r="J18" s="368"/>
      <c r="K18" s="181" t="s">
        <v>721</v>
      </c>
      <c r="L18" s="179" t="s">
        <v>722</v>
      </c>
      <c r="M18" s="190" t="s">
        <v>721</v>
      </c>
    </row>
    <row r="19" spans="2:15">
      <c r="B19" s="354"/>
      <c r="C19" s="179" t="s">
        <v>708</v>
      </c>
      <c r="D19" s="355"/>
      <c r="E19" s="188">
        <v>6.1</v>
      </c>
      <c r="F19" s="192" t="s">
        <v>25</v>
      </c>
      <c r="G19" s="188">
        <v>4.3</v>
      </c>
      <c r="H19" s="192" t="s">
        <v>25</v>
      </c>
      <c r="I19" s="360"/>
      <c r="J19" s="368"/>
      <c r="K19" s="20" t="s">
        <v>721</v>
      </c>
      <c r="L19" s="179" t="s">
        <v>722</v>
      </c>
      <c r="M19" s="190" t="s">
        <v>721</v>
      </c>
    </row>
    <row r="20" spans="2:15">
      <c r="B20" s="354"/>
      <c r="C20" s="179" t="s">
        <v>68</v>
      </c>
      <c r="D20" s="355"/>
      <c r="E20" s="188">
        <v>6.1</v>
      </c>
      <c r="F20" s="192" t="s">
        <v>25</v>
      </c>
      <c r="G20" s="188">
        <v>4.3</v>
      </c>
      <c r="H20" s="192" t="s">
        <v>25</v>
      </c>
      <c r="I20" s="360"/>
      <c r="J20" s="368"/>
      <c r="K20" s="20" t="s">
        <v>721</v>
      </c>
      <c r="L20" s="179" t="s">
        <v>722</v>
      </c>
      <c r="M20" s="190" t="s">
        <v>721</v>
      </c>
    </row>
    <row r="21" spans="2:15">
      <c r="B21" s="354"/>
      <c r="C21" s="179" t="s">
        <v>81</v>
      </c>
      <c r="D21" s="355"/>
      <c r="E21" s="188">
        <v>6.1</v>
      </c>
      <c r="F21" s="192" t="s">
        <v>25</v>
      </c>
      <c r="G21" s="188">
        <v>4.3</v>
      </c>
      <c r="H21" s="192" t="s">
        <v>25</v>
      </c>
      <c r="I21" s="360"/>
      <c r="J21" s="368"/>
      <c r="K21" s="20" t="s">
        <v>721</v>
      </c>
      <c r="L21" s="179" t="s">
        <v>722</v>
      </c>
      <c r="M21" s="190" t="s">
        <v>721</v>
      </c>
    </row>
    <row r="22" spans="2:15">
      <c r="B22" s="354"/>
      <c r="C22" s="179" t="s">
        <v>102</v>
      </c>
      <c r="D22" s="355"/>
      <c r="E22" s="188">
        <v>6.1</v>
      </c>
      <c r="F22" s="192" t="s">
        <v>25</v>
      </c>
      <c r="G22" s="188">
        <v>4.3</v>
      </c>
      <c r="H22" s="192" t="s">
        <v>25</v>
      </c>
      <c r="I22" s="360"/>
      <c r="J22" s="368"/>
      <c r="K22" s="20" t="s">
        <v>721</v>
      </c>
      <c r="L22" s="179" t="s">
        <v>722</v>
      </c>
      <c r="M22" s="190" t="s">
        <v>721</v>
      </c>
    </row>
    <row r="23" spans="2:15">
      <c r="B23" s="354"/>
      <c r="C23" s="179" t="s">
        <v>106</v>
      </c>
      <c r="D23" s="355"/>
      <c r="E23" s="188">
        <v>6.1</v>
      </c>
      <c r="F23" s="192" t="s">
        <v>25</v>
      </c>
      <c r="G23" s="188">
        <v>4.3</v>
      </c>
      <c r="H23" s="192" t="s">
        <v>25</v>
      </c>
      <c r="I23" s="360"/>
      <c r="J23" s="368"/>
      <c r="K23" s="20" t="s">
        <v>721</v>
      </c>
      <c r="L23" s="179" t="s">
        <v>722</v>
      </c>
      <c r="M23" s="190" t="s">
        <v>721</v>
      </c>
    </row>
    <row r="24" spans="2:15">
      <c r="B24" s="354"/>
      <c r="C24" s="179" t="s">
        <v>160</v>
      </c>
      <c r="D24" s="355"/>
      <c r="E24" s="188"/>
      <c r="F24" s="192"/>
      <c r="G24" s="188">
        <v>4.3</v>
      </c>
      <c r="H24" s="192" t="s">
        <v>25</v>
      </c>
      <c r="I24" s="360"/>
      <c r="J24" s="368"/>
      <c r="K24" s="20" t="s">
        <v>724</v>
      </c>
      <c r="L24" s="179" t="s">
        <v>722</v>
      </c>
      <c r="M24" s="190" t="s">
        <v>725</v>
      </c>
    </row>
    <row r="25" spans="2:15">
      <c r="B25" s="354"/>
      <c r="C25" s="179" t="s">
        <v>214</v>
      </c>
      <c r="D25" s="355"/>
      <c r="E25" s="188"/>
      <c r="F25" s="192"/>
      <c r="G25" s="188">
        <v>5.8</v>
      </c>
      <c r="H25" s="192" t="s">
        <v>25</v>
      </c>
      <c r="I25" s="360"/>
      <c r="J25" s="368"/>
      <c r="K25" s="20" t="s">
        <v>724</v>
      </c>
      <c r="L25" s="179" t="s">
        <v>722</v>
      </c>
      <c r="M25" s="190" t="s">
        <v>725</v>
      </c>
    </row>
    <row r="26" spans="2:15">
      <c r="B26" s="354"/>
      <c r="C26" s="179" t="s">
        <v>254</v>
      </c>
      <c r="D26" s="355"/>
      <c r="E26" s="188"/>
      <c r="F26" s="192"/>
      <c r="G26" s="188">
        <v>4.3</v>
      </c>
      <c r="H26" s="192" t="s">
        <v>25</v>
      </c>
      <c r="I26" s="360"/>
      <c r="J26" s="368"/>
      <c r="K26" s="20" t="s">
        <v>724</v>
      </c>
      <c r="L26" s="179" t="s">
        <v>722</v>
      </c>
      <c r="M26" s="190" t="s">
        <v>725</v>
      </c>
    </row>
    <row r="27" spans="2:15">
      <c r="B27" s="354"/>
      <c r="C27" s="179" t="s">
        <v>272</v>
      </c>
      <c r="D27" s="355"/>
      <c r="E27" s="188"/>
      <c r="F27" s="192"/>
      <c r="G27" s="188">
        <v>4.3</v>
      </c>
      <c r="H27" s="192" t="s">
        <v>25</v>
      </c>
      <c r="I27" s="360"/>
      <c r="J27" s="368"/>
      <c r="K27" s="20" t="s">
        <v>724</v>
      </c>
      <c r="L27" s="179" t="s">
        <v>722</v>
      </c>
      <c r="M27" s="190" t="s">
        <v>725</v>
      </c>
      <c r="O27" s="8"/>
    </row>
    <row r="28" spans="2:15">
      <c r="B28" s="354"/>
      <c r="C28" s="179" t="s">
        <v>287</v>
      </c>
      <c r="D28" s="355"/>
      <c r="E28" s="188"/>
      <c r="F28" s="192"/>
      <c r="G28" s="188">
        <v>4.3</v>
      </c>
      <c r="H28" s="192" t="s">
        <v>25</v>
      </c>
      <c r="I28" s="360"/>
      <c r="J28" s="368"/>
      <c r="K28" s="20" t="s">
        <v>724</v>
      </c>
      <c r="L28" s="179" t="s">
        <v>722</v>
      </c>
      <c r="M28" s="190" t="s">
        <v>725</v>
      </c>
    </row>
    <row r="29" spans="2:15">
      <c r="B29" s="354"/>
      <c r="C29" s="179" t="s">
        <v>319</v>
      </c>
      <c r="D29" s="355"/>
      <c r="E29" s="188"/>
      <c r="F29" s="192"/>
      <c r="G29" s="188">
        <v>4.3</v>
      </c>
      <c r="H29" s="192" t="s">
        <v>25</v>
      </c>
      <c r="I29" s="360"/>
      <c r="J29" s="368"/>
      <c r="K29" s="20" t="s">
        <v>724</v>
      </c>
      <c r="L29" s="179" t="s">
        <v>722</v>
      </c>
      <c r="M29" s="190" t="s">
        <v>725</v>
      </c>
    </row>
    <row r="30" spans="2:15">
      <c r="B30" s="354"/>
      <c r="C30" s="179" t="s">
        <v>371</v>
      </c>
      <c r="D30" s="355"/>
      <c r="E30" s="188"/>
      <c r="F30" s="192"/>
      <c r="G30" s="188">
        <v>4.3</v>
      </c>
      <c r="H30" s="192" t="s">
        <v>25</v>
      </c>
      <c r="I30" s="360"/>
      <c r="J30" s="368"/>
      <c r="K30" s="20" t="s">
        <v>724</v>
      </c>
      <c r="L30" s="179" t="s">
        <v>722</v>
      </c>
      <c r="M30" s="190" t="s">
        <v>725</v>
      </c>
    </row>
    <row r="31" spans="2:15">
      <c r="B31" s="354"/>
      <c r="C31" s="179" t="s">
        <v>375</v>
      </c>
      <c r="D31" s="355"/>
      <c r="E31" s="188"/>
      <c r="F31" s="192"/>
      <c r="G31" s="188">
        <v>4.3</v>
      </c>
      <c r="H31" s="192" t="s">
        <v>25</v>
      </c>
      <c r="I31" s="360"/>
      <c r="J31" s="368"/>
      <c r="K31" s="20" t="s">
        <v>724</v>
      </c>
      <c r="L31" s="179" t="s">
        <v>722</v>
      </c>
      <c r="M31" s="190" t="s">
        <v>725</v>
      </c>
    </row>
    <row r="32" spans="2:15">
      <c r="B32" s="354"/>
      <c r="C32" s="179" t="s">
        <v>380</v>
      </c>
      <c r="D32" s="355"/>
      <c r="E32" s="188"/>
      <c r="F32" s="192"/>
      <c r="G32" s="188">
        <v>4.3</v>
      </c>
      <c r="H32" s="192" t="s">
        <v>25</v>
      </c>
      <c r="I32" s="360"/>
      <c r="J32" s="368"/>
      <c r="K32" s="20" t="s">
        <v>724</v>
      </c>
      <c r="L32" s="179" t="s">
        <v>722</v>
      </c>
      <c r="M32" s="190" t="s">
        <v>725</v>
      </c>
    </row>
    <row r="33" spans="2:24">
      <c r="B33" s="354"/>
      <c r="C33" s="179" t="s">
        <v>395</v>
      </c>
      <c r="D33" s="355"/>
      <c r="E33" s="188"/>
      <c r="F33" s="192"/>
      <c r="G33" s="188">
        <v>4.3</v>
      </c>
      <c r="H33" s="192" t="s">
        <v>25</v>
      </c>
      <c r="I33" s="360"/>
      <c r="J33" s="368"/>
      <c r="K33" s="20" t="s">
        <v>724</v>
      </c>
      <c r="L33" s="179" t="s">
        <v>722</v>
      </c>
      <c r="M33" s="190" t="s">
        <v>725</v>
      </c>
    </row>
    <row r="34" spans="2:24">
      <c r="B34" s="354"/>
      <c r="C34" s="179" t="s">
        <v>397</v>
      </c>
      <c r="D34" s="355"/>
      <c r="E34" s="188"/>
      <c r="F34" s="192"/>
      <c r="G34" s="188">
        <v>4.3</v>
      </c>
      <c r="H34" s="192" t="s">
        <v>25</v>
      </c>
      <c r="I34" s="360"/>
      <c r="J34" s="368"/>
      <c r="K34" s="20" t="s">
        <v>724</v>
      </c>
      <c r="L34" s="179" t="s">
        <v>722</v>
      </c>
      <c r="M34" s="190" t="s">
        <v>725</v>
      </c>
    </row>
    <row r="35" spans="2:24">
      <c r="B35" s="354"/>
      <c r="C35" s="179" t="s">
        <v>400</v>
      </c>
      <c r="D35" s="355"/>
      <c r="E35" s="188"/>
      <c r="F35" s="192"/>
      <c r="G35" s="188">
        <v>4.3</v>
      </c>
      <c r="H35" s="192" t="s">
        <v>25</v>
      </c>
      <c r="I35" s="360"/>
      <c r="J35" s="368"/>
      <c r="K35" s="20" t="s">
        <v>724</v>
      </c>
      <c r="L35" s="179" t="s">
        <v>722</v>
      </c>
      <c r="M35" s="190" t="s">
        <v>725</v>
      </c>
    </row>
    <row r="36" spans="2:24">
      <c r="B36" s="354"/>
      <c r="C36" s="179" t="s">
        <v>402</v>
      </c>
      <c r="D36" s="355"/>
      <c r="E36" s="188"/>
      <c r="F36" s="192"/>
      <c r="G36" s="188">
        <v>4.3</v>
      </c>
      <c r="H36" s="192" t="s">
        <v>25</v>
      </c>
      <c r="I36" s="360"/>
      <c r="J36" s="368"/>
      <c r="K36" s="20" t="s">
        <v>724</v>
      </c>
      <c r="L36" s="179" t="s">
        <v>722</v>
      </c>
      <c r="M36" s="190" t="s">
        <v>725</v>
      </c>
    </row>
    <row r="37" spans="2:24">
      <c r="B37" s="354"/>
      <c r="C37" s="179" t="s">
        <v>407</v>
      </c>
      <c r="D37" s="355"/>
      <c r="E37" s="188"/>
      <c r="F37" s="192"/>
      <c r="G37" s="188">
        <v>4.3</v>
      </c>
      <c r="H37" s="192" t="s">
        <v>25</v>
      </c>
      <c r="I37" s="360"/>
      <c r="J37" s="368"/>
      <c r="K37" s="20" t="s">
        <v>724</v>
      </c>
      <c r="L37" s="179" t="s">
        <v>722</v>
      </c>
      <c r="M37" s="190" t="s">
        <v>725</v>
      </c>
    </row>
    <row r="38" spans="2:24">
      <c r="B38" s="354"/>
      <c r="C38" s="179" t="s">
        <v>409</v>
      </c>
      <c r="D38" s="355"/>
      <c r="E38" s="188"/>
      <c r="F38" s="192"/>
      <c r="G38" s="188">
        <v>4.3</v>
      </c>
      <c r="H38" s="192" t="s">
        <v>25</v>
      </c>
      <c r="I38" s="360"/>
      <c r="J38" s="368"/>
      <c r="K38" s="20" t="s">
        <v>724</v>
      </c>
      <c r="L38" s="179" t="s">
        <v>722</v>
      </c>
      <c r="M38" s="190" t="s">
        <v>725</v>
      </c>
    </row>
    <row r="39" spans="2:24">
      <c r="B39" s="354"/>
      <c r="C39" s="179" t="s">
        <v>411</v>
      </c>
      <c r="D39" s="355"/>
      <c r="E39" s="188"/>
      <c r="F39" s="192"/>
      <c r="G39" s="188">
        <v>4.3</v>
      </c>
      <c r="H39" s="192" t="s">
        <v>25</v>
      </c>
      <c r="I39" s="360"/>
      <c r="J39" s="368"/>
      <c r="K39" s="20" t="s">
        <v>724</v>
      </c>
      <c r="L39" s="179" t="s">
        <v>722</v>
      </c>
      <c r="M39" s="190" t="s">
        <v>725</v>
      </c>
    </row>
    <row r="40" spans="2:24">
      <c r="B40" s="354"/>
      <c r="C40" s="179" t="s">
        <v>413</v>
      </c>
      <c r="D40" s="355"/>
      <c r="E40" s="188"/>
      <c r="F40" s="192"/>
      <c r="G40" s="188">
        <v>4.3</v>
      </c>
      <c r="H40" s="192" t="s">
        <v>25</v>
      </c>
      <c r="I40" s="360"/>
      <c r="J40" s="368"/>
      <c r="K40" s="20" t="s">
        <v>724</v>
      </c>
      <c r="L40" s="179" t="s">
        <v>722</v>
      </c>
      <c r="M40" s="190" t="s">
        <v>725</v>
      </c>
    </row>
    <row r="41" spans="2:24">
      <c r="B41" s="354"/>
      <c r="C41" s="179" t="s">
        <v>415</v>
      </c>
      <c r="D41" s="355"/>
      <c r="E41" s="188"/>
      <c r="F41" s="192"/>
      <c r="G41" s="188">
        <v>4.3</v>
      </c>
      <c r="H41" s="192" t="s">
        <v>25</v>
      </c>
      <c r="I41" s="360"/>
      <c r="J41" s="368"/>
      <c r="K41" s="20" t="s">
        <v>724</v>
      </c>
      <c r="L41" s="179" t="s">
        <v>722</v>
      </c>
      <c r="M41" s="190" t="s">
        <v>725</v>
      </c>
    </row>
    <row r="42" spans="2:24">
      <c r="B42" s="354"/>
      <c r="C42" s="179" t="s">
        <v>418</v>
      </c>
      <c r="D42" s="355"/>
      <c r="E42" s="188"/>
      <c r="F42" s="192"/>
      <c r="G42" s="188">
        <v>4.3</v>
      </c>
      <c r="H42" s="192" t="s">
        <v>25</v>
      </c>
      <c r="I42" s="360"/>
      <c r="J42" s="368"/>
      <c r="K42" s="20" t="s">
        <v>724</v>
      </c>
      <c r="L42" s="179" t="s">
        <v>722</v>
      </c>
      <c r="M42" s="190" t="s">
        <v>725</v>
      </c>
    </row>
    <row r="43" spans="2:24">
      <c r="B43" s="354"/>
      <c r="C43" s="179" t="s">
        <v>425</v>
      </c>
      <c r="D43" s="355"/>
      <c r="E43" s="188"/>
      <c r="F43" s="192"/>
      <c r="G43" s="188">
        <v>4.3</v>
      </c>
      <c r="H43" s="192" t="s">
        <v>25</v>
      </c>
      <c r="I43" s="360"/>
      <c r="J43" s="368"/>
      <c r="K43" s="20" t="s">
        <v>724</v>
      </c>
      <c r="L43" s="179" t="s">
        <v>722</v>
      </c>
      <c r="M43" s="190" t="s">
        <v>725</v>
      </c>
    </row>
    <row r="44" spans="2:24">
      <c r="B44" s="354"/>
      <c r="C44" s="179" t="s">
        <v>427</v>
      </c>
      <c r="D44" s="355"/>
      <c r="E44" s="188"/>
      <c r="F44" s="192"/>
      <c r="G44" s="188">
        <v>4.3</v>
      </c>
      <c r="H44" s="192" t="s">
        <v>25</v>
      </c>
      <c r="I44" s="360"/>
      <c r="J44" s="368"/>
      <c r="K44" s="20" t="s">
        <v>724</v>
      </c>
      <c r="L44" s="179" t="s">
        <v>722</v>
      </c>
      <c r="M44" s="190" t="s">
        <v>725</v>
      </c>
    </row>
    <row r="45" spans="2:24">
      <c r="B45" s="354"/>
      <c r="C45" s="179" t="s">
        <v>434</v>
      </c>
      <c r="D45" s="355"/>
      <c r="E45" s="188"/>
      <c r="F45" s="192"/>
      <c r="G45" s="188">
        <v>4.3</v>
      </c>
      <c r="H45" s="192" t="s">
        <v>25</v>
      </c>
      <c r="I45" s="360"/>
      <c r="J45" s="368"/>
      <c r="K45" s="20" t="s">
        <v>724</v>
      </c>
      <c r="L45" s="179" t="s">
        <v>722</v>
      </c>
      <c r="M45" s="190" t="s">
        <v>725</v>
      </c>
      <c r="N45" s="3"/>
      <c r="O45" s="3"/>
      <c r="P45" s="3"/>
      <c r="Q45" s="3"/>
      <c r="R45" s="3"/>
      <c r="S45" s="3"/>
      <c r="T45" s="3"/>
      <c r="U45" s="3"/>
      <c r="V45" s="3"/>
      <c r="W45" s="3"/>
      <c r="X45" s="3"/>
    </row>
    <row r="46" spans="2:24" ht="15.75" thickBot="1">
      <c r="B46" s="354"/>
      <c r="C46" s="179" t="s">
        <v>436</v>
      </c>
      <c r="D46" s="355"/>
      <c r="E46" s="188"/>
      <c r="F46" s="192"/>
      <c r="G46" s="188">
        <v>4.3</v>
      </c>
      <c r="H46" s="192" t="s">
        <v>25</v>
      </c>
      <c r="I46" s="360"/>
      <c r="J46" s="368"/>
      <c r="K46" s="20" t="s">
        <v>724</v>
      </c>
      <c r="L46" s="179" t="s">
        <v>722</v>
      </c>
      <c r="M46" s="190" t="s">
        <v>725</v>
      </c>
      <c r="N46" s="3"/>
      <c r="O46" s="3"/>
      <c r="P46" s="3"/>
      <c r="Q46" s="3"/>
      <c r="R46" s="3"/>
      <c r="S46" s="3"/>
      <c r="T46" s="3"/>
      <c r="U46" s="3"/>
      <c r="V46" s="3"/>
      <c r="W46" s="3"/>
      <c r="X46" s="3"/>
    </row>
    <row r="47" spans="2:24">
      <c r="B47" s="354"/>
      <c r="C47" s="179" t="s">
        <v>438</v>
      </c>
      <c r="D47" s="355"/>
      <c r="E47" s="188"/>
      <c r="F47" s="192"/>
      <c r="G47" s="188">
        <v>4.3</v>
      </c>
      <c r="H47" s="192" t="s">
        <v>25</v>
      </c>
      <c r="I47" s="360"/>
      <c r="J47" s="368"/>
      <c r="K47" s="20" t="s">
        <v>724</v>
      </c>
      <c r="L47" s="179" t="s">
        <v>722</v>
      </c>
      <c r="M47" s="190" t="s">
        <v>725</v>
      </c>
      <c r="N47" s="3"/>
      <c r="O47" s="352" t="s">
        <v>732</v>
      </c>
      <c r="P47" s="356"/>
      <c r="Q47" s="3"/>
      <c r="R47" s="352" t="s">
        <v>733</v>
      </c>
      <c r="S47" s="356"/>
      <c r="T47" s="3"/>
      <c r="U47" s="26" t="s">
        <v>734</v>
      </c>
      <c r="V47" s="78"/>
      <c r="W47" s="3"/>
      <c r="X47" s="3"/>
    </row>
    <row r="48" spans="2:24">
      <c r="B48" s="354"/>
      <c r="C48" s="179" t="s">
        <v>446</v>
      </c>
      <c r="D48" s="355"/>
      <c r="E48" s="188"/>
      <c r="F48" s="192"/>
      <c r="G48" s="188">
        <v>4.3</v>
      </c>
      <c r="H48" s="192" t="s">
        <v>25</v>
      </c>
      <c r="I48" s="360"/>
      <c r="J48" s="368"/>
      <c r="K48" s="20" t="s">
        <v>724</v>
      </c>
      <c r="L48" s="179" t="s">
        <v>722</v>
      </c>
      <c r="M48" s="190" t="s">
        <v>725</v>
      </c>
      <c r="N48" s="3"/>
      <c r="O48" s="137" t="s">
        <v>726</v>
      </c>
      <c r="P48" s="138" t="s">
        <v>722</v>
      </c>
      <c r="Q48" s="3"/>
      <c r="R48" s="137" t="s">
        <v>726</v>
      </c>
      <c r="S48" s="138" t="s">
        <v>722</v>
      </c>
      <c r="T48" s="3"/>
      <c r="U48" s="137" t="s">
        <v>726</v>
      </c>
      <c r="V48" s="138" t="s">
        <v>735</v>
      </c>
      <c r="W48" s="3"/>
      <c r="X48" s="3"/>
    </row>
    <row r="49" spans="2:24">
      <c r="B49" s="354"/>
      <c r="C49" s="179" t="s">
        <v>448</v>
      </c>
      <c r="D49" s="355"/>
      <c r="E49" s="188"/>
      <c r="F49" s="192"/>
      <c r="G49" s="188">
        <v>4.3</v>
      </c>
      <c r="H49" s="192" t="s">
        <v>25</v>
      </c>
      <c r="I49" s="360"/>
      <c r="J49" s="368"/>
      <c r="K49" s="20" t="s">
        <v>724</v>
      </c>
      <c r="L49" s="179" t="s">
        <v>722</v>
      </c>
      <c r="M49" s="190" t="s">
        <v>725</v>
      </c>
      <c r="N49" s="3"/>
      <c r="O49" s="137" t="s">
        <v>727</v>
      </c>
      <c r="P49" s="138" t="s">
        <v>724</v>
      </c>
      <c r="Q49" s="3"/>
      <c r="R49" s="137" t="s">
        <v>727</v>
      </c>
      <c r="S49" s="138" t="s">
        <v>724</v>
      </c>
      <c r="T49" s="3"/>
      <c r="U49" s="137" t="s">
        <v>727</v>
      </c>
      <c r="V49" s="138" t="s">
        <v>735</v>
      </c>
      <c r="W49" s="3"/>
      <c r="X49" s="3"/>
    </row>
    <row r="50" spans="2:24">
      <c r="B50" s="354"/>
      <c r="C50" s="179" t="s">
        <v>452</v>
      </c>
      <c r="D50" s="355"/>
      <c r="E50" s="188"/>
      <c r="F50" s="192"/>
      <c r="G50" s="188">
        <v>2.6</v>
      </c>
      <c r="H50" s="192" t="s">
        <v>27</v>
      </c>
      <c r="I50" s="360"/>
      <c r="J50" s="368"/>
      <c r="K50" s="20" t="s">
        <v>724</v>
      </c>
      <c r="L50" s="192" t="s">
        <v>722</v>
      </c>
      <c r="M50" s="190" t="s">
        <v>723</v>
      </c>
      <c r="N50" s="3"/>
      <c r="O50" s="137" t="s">
        <v>728</v>
      </c>
      <c r="P50" s="138" t="s">
        <v>724</v>
      </c>
      <c r="Q50" s="3"/>
      <c r="R50" s="137" t="s">
        <v>728</v>
      </c>
      <c r="S50" s="138" t="s">
        <v>724</v>
      </c>
      <c r="T50" s="3"/>
      <c r="U50" s="137" t="s">
        <v>731</v>
      </c>
      <c r="V50" s="138" t="s">
        <v>725</v>
      </c>
      <c r="W50" s="3"/>
      <c r="X50" s="3"/>
    </row>
    <row r="51" spans="2:24">
      <c r="B51" s="354"/>
      <c r="C51" s="179" t="s">
        <v>455</v>
      </c>
      <c r="D51" s="355"/>
      <c r="E51" s="188"/>
      <c r="F51" s="192"/>
      <c r="G51" s="188">
        <v>3.5</v>
      </c>
      <c r="H51" s="192" t="s">
        <v>27</v>
      </c>
      <c r="I51" s="360"/>
      <c r="J51" s="368"/>
      <c r="K51" s="20" t="s">
        <v>724</v>
      </c>
      <c r="L51" s="192" t="s">
        <v>722</v>
      </c>
      <c r="M51" s="190" t="s">
        <v>725</v>
      </c>
      <c r="N51" s="3"/>
      <c r="O51" s="137" t="s">
        <v>729</v>
      </c>
      <c r="P51" s="138" t="s">
        <v>10</v>
      </c>
      <c r="Q51" s="3"/>
      <c r="R51" s="137" t="s">
        <v>729</v>
      </c>
      <c r="S51" s="138" t="s">
        <v>10</v>
      </c>
      <c r="T51" s="3"/>
      <c r="U51" s="137" t="s">
        <v>729</v>
      </c>
      <c r="V51" s="138" t="s">
        <v>12</v>
      </c>
      <c r="W51" s="3"/>
      <c r="X51" s="3"/>
    </row>
    <row r="52" spans="2:24" ht="15.75" thickBot="1">
      <c r="B52" s="354"/>
      <c r="C52" s="179" t="s">
        <v>458</v>
      </c>
      <c r="D52" s="355"/>
      <c r="E52" s="188"/>
      <c r="F52" s="192"/>
      <c r="G52" s="188">
        <v>4.3</v>
      </c>
      <c r="H52" s="192" t="s">
        <v>25</v>
      </c>
      <c r="I52" s="360"/>
      <c r="J52" s="368"/>
      <c r="K52" s="20" t="s">
        <v>724</v>
      </c>
      <c r="L52" s="192" t="s">
        <v>722</v>
      </c>
      <c r="M52" s="190" t="s">
        <v>725</v>
      </c>
      <c r="N52" s="3"/>
      <c r="O52" s="139" t="s">
        <v>730</v>
      </c>
      <c r="P52" s="140" t="s">
        <v>10</v>
      </c>
      <c r="Q52" s="3"/>
      <c r="R52" s="139" t="s">
        <v>730</v>
      </c>
      <c r="S52" s="140" t="s">
        <v>10</v>
      </c>
      <c r="T52" s="3"/>
      <c r="U52" s="139" t="s">
        <v>730</v>
      </c>
      <c r="V52" s="140" t="s">
        <v>12</v>
      </c>
      <c r="W52" s="3"/>
      <c r="X52" s="3"/>
    </row>
    <row r="53" spans="2:24">
      <c r="B53" s="354"/>
      <c r="C53" s="179" t="s">
        <v>460</v>
      </c>
      <c r="D53" s="355"/>
      <c r="E53" s="188"/>
      <c r="F53" s="192"/>
      <c r="G53" s="188">
        <v>4.3</v>
      </c>
      <c r="H53" s="192" t="s">
        <v>25</v>
      </c>
      <c r="I53" s="360"/>
      <c r="J53" s="368"/>
      <c r="K53" s="20" t="s">
        <v>724</v>
      </c>
      <c r="L53" s="192" t="s">
        <v>722</v>
      </c>
      <c r="M53" s="190" t="s">
        <v>725</v>
      </c>
      <c r="N53" s="3"/>
      <c r="O53" s="3"/>
      <c r="P53" s="3"/>
      <c r="Q53" s="3"/>
      <c r="R53" s="3"/>
      <c r="S53" s="3"/>
      <c r="T53" s="3"/>
      <c r="U53" s="3"/>
      <c r="V53" s="3"/>
      <c r="W53" s="3"/>
      <c r="X53" s="3"/>
    </row>
    <row r="54" spans="2:24">
      <c r="B54" s="354"/>
      <c r="C54" s="179" t="s">
        <v>462</v>
      </c>
      <c r="D54" s="355"/>
      <c r="E54" s="188"/>
      <c r="F54" s="192"/>
      <c r="G54" s="188">
        <v>5</v>
      </c>
      <c r="H54" s="192" t="s">
        <v>25</v>
      </c>
      <c r="I54" s="360"/>
      <c r="J54" s="368"/>
      <c r="K54" s="20" t="s">
        <v>724</v>
      </c>
      <c r="L54" s="192" t="s">
        <v>722</v>
      </c>
      <c r="M54" s="190" t="s">
        <v>721</v>
      </c>
      <c r="N54" s="3"/>
      <c r="O54" s="3"/>
      <c r="P54" s="3"/>
      <c r="Q54" s="3"/>
      <c r="R54" s="3"/>
      <c r="S54" s="3"/>
      <c r="T54" s="3"/>
      <c r="U54" s="3"/>
      <c r="V54" s="3"/>
      <c r="W54" s="3"/>
      <c r="X54" s="3"/>
    </row>
    <row r="55" spans="2:24" ht="15.75" thickBot="1">
      <c r="B55" s="354"/>
      <c r="C55" s="179" t="s">
        <v>464</v>
      </c>
      <c r="D55" s="355"/>
      <c r="E55" s="188"/>
      <c r="F55" s="192"/>
      <c r="G55" s="188">
        <v>5</v>
      </c>
      <c r="H55" s="192" t="s">
        <v>25</v>
      </c>
      <c r="I55" s="360"/>
      <c r="J55" s="368"/>
      <c r="K55" s="20" t="s">
        <v>724</v>
      </c>
      <c r="L55" s="192" t="s">
        <v>722</v>
      </c>
      <c r="M55" s="190" t="s">
        <v>721</v>
      </c>
      <c r="N55" s="3"/>
      <c r="O55" s="3"/>
      <c r="P55" s="3"/>
      <c r="Q55" s="3"/>
      <c r="R55" s="3"/>
      <c r="S55" s="3"/>
      <c r="T55" s="3"/>
      <c r="U55" s="3"/>
      <c r="V55" s="3"/>
      <c r="W55" s="3"/>
      <c r="X55" s="3"/>
    </row>
    <row r="56" spans="2:24">
      <c r="B56" s="354"/>
      <c r="C56" s="179" t="s">
        <v>466</v>
      </c>
      <c r="D56" s="355"/>
      <c r="E56" s="188"/>
      <c r="F56" s="192"/>
      <c r="G56" s="188">
        <v>4.3</v>
      </c>
      <c r="H56" s="192" t="s">
        <v>25</v>
      </c>
      <c r="I56" s="360"/>
      <c r="J56" s="368"/>
      <c r="K56" s="20" t="s">
        <v>724</v>
      </c>
      <c r="L56" s="192" t="s">
        <v>722</v>
      </c>
      <c r="M56" s="190" t="s">
        <v>725</v>
      </c>
      <c r="N56" s="3"/>
      <c r="O56" s="352" t="s">
        <v>1074</v>
      </c>
      <c r="P56" s="353"/>
      <c r="Q56" s="353"/>
      <c r="R56" s="356"/>
      <c r="S56" s="352" t="s">
        <v>1075</v>
      </c>
      <c r="T56" s="353"/>
      <c r="U56" s="356"/>
      <c r="V56" s="3"/>
      <c r="W56" s="3"/>
      <c r="X56" s="3"/>
    </row>
    <row r="57" spans="2:24" ht="15.75" thickBot="1">
      <c r="B57" s="354"/>
      <c r="C57" s="179" t="s">
        <v>468</v>
      </c>
      <c r="D57" s="355"/>
      <c r="E57" s="188"/>
      <c r="F57" s="192"/>
      <c r="G57" s="188">
        <v>2.6</v>
      </c>
      <c r="H57" s="192" t="s">
        <v>27</v>
      </c>
      <c r="I57" s="360"/>
      <c r="J57" s="368"/>
      <c r="K57" s="20" t="s">
        <v>724</v>
      </c>
      <c r="L57" s="192" t="s">
        <v>722</v>
      </c>
      <c r="M57" s="190" t="s">
        <v>723</v>
      </c>
      <c r="N57" s="3"/>
      <c r="O57" s="119" t="s">
        <v>1045</v>
      </c>
      <c r="P57" s="120" t="s">
        <v>27</v>
      </c>
      <c r="Q57" s="120" t="s">
        <v>25</v>
      </c>
      <c r="R57" s="124" t="s">
        <v>116</v>
      </c>
      <c r="S57" s="119" t="s">
        <v>1076</v>
      </c>
      <c r="T57" s="120" t="s">
        <v>1077</v>
      </c>
      <c r="U57" s="124" t="s">
        <v>1078</v>
      </c>
      <c r="V57" s="3"/>
      <c r="W57" s="3"/>
      <c r="X57" s="3"/>
    </row>
    <row r="58" spans="2:24" ht="15.75" thickBot="1">
      <c r="B58" s="354"/>
      <c r="C58" s="179" t="s">
        <v>470</v>
      </c>
      <c r="D58" s="355"/>
      <c r="E58" s="188"/>
      <c r="F58" s="192"/>
      <c r="G58" s="188">
        <v>4.3</v>
      </c>
      <c r="H58" s="192" t="s">
        <v>25</v>
      </c>
      <c r="I58" s="360"/>
      <c r="J58" s="368"/>
      <c r="K58" s="20" t="s">
        <v>724</v>
      </c>
      <c r="L58" s="192" t="s">
        <v>722</v>
      </c>
      <c r="M58" s="190" t="s">
        <v>725</v>
      </c>
      <c r="N58" s="3"/>
      <c r="O58" s="119">
        <f>SUM(P58:R58)</f>
        <v>139</v>
      </c>
      <c r="P58" s="120">
        <v>5</v>
      </c>
      <c r="Q58" s="120">
        <v>108</v>
      </c>
      <c r="R58" s="124">
        <v>26</v>
      </c>
      <c r="S58" s="119">
        <f>(P58*100)/O58</f>
        <v>3.5971223021582732</v>
      </c>
      <c r="T58" s="120">
        <f>(Q58*100)/O58</f>
        <v>77.697841726618705</v>
      </c>
      <c r="U58" s="124">
        <f>(R58*100)/O58</f>
        <v>18.705035971223023</v>
      </c>
      <c r="V58" s="3"/>
      <c r="W58" s="3"/>
      <c r="X58" s="3"/>
    </row>
    <row r="59" spans="2:24">
      <c r="B59" s="354"/>
      <c r="C59" s="179" t="s">
        <v>472</v>
      </c>
      <c r="D59" s="355"/>
      <c r="E59" s="188"/>
      <c r="F59" s="192"/>
      <c r="G59" s="188">
        <v>4.3</v>
      </c>
      <c r="H59" s="192" t="s">
        <v>25</v>
      </c>
      <c r="I59" s="360"/>
      <c r="J59" s="368"/>
      <c r="K59" s="20" t="s">
        <v>724</v>
      </c>
      <c r="L59" s="192" t="s">
        <v>722</v>
      </c>
      <c r="M59" s="190" t="s">
        <v>725</v>
      </c>
      <c r="N59" s="3"/>
      <c r="O59" s="3"/>
      <c r="P59" s="3"/>
      <c r="Q59" s="3"/>
      <c r="R59" s="3"/>
      <c r="S59" s="3"/>
      <c r="T59" s="3"/>
      <c r="U59" s="3"/>
      <c r="V59" s="3"/>
      <c r="W59" s="3"/>
      <c r="X59" s="3"/>
    </row>
    <row r="60" spans="2:24">
      <c r="B60" s="354"/>
      <c r="C60" s="179" t="s">
        <v>476</v>
      </c>
      <c r="D60" s="355"/>
      <c r="E60" s="188"/>
      <c r="F60" s="192"/>
      <c r="G60" s="188">
        <v>4.3</v>
      </c>
      <c r="H60" s="192" t="s">
        <v>25</v>
      </c>
      <c r="I60" s="360"/>
      <c r="J60" s="368"/>
      <c r="K60" s="20" t="s">
        <v>724</v>
      </c>
      <c r="L60" s="192" t="s">
        <v>722</v>
      </c>
      <c r="M60" s="190" t="s">
        <v>725</v>
      </c>
    </row>
    <row r="61" spans="2:24">
      <c r="B61" s="354"/>
      <c r="C61" s="179" t="s">
        <v>490</v>
      </c>
      <c r="D61" s="355"/>
      <c r="E61" s="188"/>
      <c r="F61" s="192"/>
      <c r="G61" s="188">
        <v>4.3</v>
      </c>
      <c r="H61" s="192" t="s">
        <v>25</v>
      </c>
      <c r="I61" s="360"/>
      <c r="J61" s="368"/>
      <c r="K61" s="20" t="s">
        <v>724</v>
      </c>
      <c r="L61" s="179" t="s">
        <v>722</v>
      </c>
      <c r="M61" s="190" t="s">
        <v>725</v>
      </c>
    </row>
    <row r="62" spans="2:24">
      <c r="B62" s="354"/>
      <c r="C62" s="179" t="s">
        <v>491</v>
      </c>
      <c r="D62" s="355"/>
      <c r="E62" s="188"/>
      <c r="F62" s="192"/>
      <c r="G62" s="188">
        <v>4.3</v>
      </c>
      <c r="H62" s="192" t="s">
        <v>25</v>
      </c>
      <c r="I62" s="360"/>
      <c r="J62" s="368"/>
      <c r="K62" s="20" t="s">
        <v>724</v>
      </c>
      <c r="L62" s="179" t="s">
        <v>722</v>
      </c>
      <c r="M62" s="190" t="s">
        <v>725</v>
      </c>
    </row>
    <row r="63" spans="2:24">
      <c r="B63" s="354"/>
      <c r="C63" s="179" t="s">
        <v>493</v>
      </c>
      <c r="D63" s="355"/>
      <c r="E63" s="188"/>
      <c r="F63" s="192"/>
      <c r="G63" s="188">
        <v>4.3</v>
      </c>
      <c r="H63" s="192" t="s">
        <v>25</v>
      </c>
      <c r="I63" s="360"/>
      <c r="J63" s="368"/>
      <c r="K63" s="20" t="s">
        <v>724</v>
      </c>
      <c r="L63" s="179" t="s">
        <v>722</v>
      </c>
      <c r="M63" s="190" t="s">
        <v>725</v>
      </c>
    </row>
    <row r="64" spans="2:24">
      <c r="B64" s="354"/>
      <c r="C64" s="179" t="s">
        <v>495</v>
      </c>
      <c r="D64" s="355"/>
      <c r="E64" s="188"/>
      <c r="F64" s="192"/>
      <c r="G64" s="188">
        <v>4.3</v>
      </c>
      <c r="H64" s="192" t="s">
        <v>25</v>
      </c>
      <c r="I64" s="360"/>
      <c r="J64" s="368"/>
      <c r="K64" s="20" t="s">
        <v>724</v>
      </c>
      <c r="L64" s="179" t="s">
        <v>722</v>
      </c>
      <c r="M64" s="190" t="s">
        <v>725</v>
      </c>
    </row>
    <row r="65" spans="2:13">
      <c r="B65" s="354"/>
      <c r="C65" s="179" t="s">
        <v>497</v>
      </c>
      <c r="D65" s="355"/>
      <c r="E65" s="188"/>
      <c r="F65" s="192"/>
      <c r="G65" s="188">
        <v>4.3</v>
      </c>
      <c r="H65" s="192" t="s">
        <v>25</v>
      </c>
      <c r="I65" s="360"/>
      <c r="J65" s="368"/>
      <c r="K65" s="20" t="s">
        <v>724</v>
      </c>
      <c r="L65" s="179" t="s">
        <v>722</v>
      </c>
      <c r="M65" s="190" t="s">
        <v>725</v>
      </c>
    </row>
    <row r="66" spans="2:13">
      <c r="B66" s="354"/>
      <c r="C66" s="179" t="s">
        <v>499</v>
      </c>
      <c r="D66" s="355"/>
      <c r="E66" s="188"/>
      <c r="F66" s="192"/>
      <c r="G66" s="188">
        <v>4.3</v>
      </c>
      <c r="H66" s="192" t="s">
        <v>25</v>
      </c>
      <c r="I66" s="360"/>
      <c r="J66" s="368"/>
      <c r="K66" s="20" t="s">
        <v>724</v>
      </c>
      <c r="L66" s="179" t="s">
        <v>722</v>
      </c>
      <c r="M66" s="190" t="s">
        <v>725</v>
      </c>
    </row>
    <row r="67" spans="2:13">
      <c r="B67" s="354"/>
      <c r="C67" s="179" t="s">
        <v>501</v>
      </c>
      <c r="D67" s="355"/>
      <c r="E67" s="188"/>
      <c r="F67" s="192"/>
      <c r="G67" s="188">
        <v>4.3</v>
      </c>
      <c r="H67" s="192" t="s">
        <v>25</v>
      </c>
      <c r="I67" s="360"/>
      <c r="J67" s="368"/>
      <c r="K67" s="20" t="s">
        <v>724</v>
      </c>
      <c r="L67" s="179" t="s">
        <v>722</v>
      </c>
      <c r="M67" s="190" t="s">
        <v>725</v>
      </c>
    </row>
    <row r="68" spans="2:13">
      <c r="B68" s="354"/>
      <c r="C68" s="179" t="s">
        <v>503</v>
      </c>
      <c r="D68" s="355"/>
      <c r="E68" s="188"/>
      <c r="F68" s="192"/>
      <c r="G68" s="188">
        <v>4.3</v>
      </c>
      <c r="H68" s="192" t="s">
        <v>25</v>
      </c>
      <c r="I68" s="360"/>
      <c r="J68" s="368"/>
      <c r="K68" s="20" t="s">
        <v>724</v>
      </c>
      <c r="L68" s="179" t="s">
        <v>722</v>
      </c>
      <c r="M68" s="190" t="s">
        <v>725</v>
      </c>
    </row>
    <row r="69" spans="2:13">
      <c r="B69" s="354"/>
      <c r="C69" s="179" t="s">
        <v>505</v>
      </c>
      <c r="D69" s="355"/>
      <c r="E69" s="188"/>
      <c r="F69" s="192"/>
      <c r="G69" s="188">
        <v>4.3</v>
      </c>
      <c r="H69" s="192" t="s">
        <v>25</v>
      </c>
      <c r="I69" s="360"/>
      <c r="J69" s="368"/>
      <c r="K69" s="20" t="s">
        <v>724</v>
      </c>
      <c r="L69" s="179" t="s">
        <v>722</v>
      </c>
      <c r="M69" s="190" t="s">
        <v>725</v>
      </c>
    </row>
    <row r="70" spans="2:13">
      <c r="B70" s="354"/>
      <c r="C70" s="179" t="s">
        <v>740</v>
      </c>
      <c r="D70" s="355"/>
      <c r="E70" s="188"/>
      <c r="F70" s="192"/>
      <c r="G70" s="188">
        <v>4.3</v>
      </c>
      <c r="H70" s="192" t="s">
        <v>25</v>
      </c>
      <c r="I70" s="360"/>
      <c r="J70" s="368"/>
      <c r="K70" s="20" t="s">
        <v>724</v>
      </c>
      <c r="L70" s="179" t="s">
        <v>722</v>
      </c>
      <c r="M70" s="190" t="s">
        <v>725</v>
      </c>
    </row>
    <row r="71" spans="2:13">
      <c r="B71" s="354"/>
      <c r="C71" s="179" t="s">
        <v>743</v>
      </c>
      <c r="D71" s="355"/>
      <c r="E71" s="188"/>
      <c r="F71" s="192"/>
      <c r="G71" s="188">
        <v>4.3</v>
      </c>
      <c r="H71" s="192" t="s">
        <v>25</v>
      </c>
      <c r="I71" s="360"/>
      <c r="J71" s="368"/>
      <c r="K71" s="20" t="s">
        <v>724</v>
      </c>
      <c r="L71" s="179" t="s">
        <v>722</v>
      </c>
      <c r="M71" s="190" t="s">
        <v>725</v>
      </c>
    </row>
    <row r="72" spans="2:13">
      <c r="B72" s="354"/>
      <c r="C72" s="179" t="s">
        <v>512</v>
      </c>
      <c r="D72" s="355"/>
      <c r="E72" s="188"/>
      <c r="F72" s="192"/>
      <c r="G72" s="188">
        <v>4.3</v>
      </c>
      <c r="H72" s="192" t="s">
        <v>25</v>
      </c>
      <c r="I72" s="360"/>
      <c r="J72" s="368"/>
      <c r="K72" s="20" t="s">
        <v>724</v>
      </c>
      <c r="L72" s="179" t="s">
        <v>722</v>
      </c>
      <c r="M72" s="190" t="s">
        <v>725</v>
      </c>
    </row>
    <row r="73" spans="2:13">
      <c r="B73" s="354"/>
      <c r="C73" s="179" t="s">
        <v>515</v>
      </c>
      <c r="D73" s="355"/>
      <c r="E73" s="188"/>
      <c r="F73" s="192"/>
      <c r="G73" s="188">
        <v>4.3</v>
      </c>
      <c r="H73" s="192" t="s">
        <v>25</v>
      </c>
      <c r="I73" s="360"/>
      <c r="J73" s="368"/>
      <c r="K73" s="20" t="s">
        <v>724</v>
      </c>
      <c r="L73" s="179" t="s">
        <v>722</v>
      </c>
      <c r="M73" s="190" t="s">
        <v>725</v>
      </c>
    </row>
    <row r="74" spans="2:13">
      <c r="B74" s="354"/>
      <c r="C74" s="179" t="s">
        <v>517</v>
      </c>
      <c r="D74" s="355"/>
      <c r="E74" s="188"/>
      <c r="F74" s="192"/>
      <c r="G74" s="188">
        <v>4.3</v>
      </c>
      <c r="H74" s="192" t="s">
        <v>25</v>
      </c>
      <c r="I74" s="360"/>
      <c r="J74" s="368"/>
      <c r="K74" s="20" t="s">
        <v>724</v>
      </c>
      <c r="L74" s="179" t="s">
        <v>722</v>
      </c>
      <c r="M74" s="190" t="s">
        <v>725</v>
      </c>
    </row>
    <row r="75" spans="2:13">
      <c r="B75" s="354"/>
      <c r="C75" s="179" t="s">
        <v>519</v>
      </c>
      <c r="D75" s="355"/>
      <c r="E75" s="188"/>
      <c r="F75" s="192"/>
      <c r="G75" s="188">
        <v>4.3</v>
      </c>
      <c r="H75" s="192" t="s">
        <v>25</v>
      </c>
      <c r="I75" s="360"/>
      <c r="J75" s="368"/>
      <c r="K75" s="20" t="s">
        <v>724</v>
      </c>
      <c r="L75" s="179" t="s">
        <v>722</v>
      </c>
      <c r="M75" s="190" t="s">
        <v>725</v>
      </c>
    </row>
    <row r="76" spans="2:13">
      <c r="B76" s="354"/>
      <c r="C76" s="179" t="s">
        <v>521</v>
      </c>
      <c r="D76" s="355"/>
      <c r="E76" s="188"/>
      <c r="F76" s="192"/>
      <c r="G76" s="188">
        <v>4.3</v>
      </c>
      <c r="H76" s="192" t="s">
        <v>25</v>
      </c>
      <c r="I76" s="360"/>
      <c r="J76" s="368"/>
      <c r="K76" s="20" t="s">
        <v>724</v>
      </c>
      <c r="L76" s="179" t="s">
        <v>722</v>
      </c>
      <c r="M76" s="190" t="s">
        <v>725</v>
      </c>
    </row>
    <row r="77" spans="2:13">
      <c r="B77" s="354"/>
      <c r="C77" s="179" t="s">
        <v>526</v>
      </c>
      <c r="D77" s="355"/>
      <c r="E77" s="188"/>
      <c r="F77" s="192"/>
      <c r="G77" s="188">
        <v>4.3</v>
      </c>
      <c r="H77" s="192" t="s">
        <v>25</v>
      </c>
      <c r="I77" s="360"/>
      <c r="J77" s="368"/>
      <c r="K77" s="20" t="s">
        <v>724</v>
      </c>
      <c r="L77" s="179" t="s">
        <v>722</v>
      </c>
      <c r="M77" s="190" t="s">
        <v>725</v>
      </c>
    </row>
    <row r="78" spans="2:13">
      <c r="B78" s="354"/>
      <c r="C78" s="179" t="s">
        <v>528</v>
      </c>
      <c r="D78" s="355"/>
      <c r="E78" s="188"/>
      <c r="F78" s="192"/>
      <c r="G78" s="188">
        <v>4.3</v>
      </c>
      <c r="H78" s="192" t="s">
        <v>25</v>
      </c>
      <c r="I78" s="360"/>
      <c r="J78" s="368"/>
      <c r="K78" s="20" t="s">
        <v>724</v>
      </c>
      <c r="L78" s="179" t="s">
        <v>722</v>
      </c>
      <c r="M78" s="190" t="s">
        <v>725</v>
      </c>
    </row>
    <row r="79" spans="2:13">
      <c r="B79" s="354"/>
      <c r="C79" s="179" t="s">
        <v>530</v>
      </c>
      <c r="D79" s="355"/>
      <c r="E79" s="188"/>
      <c r="F79" s="192"/>
      <c r="G79" s="188">
        <v>4.3</v>
      </c>
      <c r="H79" s="192" t="s">
        <v>25</v>
      </c>
      <c r="I79" s="360"/>
      <c r="J79" s="368"/>
      <c r="K79" s="20" t="s">
        <v>724</v>
      </c>
      <c r="L79" s="179" t="s">
        <v>722</v>
      </c>
      <c r="M79" s="190" t="s">
        <v>725</v>
      </c>
    </row>
    <row r="80" spans="2:13">
      <c r="B80" s="354"/>
      <c r="C80" s="179" t="s">
        <v>532</v>
      </c>
      <c r="D80" s="355"/>
      <c r="E80" s="188"/>
      <c r="F80" s="192"/>
      <c r="G80" s="188">
        <v>4.3</v>
      </c>
      <c r="H80" s="192" t="s">
        <v>25</v>
      </c>
      <c r="I80" s="360"/>
      <c r="J80" s="368"/>
      <c r="K80" s="20" t="s">
        <v>724</v>
      </c>
      <c r="L80" s="179" t="s">
        <v>722</v>
      </c>
      <c r="M80" s="190" t="s">
        <v>725</v>
      </c>
    </row>
    <row r="81" spans="2:13">
      <c r="B81" s="354"/>
      <c r="C81" s="179" t="s">
        <v>540</v>
      </c>
      <c r="D81" s="355"/>
      <c r="E81" s="188"/>
      <c r="F81" s="192"/>
      <c r="G81" s="188">
        <v>4.3</v>
      </c>
      <c r="H81" s="192" t="s">
        <v>25</v>
      </c>
      <c r="I81" s="360"/>
      <c r="J81" s="368"/>
      <c r="K81" s="20" t="s">
        <v>724</v>
      </c>
      <c r="L81" s="179" t="s">
        <v>722</v>
      </c>
      <c r="M81" s="190" t="s">
        <v>725</v>
      </c>
    </row>
    <row r="82" spans="2:13">
      <c r="B82" s="354"/>
      <c r="C82" s="179" t="s">
        <v>544</v>
      </c>
      <c r="D82" s="355"/>
      <c r="E82" s="188"/>
      <c r="F82" s="192"/>
      <c r="G82" s="188">
        <v>5</v>
      </c>
      <c r="H82" s="192" t="s">
        <v>25</v>
      </c>
      <c r="I82" s="360"/>
      <c r="J82" s="368"/>
      <c r="K82" s="20" t="s">
        <v>722</v>
      </c>
      <c r="L82" s="179" t="s">
        <v>722</v>
      </c>
      <c r="M82" s="190" t="s">
        <v>721</v>
      </c>
    </row>
    <row r="83" spans="2:13">
      <c r="B83" s="354"/>
      <c r="C83" s="179" t="s">
        <v>546</v>
      </c>
      <c r="D83" s="355"/>
      <c r="E83" s="188"/>
      <c r="F83" s="192"/>
      <c r="G83" s="188">
        <v>4.3</v>
      </c>
      <c r="H83" s="192" t="s">
        <v>25</v>
      </c>
      <c r="I83" s="360"/>
      <c r="J83" s="368"/>
      <c r="K83" s="20" t="s">
        <v>724</v>
      </c>
      <c r="L83" s="179" t="s">
        <v>722</v>
      </c>
      <c r="M83" s="190" t="s">
        <v>725</v>
      </c>
    </row>
    <row r="84" spans="2:13">
      <c r="B84" s="354"/>
      <c r="C84" s="179" t="s">
        <v>553</v>
      </c>
      <c r="D84" s="355"/>
      <c r="E84" s="188"/>
      <c r="F84" s="192"/>
      <c r="G84" s="188">
        <v>4.3</v>
      </c>
      <c r="H84" s="192" t="s">
        <v>25</v>
      </c>
      <c r="I84" s="360"/>
      <c r="J84" s="368"/>
      <c r="K84" s="20" t="s">
        <v>724</v>
      </c>
      <c r="L84" s="179" t="s">
        <v>722</v>
      </c>
      <c r="M84" s="190" t="s">
        <v>725</v>
      </c>
    </row>
    <row r="85" spans="2:13">
      <c r="B85" s="354"/>
      <c r="C85" s="185" t="s">
        <v>1148</v>
      </c>
      <c r="D85" s="355"/>
      <c r="E85" s="188">
        <v>6.1</v>
      </c>
      <c r="F85" s="192" t="s">
        <v>25</v>
      </c>
      <c r="G85" s="188">
        <v>4.3</v>
      </c>
      <c r="H85" s="192" t="s">
        <v>25</v>
      </c>
      <c r="I85" s="360"/>
      <c r="J85" s="368"/>
      <c r="K85" s="181" t="s">
        <v>721</v>
      </c>
      <c r="L85" s="192" t="s">
        <v>722</v>
      </c>
      <c r="M85" s="190" t="s">
        <v>721</v>
      </c>
    </row>
    <row r="86" spans="2:13">
      <c r="B86" s="354"/>
      <c r="C86" s="246" t="s">
        <v>1171</v>
      </c>
      <c r="D86" s="355"/>
      <c r="E86" s="188"/>
      <c r="F86" s="192"/>
      <c r="G86" s="188">
        <v>4.3</v>
      </c>
      <c r="H86" s="192" t="s">
        <v>25</v>
      </c>
      <c r="I86" s="360"/>
      <c r="J86" s="368"/>
      <c r="K86" s="181" t="s">
        <v>724</v>
      </c>
      <c r="L86" s="192" t="s">
        <v>722</v>
      </c>
      <c r="M86" s="190" t="s">
        <v>725</v>
      </c>
    </row>
    <row r="87" spans="2:13">
      <c r="B87" s="354"/>
      <c r="C87" s="246" t="s">
        <v>1183</v>
      </c>
      <c r="D87" s="355"/>
      <c r="E87" s="188"/>
      <c r="F87" s="192"/>
      <c r="G87" s="245">
        <v>4.3</v>
      </c>
      <c r="H87" s="179" t="s">
        <v>25</v>
      </c>
      <c r="I87" s="360"/>
      <c r="J87" s="368"/>
      <c r="K87" s="181" t="s">
        <v>724</v>
      </c>
      <c r="L87" s="192" t="s">
        <v>722</v>
      </c>
      <c r="M87" s="190" t="s">
        <v>725</v>
      </c>
    </row>
    <row r="88" spans="2:13">
      <c r="B88" s="354"/>
      <c r="C88" s="246" t="s">
        <v>1186</v>
      </c>
      <c r="D88" s="355"/>
      <c r="E88" s="188"/>
      <c r="F88" s="192"/>
      <c r="G88" s="245">
        <v>4.9000000000000004</v>
      </c>
      <c r="H88" s="179" t="s">
        <v>25</v>
      </c>
      <c r="I88" s="360"/>
      <c r="J88" s="368"/>
      <c r="K88" s="181" t="s">
        <v>724</v>
      </c>
      <c r="L88" s="192" t="s">
        <v>722</v>
      </c>
      <c r="M88" s="190" t="s">
        <v>725</v>
      </c>
    </row>
    <row r="89" spans="2:13">
      <c r="B89" s="354"/>
      <c r="C89" s="246" t="s">
        <v>515</v>
      </c>
      <c r="D89" s="355"/>
      <c r="E89" s="188"/>
      <c r="F89" s="192"/>
      <c r="G89" s="245">
        <v>4.3</v>
      </c>
      <c r="H89" s="179" t="s">
        <v>25</v>
      </c>
      <c r="I89" s="360"/>
      <c r="J89" s="368"/>
      <c r="K89" s="181" t="s">
        <v>724</v>
      </c>
      <c r="L89" s="192" t="s">
        <v>722</v>
      </c>
      <c r="M89" s="190" t="s">
        <v>725</v>
      </c>
    </row>
    <row r="90" spans="2:13">
      <c r="B90" s="354"/>
      <c r="C90" s="246" t="s">
        <v>1217</v>
      </c>
      <c r="D90" s="355"/>
      <c r="E90" s="188"/>
      <c r="F90" s="192"/>
      <c r="G90" s="245">
        <v>4.3</v>
      </c>
      <c r="H90" s="179" t="s">
        <v>25</v>
      </c>
      <c r="I90" s="360"/>
      <c r="J90" s="368"/>
      <c r="K90" s="181" t="s">
        <v>724</v>
      </c>
      <c r="L90" s="192" t="s">
        <v>722</v>
      </c>
      <c r="M90" s="190" t="s">
        <v>725</v>
      </c>
    </row>
    <row r="91" spans="2:13">
      <c r="B91" s="354"/>
      <c r="C91" s="246" t="s">
        <v>1219</v>
      </c>
      <c r="D91" s="355"/>
      <c r="E91" s="245"/>
      <c r="F91" s="185"/>
      <c r="G91" s="245">
        <v>4.3</v>
      </c>
      <c r="H91" s="179" t="s">
        <v>25</v>
      </c>
      <c r="I91" s="360"/>
      <c r="J91" s="368"/>
      <c r="K91" s="181" t="s">
        <v>724</v>
      </c>
      <c r="L91" s="192" t="s">
        <v>722</v>
      </c>
      <c r="M91" s="190" t="s">
        <v>725</v>
      </c>
    </row>
    <row r="92" spans="2:13" ht="15.75" thickBot="1">
      <c r="B92" s="357"/>
      <c r="C92" s="179" t="s">
        <v>555</v>
      </c>
      <c r="D92" s="358"/>
      <c r="E92" s="188"/>
      <c r="F92" s="192"/>
      <c r="G92" s="188">
        <v>4.3</v>
      </c>
      <c r="H92" s="192" t="s">
        <v>25</v>
      </c>
      <c r="I92" s="361"/>
      <c r="J92" s="369"/>
      <c r="K92" s="183" t="s">
        <v>724</v>
      </c>
      <c r="L92" s="184" t="s">
        <v>722</v>
      </c>
      <c r="M92" s="242" t="s">
        <v>725</v>
      </c>
    </row>
    <row r="93" spans="2:13">
      <c r="B93" s="352" t="s">
        <v>683</v>
      </c>
      <c r="C93" s="194" t="s">
        <v>757</v>
      </c>
      <c r="D93" s="353" t="s">
        <v>114</v>
      </c>
      <c r="E93" s="193">
        <v>8.8000000000000007</v>
      </c>
      <c r="F93" s="182" t="s">
        <v>116</v>
      </c>
      <c r="G93" s="193">
        <v>6.8</v>
      </c>
      <c r="H93" s="182" t="s">
        <v>25</v>
      </c>
      <c r="I93" s="359">
        <f>AVERAGE(E93,G95:G100)</f>
        <v>6.7285714285714278</v>
      </c>
      <c r="J93" s="353" t="s">
        <v>25</v>
      </c>
      <c r="K93" s="180" t="s">
        <v>723</v>
      </c>
      <c r="L93" s="182" t="s">
        <v>723</v>
      </c>
      <c r="M93" s="186" t="s">
        <v>721</v>
      </c>
    </row>
    <row r="94" spans="2:13">
      <c r="B94" s="354"/>
      <c r="C94" s="179" t="s">
        <v>113</v>
      </c>
      <c r="D94" s="355"/>
      <c r="E94" s="188">
        <v>8.1</v>
      </c>
      <c r="F94" s="192" t="s">
        <v>116</v>
      </c>
      <c r="G94" s="188">
        <v>5.8</v>
      </c>
      <c r="H94" s="192" t="s">
        <v>25</v>
      </c>
      <c r="I94" s="360"/>
      <c r="J94" s="355"/>
      <c r="K94" s="181" t="s">
        <v>723</v>
      </c>
      <c r="L94" s="179" t="s">
        <v>723</v>
      </c>
      <c r="M94" s="190" t="s">
        <v>722</v>
      </c>
    </row>
    <row r="95" spans="2:13">
      <c r="B95" s="354"/>
      <c r="C95" s="179" t="s">
        <v>148</v>
      </c>
      <c r="D95" s="355"/>
      <c r="E95" s="188"/>
      <c r="F95" s="192"/>
      <c r="G95" s="188">
        <v>6.8</v>
      </c>
      <c r="H95" s="192" t="s">
        <v>25</v>
      </c>
      <c r="I95" s="360"/>
      <c r="J95" s="355"/>
      <c r="K95" s="20" t="s">
        <v>724</v>
      </c>
      <c r="L95" s="179" t="s">
        <v>724</v>
      </c>
      <c r="M95" s="190" t="s">
        <v>725</v>
      </c>
    </row>
    <row r="96" spans="2:13">
      <c r="B96" s="354"/>
      <c r="C96" s="179" t="s">
        <v>263</v>
      </c>
      <c r="D96" s="355"/>
      <c r="E96" s="188"/>
      <c r="F96" s="192"/>
      <c r="G96" s="188">
        <v>6.8</v>
      </c>
      <c r="H96" s="192" t="s">
        <v>25</v>
      </c>
      <c r="I96" s="360"/>
      <c r="J96" s="355"/>
      <c r="K96" s="20" t="s">
        <v>724</v>
      </c>
      <c r="L96" s="179" t="s">
        <v>724</v>
      </c>
      <c r="M96" s="190" t="s">
        <v>725</v>
      </c>
    </row>
    <row r="97" spans="2:13">
      <c r="B97" s="354"/>
      <c r="C97" s="179" t="s">
        <v>423</v>
      </c>
      <c r="D97" s="355"/>
      <c r="E97" s="188"/>
      <c r="F97" s="192"/>
      <c r="G97" s="188">
        <v>6.8</v>
      </c>
      <c r="H97" s="192" t="s">
        <v>25</v>
      </c>
      <c r="I97" s="360"/>
      <c r="J97" s="355"/>
      <c r="K97" s="20" t="s">
        <v>724</v>
      </c>
      <c r="L97" s="179" t="s">
        <v>724</v>
      </c>
      <c r="M97" s="190" t="s">
        <v>725</v>
      </c>
    </row>
    <row r="98" spans="2:13">
      <c r="B98" s="354"/>
      <c r="C98" s="179" t="s">
        <v>450</v>
      </c>
      <c r="D98" s="355"/>
      <c r="E98" s="188"/>
      <c r="F98" s="192"/>
      <c r="G98" s="188">
        <v>6.8</v>
      </c>
      <c r="H98" s="192" t="s">
        <v>25</v>
      </c>
      <c r="I98" s="360"/>
      <c r="J98" s="355"/>
      <c r="K98" s="20" t="s">
        <v>724</v>
      </c>
      <c r="L98" s="179" t="s">
        <v>724</v>
      </c>
      <c r="M98" s="190" t="s">
        <v>725</v>
      </c>
    </row>
    <row r="99" spans="2:13">
      <c r="B99" s="354"/>
      <c r="C99" s="246" t="s">
        <v>1236</v>
      </c>
      <c r="D99" s="355"/>
      <c r="E99" s="245"/>
      <c r="F99" s="185"/>
      <c r="G99" s="245">
        <v>4.3</v>
      </c>
      <c r="H99" s="179" t="s">
        <v>25</v>
      </c>
      <c r="I99" s="360"/>
      <c r="J99" s="355"/>
      <c r="K99" s="181" t="s">
        <v>724</v>
      </c>
      <c r="L99" s="192" t="s">
        <v>722</v>
      </c>
      <c r="M99" s="190" t="s">
        <v>725</v>
      </c>
    </row>
    <row r="100" spans="2:13" ht="15.75" thickBot="1">
      <c r="B100" s="354"/>
      <c r="C100" s="179" t="s">
        <v>474</v>
      </c>
      <c r="D100" s="358"/>
      <c r="E100" s="188"/>
      <c r="F100" s="192"/>
      <c r="G100" s="188">
        <v>6.8</v>
      </c>
      <c r="H100" s="192" t="s">
        <v>25</v>
      </c>
      <c r="I100" s="361"/>
      <c r="J100" s="358"/>
      <c r="K100" s="37" t="s">
        <v>724</v>
      </c>
      <c r="L100" s="195" t="s">
        <v>724</v>
      </c>
      <c r="M100" s="242" t="s">
        <v>725</v>
      </c>
    </row>
    <row r="101" spans="2:13">
      <c r="B101" s="352" t="s">
        <v>683</v>
      </c>
      <c r="C101" s="194" t="s">
        <v>128</v>
      </c>
      <c r="D101" s="353" t="s">
        <v>129</v>
      </c>
      <c r="E101" s="193"/>
      <c r="F101" s="182"/>
      <c r="G101" s="193">
        <v>7.5</v>
      </c>
      <c r="H101" s="182" t="s">
        <v>116</v>
      </c>
      <c r="I101" s="359">
        <f>AVERAGE(G101:G118,E119,G120:G124)</f>
        <v>7.1791666666666671</v>
      </c>
      <c r="J101" s="353" t="s">
        <v>116</v>
      </c>
      <c r="K101" s="180" t="s">
        <v>724</v>
      </c>
      <c r="L101" s="182" t="s">
        <v>724</v>
      </c>
      <c r="M101" s="186" t="s">
        <v>721</v>
      </c>
    </row>
    <row r="102" spans="2:13">
      <c r="B102" s="354"/>
      <c r="C102" s="179" t="s">
        <v>139</v>
      </c>
      <c r="D102" s="355"/>
      <c r="E102" s="188"/>
      <c r="F102" s="192"/>
      <c r="G102" s="188">
        <v>7.5</v>
      </c>
      <c r="H102" s="192" t="s">
        <v>116</v>
      </c>
      <c r="I102" s="360"/>
      <c r="J102" s="355"/>
      <c r="K102" s="20" t="s">
        <v>724</v>
      </c>
      <c r="L102" s="179" t="s">
        <v>724</v>
      </c>
      <c r="M102" s="190" t="s">
        <v>721</v>
      </c>
    </row>
    <row r="103" spans="2:13">
      <c r="B103" s="354"/>
      <c r="C103" s="179" t="s">
        <v>205</v>
      </c>
      <c r="D103" s="355"/>
      <c r="E103" s="188"/>
      <c r="F103" s="192"/>
      <c r="G103" s="188">
        <v>7.5</v>
      </c>
      <c r="H103" s="192" t="s">
        <v>116</v>
      </c>
      <c r="I103" s="360"/>
      <c r="J103" s="355"/>
      <c r="K103" s="20" t="s">
        <v>724</v>
      </c>
      <c r="L103" s="179" t="s">
        <v>724</v>
      </c>
      <c r="M103" s="190" t="s">
        <v>721</v>
      </c>
    </row>
    <row r="104" spans="2:13">
      <c r="B104" s="354"/>
      <c r="C104" s="179" t="s">
        <v>280</v>
      </c>
      <c r="D104" s="355"/>
      <c r="E104" s="188"/>
      <c r="F104" s="192"/>
      <c r="G104" s="188">
        <v>7.5</v>
      </c>
      <c r="H104" s="192" t="s">
        <v>116</v>
      </c>
      <c r="I104" s="360"/>
      <c r="J104" s="355"/>
      <c r="K104" s="20" t="s">
        <v>724</v>
      </c>
      <c r="L104" s="179" t="s">
        <v>724</v>
      </c>
      <c r="M104" s="190" t="s">
        <v>721</v>
      </c>
    </row>
    <row r="105" spans="2:13">
      <c r="B105" s="354"/>
      <c r="C105" s="179" t="s">
        <v>293</v>
      </c>
      <c r="D105" s="355"/>
      <c r="E105" s="188"/>
      <c r="F105" s="192"/>
      <c r="G105" s="188">
        <v>6.5</v>
      </c>
      <c r="H105" s="192" t="s">
        <v>25</v>
      </c>
      <c r="I105" s="360"/>
      <c r="J105" s="355"/>
      <c r="K105" s="20" t="s">
        <v>724</v>
      </c>
      <c r="L105" s="179" t="s">
        <v>724</v>
      </c>
      <c r="M105" s="190" t="s">
        <v>721</v>
      </c>
    </row>
    <row r="106" spans="2:13">
      <c r="B106" s="354"/>
      <c r="C106" s="179" t="s">
        <v>335</v>
      </c>
      <c r="D106" s="355"/>
      <c r="E106" s="188"/>
      <c r="F106" s="192"/>
      <c r="G106" s="188">
        <v>6.5</v>
      </c>
      <c r="H106" s="192" t="s">
        <v>25</v>
      </c>
      <c r="I106" s="360"/>
      <c r="J106" s="355"/>
      <c r="K106" s="20" t="s">
        <v>724</v>
      </c>
      <c r="L106" s="179" t="s">
        <v>724</v>
      </c>
      <c r="M106" s="190" t="s">
        <v>721</v>
      </c>
    </row>
    <row r="107" spans="2:13">
      <c r="B107" s="354"/>
      <c r="C107" s="179" t="s">
        <v>344</v>
      </c>
      <c r="D107" s="355"/>
      <c r="E107" s="188"/>
      <c r="F107" s="192"/>
      <c r="G107" s="188">
        <v>7.5</v>
      </c>
      <c r="H107" s="192" t="s">
        <v>116</v>
      </c>
      <c r="I107" s="360"/>
      <c r="J107" s="355"/>
      <c r="K107" s="20" t="s">
        <v>724</v>
      </c>
      <c r="L107" s="179" t="s">
        <v>724</v>
      </c>
      <c r="M107" s="190" t="s">
        <v>721</v>
      </c>
    </row>
    <row r="108" spans="2:13">
      <c r="B108" s="354"/>
      <c r="C108" s="179" t="s">
        <v>350</v>
      </c>
      <c r="D108" s="355"/>
      <c r="E108" s="188"/>
      <c r="F108" s="192"/>
      <c r="G108" s="188">
        <v>7.5</v>
      </c>
      <c r="H108" s="192" t="s">
        <v>116</v>
      </c>
      <c r="I108" s="360"/>
      <c r="J108" s="355"/>
      <c r="K108" s="20" t="s">
        <v>724</v>
      </c>
      <c r="L108" s="179" t="s">
        <v>724</v>
      </c>
      <c r="M108" s="190" t="s">
        <v>721</v>
      </c>
    </row>
    <row r="109" spans="2:13">
      <c r="B109" s="354"/>
      <c r="C109" s="179" t="s">
        <v>382</v>
      </c>
      <c r="D109" s="355"/>
      <c r="E109" s="188"/>
      <c r="F109" s="192"/>
      <c r="G109" s="188">
        <v>6.5</v>
      </c>
      <c r="H109" s="192" t="s">
        <v>25</v>
      </c>
      <c r="I109" s="360"/>
      <c r="J109" s="355"/>
      <c r="K109" s="20" t="s">
        <v>724</v>
      </c>
      <c r="L109" s="179" t="s">
        <v>724</v>
      </c>
      <c r="M109" s="190" t="s">
        <v>721</v>
      </c>
    </row>
    <row r="110" spans="2:13">
      <c r="B110" s="354"/>
      <c r="C110" s="179" t="s">
        <v>384</v>
      </c>
      <c r="D110" s="355"/>
      <c r="E110" s="188"/>
      <c r="F110" s="192"/>
      <c r="G110" s="188">
        <v>6</v>
      </c>
      <c r="H110" s="192" t="s">
        <v>25</v>
      </c>
      <c r="I110" s="360"/>
      <c r="J110" s="355"/>
      <c r="K110" s="20" t="s">
        <v>724</v>
      </c>
      <c r="L110" s="179" t="s">
        <v>724</v>
      </c>
      <c r="M110" s="190" t="s">
        <v>725</v>
      </c>
    </row>
    <row r="111" spans="2:13">
      <c r="B111" s="354"/>
      <c r="C111" s="179" t="s">
        <v>387</v>
      </c>
      <c r="D111" s="355"/>
      <c r="E111" s="188"/>
      <c r="F111" s="192"/>
      <c r="G111" s="188">
        <v>6.5</v>
      </c>
      <c r="H111" s="192" t="s">
        <v>25</v>
      </c>
      <c r="I111" s="360"/>
      <c r="J111" s="355"/>
      <c r="K111" s="20" t="s">
        <v>724</v>
      </c>
      <c r="L111" s="179" t="s">
        <v>724</v>
      </c>
      <c r="M111" s="190" t="s">
        <v>721</v>
      </c>
    </row>
    <row r="112" spans="2:13">
      <c r="B112" s="354"/>
      <c r="C112" s="179" t="s">
        <v>429</v>
      </c>
      <c r="D112" s="355"/>
      <c r="E112" s="188"/>
      <c r="F112" s="192"/>
      <c r="G112" s="188">
        <v>7.5</v>
      </c>
      <c r="H112" s="192" t="s">
        <v>116</v>
      </c>
      <c r="I112" s="360"/>
      <c r="J112" s="355"/>
      <c r="K112" s="20" t="s">
        <v>724</v>
      </c>
      <c r="L112" s="179" t="s">
        <v>724</v>
      </c>
      <c r="M112" s="190" t="s">
        <v>721</v>
      </c>
    </row>
    <row r="113" spans="2:13">
      <c r="B113" s="354"/>
      <c r="C113" s="179" t="s">
        <v>441</v>
      </c>
      <c r="D113" s="355"/>
      <c r="E113" s="188"/>
      <c r="F113" s="192"/>
      <c r="G113" s="188">
        <v>7.5</v>
      </c>
      <c r="H113" s="192" t="s">
        <v>116</v>
      </c>
      <c r="I113" s="360"/>
      <c r="J113" s="355"/>
      <c r="K113" s="20" t="s">
        <v>724</v>
      </c>
      <c r="L113" s="179" t="s">
        <v>724</v>
      </c>
      <c r="M113" s="190" t="s">
        <v>721</v>
      </c>
    </row>
    <row r="114" spans="2:13">
      <c r="B114" s="354"/>
      <c r="C114" s="179" t="s">
        <v>478</v>
      </c>
      <c r="D114" s="355"/>
      <c r="E114" s="188"/>
      <c r="F114" s="192"/>
      <c r="G114" s="188">
        <v>7.5</v>
      </c>
      <c r="H114" s="192" t="s">
        <v>116</v>
      </c>
      <c r="I114" s="360"/>
      <c r="J114" s="355"/>
      <c r="K114" s="20" t="s">
        <v>724</v>
      </c>
      <c r="L114" s="179" t="s">
        <v>724</v>
      </c>
      <c r="M114" s="190" t="s">
        <v>721</v>
      </c>
    </row>
    <row r="115" spans="2:13">
      <c r="B115" s="354"/>
      <c r="C115" s="179" t="s">
        <v>480</v>
      </c>
      <c r="D115" s="355"/>
      <c r="E115" s="188"/>
      <c r="F115" s="192"/>
      <c r="G115" s="188">
        <v>7.5</v>
      </c>
      <c r="H115" s="192" t="s">
        <v>116</v>
      </c>
      <c r="I115" s="360"/>
      <c r="J115" s="355"/>
      <c r="K115" s="20" t="s">
        <v>724</v>
      </c>
      <c r="L115" s="179" t="s">
        <v>724</v>
      </c>
      <c r="M115" s="190" t="s">
        <v>721</v>
      </c>
    </row>
    <row r="116" spans="2:13">
      <c r="B116" s="354"/>
      <c r="C116" s="179" t="s">
        <v>482</v>
      </c>
      <c r="D116" s="355"/>
      <c r="E116" s="188"/>
      <c r="F116" s="192"/>
      <c r="G116" s="188">
        <v>6.5</v>
      </c>
      <c r="H116" s="192" t="s">
        <v>25</v>
      </c>
      <c r="I116" s="360"/>
      <c r="J116" s="355"/>
      <c r="K116" s="20" t="s">
        <v>724</v>
      </c>
      <c r="L116" s="179" t="s">
        <v>724</v>
      </c>
      <c r="M116" s="190" t="s">
        <v>721</v>
      </c>
    </row>
    <row r="117" spans="2:13">
      <c r="B117" s="354"/>
      <c r="C117" s="179" t="s">
        <v>484</v>
      </c>
      <c r="D117" s="355"/>
      <c r="E117" s="188"/>
      <c r="F117" s="192"/>
      <c r="G117" s="188">
        <v>6.5</v>
      </c>
      <c r="H117" s="192" t="s">
        <v>25</v>
      </c>
      <c r="I117" s="360"/>
      <c r="J117" s="355"/>
      <c r="K117" s="20" t="s">
        <v>724</v>
      </c>
      <c r="L117" s="179" t="s">
        <v>724</v>
      </c>
      <c r="M117" s="190" t="s">
        <v>721</v>
      </c>
    </row>
    <row r="118" spans="2:13">
      <c r="B118" s="354"/>
      <c r="C118" s="179" t="s">
        <v>548</v>
      </c>
      <c r="D118" s="355"/>
      <c r="E118" s="188"/>
      <c r="F118" s="192"/>
      <c r="G118" s="188">
        <v>7.5</v>
      </c>
      <c r="H118" s="192" t="s">
        <v>116</v>
      </c>
      <c r="I118" s="360"/>
      <c r="J118" s="355"/>
      <c r="K118" s="20" t="s">
        <v>724</v>
      </c>
      <c r="L118" s="179" t="s">
        <v>724</v>
      </c>
      <c r="M118" s="190" t="s">
        <v>721</v>
      </c>
    </row>
    <row r="119" spans="2:13">
      <c r="B119" s="354"/>
      <c r="C119" s="185" t="s">
        <v>1136</v>
      </c>
      <c r="D119" s="355"/>
      <c r="E119" s="188">
        <v>9.8000000000000007</v>
      </c>
      <c r="F119" s="192" t="s">
        <v>1138</v>
      </c>
      <c r="G119" s="188">
        <v>7.5</v>
      </c>
      <c r="H119" s="179" t="s">
        <v>116</v>
      </c>
      <c r="I119" s="360"/>
      <c r="J119" s="355"/>
      <c r="K119" s="181" t="s">
        <v>723</v>
      </c>
      <c r="L119" s="192" t="s">
        <v>723</v>
      </c>
      <c r="M119" s="190" t="s">
        <v>721</v>
      </c>
    </row>
    <row r="120" spans="2:13">
      <c r="B120" s="354"/>
      <c r="C120" s="246" t="s">
        <v>480</v>
      </c>
      <c r="D120" s="355"/>
      <c r="E120" s="188"/>
      <c r="F120" s="192"/>
      <c r="G120" s="188">
        <v>7.5</v>
      </c>
      <c r="H120" s="179" t="s">
        <v>116</v>
      </c>
      <c r="I120" s="360"/>
      <c r="J120" s="355"/>
      <c r="K120" s="181" t="s">
        <v>724</v>
      </c>
      <c r="L120" s="192" t="s">
        <v>724</v>
      </c>
      <c r="M120" s="190" t="s">
        <v>721</v>
      </c>
    </row>
    <row r="121" spans="2:13">
      <c r="B121" s="354"/>
      <c r="C121" s="246" t="s">
        <v>1210</v>
      </c>
      <c r="D121" s="355"/>
      <c r="E121" s="188"/>
      <c r="F121" s="192"/>
      <c r="G121" s="188">
        <v>7.5</v>
      </c>
      <c r="H121" s="179" t="s">
        <v>116</v>
      </c>
      <c r="I121" s="360"/>
      <c r="J121" s="355"/>
      <c r="K121" s="181" t="s">
        <v>724</v>
      </c>
      <c r="L121" s="192" t="s">
        <v>724</v>
      </c>
      <c r="M121" s="190" t="s">
        <v>721</v>
      </c>
    </row>
    <row r="122" spans="2:13">
      <c r="B122" s="354"/>
      <c r="C122" s="246" t="s">
        <v>1223</v>
      </c>
      <c r="D122" s="355"/>
      <c r="E122" s="188"/>
      <c r="F122" s="192"/>
      <c r="G122" s="188">
        <v>6.5</v>
      </c>
      <c r="H122" s="179" t="s">
        <v>25</v>
      </c>
      <c r="I122" s="360"/>
      <c r="J122" s="355"/>
      <c r="K122" s="181" t="s">
        <v>724</v>
      </c>
      <c r="L122" s="192" t="s">
        <v>724</v>
      </c>
      <c r="M122" s="190" t="s">
        <v>721</v>
      </c>
    </row>
    <row r="123" spans="2:13">
      <c r="B123" s="354"/>
      <c r="C123" s="246" t="s">
        <v>1229</v>
      </c>
      <c r="D123" s="355"/>
      <c r="E123" s="245"/>
      <c r="F123" s="185"/>
      <c r="G123" s="245">
        <v>7.5</v>
      </c>
      <c r="H123" s="179" t="s">
        <v>116</v>
      </c>
      <c r="I123" s="360"/>
      <c r="J123" s="355"/>
      <c r="K123" s="181" t="s">
        <v>724</v>
      </c>
      <c r="L123" s="192" t="s">
        <v>724</v>
      </c>
      <c r="M123" s="190" t="s">
        <v>721</v>
      </c>
    </row>
    <row r="124" spans="2:13" ht="15.75" thickBot="1">
      <c r="B124" s="354"/>
      <c r="C124" s="179" t="s">
        <v>551</v>
      </c>
      <c r="D124" s="358"/>
      <c r="E124" s="188"/>
      <c r="F124" s="192"/>
      <c r="G124" s="188">
        <v>6</v>
      </c>
      <c r="H124" s="192" t="s">
        <v>25</v>
      </c>
      <c r="I124" s="361"/>
      <c r="J124" s="358"/>
      <c r="K124" s="183" t="s">
        <v>724</v>
      </c>
      <c r="L124" s="184" t="s">
        <v>724</v>
      </c>
      <c r="M124" s="242" t="s">
        <v>725</v>
      </c>
    </row>
    <row r="125" spans="2:13">
      <c r="B125" s="352" t="s">
        <v>683</v>
      </c>
      <c r="C125" s="194" t="s">
        <v>179</v>
      </c>
      <c r="D125" s="353" t="s">
        <v>578</v>
      </c>
      <c r="E125" s="193"/>
      <c r="F125" s="182"/>
      <c r="G125" s="193">
        <v>6.4</v>
      </c>
      <c r="H125" s="182" t="s">
        <v>25</v>
      </c>
      <c r="I125" s="359">
        <f>AVERAGE(G125:G126)</f>
        <v>6.1</v>
      </c>
      <c r="J125" s="356" t="s">
        <v>25</v>
      </c>
      <c r="K125" s="194" t="s">
        <v>724</v>
      </c>
      <c r="L125" s="194" t="s">
        <v>722</v>
      </c>
      <c r="M125" s="196" t="s">
        <v>721</v>
      </c>
    </row>
    <row r="126" spans="2:13" ht="15.75" thickBot="1">
      <c r="B126" s="354"/>
      <c r="C126" s="162" t="s">
        <v>90</v>
      </c>
      <c r="D126" s="363"/>
      <c r="E126" s="189">
        <v>6.1</v>
      </c>
      <c r="F126" s="178" t="s">
        <v>25</v>
      </c>
      <c r="G126" s="189">
        <v>5.8</v>
      </c>
      <c r="H126" s="178" t="s">
        <v>25</v>
      </c>
      <c r="I126" s="366"/>
      <c r="J126" s="364"/>
      <c r="K126" s="179" t="s">
        <v>721</v>
      </c>
      <c r="L126" s="179" t="s">
        <v>722</v>
      </c>
      <c r="M126" s="190" t="s">
        <v>721</v>
      </c>
    </row>
    <row r="127" spans="2:13">
      <c r="B127" s="354"/>
      <c r="C127" s="179" t="s">
        <v>221</v>
      </c>
      <c r="D127" s="362" t="s">
        <v>583</v>
      </c>
      <c r="E127" s="188"/>
      <c r="F127" s="192"/>
      <c r="G127" s="188">
        <v>7.5</v>
      </c>
      <c r="H127" s="192" t="s">
        <v>116</v>
      </c>
      <c r="I127" s="365">
        <f>AVERAGE(G127:G129,E130:E131,G132)</f>
        <v>5.6166666666666671</v>
      </c>
      <c r="J127" s="367" t="s">
        <v>25</v>
      </c>
      <c r="K127" s="194" t="s">
        <v>724</v>
      </c>
      <c r="L127" s="194" t="s">
        <v>724</v>
      </c>
      <c r="M127" s="186" t="s">
        <v>721</v>
      </c>
    </row>
    <row r="128" spans="2:13">
      <c r="B128" s="354"/>
      <c r="C128" s="179" t="s">
        <v>301</v>
      </c>
      <c r="D128" s="355"/>
      <c r="E128" s="188"/>
      <c r="F128" s="192"/>
      <c r="G128" s="188">
        <v>4</v>
      </c>
      <c r="H128" s="192" t="s">
        <v>25</v>
      </c>
      <c r="I128" s="360"/>
      <c r="J128" s="368"/>
      <c r="K128" s="179" t="s">
        <v>724</v>
      </c>
      <c r="L128" s="179" t="s">
        <v>722</v>
      </c>
      <c r="M128" s="190" t="s">
        <v>721</v>
      </c>
    </row>
    <row r="129" spans="2:13">
      <c r="B129" s="354"/>
      <c r="C129" s="247" t="s">
        <v>1177</v>
      </c>
      <c r="D129" s="355"/>
      <c r="E129" s="188"/>
      <c r="F129" s="192"/>
      <c r="G129" s="188">
        <v>5.5</v>
      </c>
      <c r="H129" s="179" t="s">
        <v>25</v>
      </c>
      <c r="I129" s="360"/>
      <c r="J129" s="368"/>
      <c r="K129" s="192" t="s">
        <v>724</v>
      </c>
      <c r="L129" s="192" t="s">
        <v>724</v>
      </c>
      <c r="M129" s="190" t="s">
        <v>721</v>
      </c>
    </row>
    <row r="130" spans="2:13">
      <c r="B130" s="354"/>
      <c r="C130" s="247" t="s">
        <v>1200</v>
      </c>
      <c r="D130" s="355"/>
      <c r="E130" s="188">
        <v>4.3</v>
      </c>
      <c r="F130" s="192" t="s">
        <v>25</v>
      </c>
      <c r="G130" s="188">
        <v>4</v>
      </c>
      <c r="H130" s="179" t="s">
        <v>25</v>
      </c>
      <c r="I130" s="360"/>
      <c r="J130" s="368"/>
      <c r="K130" s="192" t="s">
        <v>722</v>
      </c>
      <c r="L130" s="192" t="s">
        <v>722</v>
      </c>
      <c r="M130" s="190" t="s">
        <v>721</v>
      </c>
    </row>
    <row r="131" spans="2:13">
      <c r="B131" s="354"/>
      <c r="C131" s="179" t="s">
        <v>1108</v>
      </c>
      <c r="D131" s="355"/>
      <c r="E131" s="248">
        <v>4.9000000000000004</v>
      </c>
      <c r="F131" s="179" t="s">
        <v>25</v>
      </c>
      <c r="G131" s="248">
        <v>4</v>
      </c>
      <c r="H131" s="179" t="s">
        <v>25</v>
      </c>
      <c r="I131" s="360"/>
      <c r="J131" s="368"/>
      <c r="K131" s="179" t="s">
        <v>723</v>
      </c>
      <c r="L131" s="179" t="s">
        <v>722</v>
      </c>
      <c r="M131" s="11" t="s">
        <v>721</v>
      </c>
    </row>
    <row r="132" spans="2:13" ht="15.75" thickBot="1">
      <c r="B132" s="354"/>
      <c r="C132" s="162" t="s">
        <v>314</v>
      </c>
      <c r="D132" s="363"/>
      <c r="E132" s="189"/>
      <c r="F132" s="178"/>
      <c r="G132" s="189">
        <v>7.5</v>
      </c>
      <c r="H132" s="178" t="s">
        <v>116</v>
      </c>
      <c r="I132" s="366"/>
      <c r="J132" s="364"/>
      <c r="K132" s="195" t="s">
        <v>724</v>
      </c>
      <c r="L132" s="195" t="s">
        <v>724</v>
      </c>
      <c r="M132" s="242" t="s">
        <v>721</v>
      </c>
    </row>
    <row r="133" spans="2:13">
      <c r="B133" s="354"/>
      <c r="C133" s="179" t="s">
        <v>244</v>
      </c>
      <c r="D133" s="355" t="s">
        <v>674</v>
      </c>
      <c r="E133" s="188"/>
      <c r="F133" s="192"/>
      <c r="G133" s="188">
        <v>5</v>
      </c>
      <c r="H133" s="192" t="s">
        <v>25</v>
      </c>
      <c r="I133" s="365">
        <f>AVERAGE(G133:G139)</f>
        <v>7.3</v>
      </c>
      <c r="J133" s="367" t="s">
        <v>116</v>
      </c>
      <c r="K133" s="179" t="s">
        <v>722</v>
      </c>
      <c r="L133" s="179" t="s">
        <v>722</v>
      </c>
      <c r="M133" s="190" t="s">
        <v>721</v>
      </c>
    </row>
    <row r="134" spans="2:13">
      <c r="B134" s="354"/>
      <c r="C134" s="179" t="s">
        <v>443</v>
      </c>
      <c r="D134" s="355"/>
      <c r="E134" s="188"/>
      <c r="F134" s="192"/>
      <c r="G134" s="188">
        <v>6.8</v>
      </c>
      <c r="H134" s="192" t="s">
        <v>25</v>
      </c>
      <c r="I134" s="360"/>
      <c r="J134" s="368"/>
      <c r="K134" s="179" t="s">
        <v>724</v>
      </c>
      <c r="L134" s="179" t="s">
        <v>724</v>
      </c>
      <c r="M134" s="190" t="s">
        <v>725</v>
      </c>
    </row>
    <row r="135" spans="2:13">
      <c r="B135" s="354"/>
      <c r="C135" s="179" t="s">
        <v>486</v>
      </c>
      <c r="D135" s="355"/>
      <c r="E135" s="188"/>
      <c r="F135" s="192"/>
      <c r="G135" s="188">
        <v>6.8</v>
      </c>
      <c r="H135" s="192" t="s">
        <v>25</v>
      </c>
      <c r="I135" s="360"/>
      <c r="J135" s="368"/>
      <c r="K135" s="179" t="s">
        <v>724</v>
      </c>
      <c r="L135" s="179" t="s">
        <v>724</v>
      </c>
      <c r="M135" s="190" t="s">
        <v>725</v>
      </c>
    </row>
    <row r="136" spans="2:13">
      <c r="B136" s="354"/>
      <c r="C136" s="179" t="s">
        <v>523</v>
      </c>
      <c r="D136" s="355"/>
      <c r="E136" s="188"/>
      <c r="F136" s="192"/>
      <c r="G136" s="188">
        <v>10</v>
      </c>
      <c r="H136" s="192" t="s">
        <v>116</v>
      </c>
      <c r="I136" s="360"/>
      <c r="J136" s="368"/>
      <c r="K136" s="179" t="s">
        <v>10</v>
      </c>
      <c r="L136" s="179" t="s">
        <v>10</v>
      </c>
      <c r="M136" s="190" t="s">
        <v>721</v>
      </c>
    </row>
    <row r="137" spans="2:13">
      <c r="B137" s="354"/>
      <c r="C137" s="179" t="s">
        <v>538</v>
      </c>
      <c r="D137" s="355"/>
      <c r="E137" s="188"/>
      <c r="F137" s="192"/>
      <c r="G137" s="188">
        <v>7.5</v>
      </c>
      <c r="H137" s="192" t="s">
        <v>116</v>
      </c>
      <c r="I137" s="360"/>
      <c r="J137" s="368"/>
      <c r="K137" s="179" t="s">
        <v>724</v>
      </c>
      <c r="L137" s="179" t="s">
        <v>724</v>
      </c>
      <c r="M137" s="190" t="s">
        <v>721</v>
      </c>
    </row>
    <row r="138" spans="2:13">
      <c r="B138" s="354"/>
      <c r="C138" s="179" t="s">
        <v>542</v>
      </c>
      <c r="D138" s="355"/>
      <c r="E138" s="188"/>
      <c r="F138" s="192"/>
      <c r="G138" s="188">
        <v>7.5</v>
      </c>
      <c r="H138" s="192" t="s">
        <v>116</v>
      </c>
      <c r="I138" s="360"/>
      <c r="J138" s="368"/>
      <c r="K138" s="179" t="s">
        <v>724</v>
      </c>
      <c r="L138" s="179" t="s">
        <v>724</v>
      </c>
      <c r="M138" s="190" t="s">
        <v>721</v>
      </c>
    </row>
    <row r="139" spans="2:13">
      <c r="B139" s="354"/>
      <c r="C139" s="179" t="s">
        <v>557</v>
      </c>
      <c r="D139" s="355"/>
      <c r="E139" s="188"/>
      <c r="F139" s="192"/>
      <c r="G139" s="188">
        <v>7.5</v>
      </c>
      <c r="H139" s="192" t="s">
        <v>116</v>
      </c>
      <c r="I139" s="366"/>
      <c r="J139" s="364"/>
      <c r="K139" s="192" t="s">
        <v>724</v>
      </c>
      <c r="L139" s="192" t="s">
        <v>724</v>
      </c>
      <c r="M139" s="190" t="s">
        <v>721</v>
      </c>
    </row>
    <row r="140" spans="2:13">
      <c r="B140" s="354"/>
      <c r="C140" s="163" t="s">
        <v>391</v>
      </c>
      <c r="D140" s="13" t="s">
        <v>678</v>
      </c>
      <c r="E140" s="14"/>
      <c r="F140" s="13"/>
      <c r="G140" s="14">
        <v>5</v>
      </c>
      <c r="H140" s="13" t="s">
        <v>25</v>
      </c>
      <c r="I140" s="14">
        <f>AVERAGE(G140)</f>
        <v>5</v>
      </c>
      <c r="J140" s="153" t="s">
        <v>25</v>
      </c>
      <c r="K140" s="163" t="s">
        <v>722</v>
      </c>
      <c r="L140" s="163" t="s">
        <v>722</v>
      </c>
      <c r="M140" s="153" t="s">
        <v>721</v>
      </c>
    </row>
    <row r="141" spans="2:13">
      <c r="B141" s="354"/>
      <c r="C141" s="163" t="s">
        <v>509</v>
      </c>
      <c r="D141" s="13" t="s">
        <v>676</v>
      </c>
      <c r="E141" s="14"/>
      <c r="F141" s="13"/>
      <c r="G141" s="14">
        <v>7.5</v>
      </c>
      <c r="H141" s="13" t="s">
        <v>116</v>
      </c>
      <c r="I141" s="14">
        <f>AVERAGE(G141)</f>
        <v>7.5</v>
      </c>
      <c r="J141" s="154" t="s">
        <v>116</v>
      </c>
      <c r="K141" s="163" t="s">
        <v>724</v>
      </c>
      <c r="L141" s="163" t="s">
        <v>724</v>
      </c>
      <c r="M141" s="153" t="s">
        <v>721</v>
      </c>
    </row>
    <row r="142" spans="2:13">
      <c r="B142" s="354"/>
      <c r="C142" s="198" t="s">
        <v>534</v>
      </c>
      <c r="D142" s="362" t="s">
        <v>665</v>
      </c>
      <c r="E142" s="187"/>
      <c r="F142" s="177"/>
      <c r="G142" s="187">
        <v>5</v>
      </c>
      <c r="H142" s="177" t="s">
        <v>25</v>
      </c>
      <c r="I142" s="365">
        <f>AVERAGE(G142:G143)</f>
        <v>6.25</v>
      </c>
      <c r="J142" s="370" t="s">
        <v>25</v>
      </c>
      <c r="K142" s="179" t="s">
        <v>722</v>
      </c>
      <c r="L142" s="179" t="s">
        <v>722</v>
      </c>
      <c r="M142" s="190" t="s">
        <v>721</v>
      </c>
    </row>
    <row r="143" spans="2:13" ht="15.75" thickBot="1">
      <c r="B143" s="354"/>
      <c r="C143" s="162" t="s">
        <v>536</v>
      </c>
      <c r="D143" s="363"/>
      <c r="E143" s="189"/>
      <c r="F143" s="178"/>
      <c r="G143" s="189">
        <v>7.5</v>
      </c>
      <c r="H143" s="178" t="s">
        <v>116</v>
      </c>
      <c r="I143" s="366"/>
      <c r="J143" s="371"/>
      <c r="K143" s="195" t="s">
        <v>724</v>
      </c>
      <c r="L143" s="195" t="s">
        <v>724</v>
      </c>
      <c r="M143" s="242" t="s">
        <v>721</v>
      </c>
    </row>
    <row r="144" spans="2:13">
      <c r="B144" s="354"/>
      <c r="C144" s="192" t="s">
        <v>1168</v>
      </c>
      <c r="D144" s="362" t="s">
        <v>1266</v>
      </c>
      <c r="E144" s="188"/>
      <c r="F144" s="192"/>
      <c r="G144" s="188">
        <v>4.3</v>
      </c>
      <c r="H144" s="192" t="s">
        <v>25</v>
      </c>
      <c r="I144" s="365">
        <f>AVERAGE(G144:G145)</f>
        <v>3.9</v>
      </c>
      <c r="J144" s="367" t="s">
        <v>27</v>
      </c>
      <c r="K144" s="180" t="s">
        <v>724</v>
      </c>
      <c r="L144" s="182" t="s">
        <v>722</v>
      </c>
      <c r="M144" s="186" t="s">
        <v>725</v>
      </c>
    </row>
    <row r="145" spans="2:14" ht="15.75" thickBot="1">
      <c r="B145" s="357"/>
      <c r="C145" s="249" t="s">
        <v>1173</v>
      </c>
      <c r="D145" s="358"/>
      <c r="E145" s="191"/>
      <c r="F145" s="184"/>
      <c r="G145" s="191">
        <v>3.5</v>
      </c>
      <c r="H145" s="195" t="s">
        <v>27</v>
      </c>
      <c r="I145" s="361"/>
      <c r="J145" s="369"/>
      <c r="K145" s="183" t="s">
        <v>724</v>
      </c>
      <c r="L145" s="184" t="s">
        <v>722</v>
      </c>
      <c r="M145" s="242" t="s">
        <v>725</v>
      </c>
    </row>
    <row r="146" spans="2:14" s="60" customFormat="1">
      <c r="N146" s="281">
        <f>SUM(N5:N145)</f>
        <v>0</v>
      </c>
    </row>
    <row r="148" spans="2:14" ht="15.75" thickBot="1">
      <c r="B148" s="16"/>
      <c r="C148" s="16"/>
      <c r="D148" s="16"/>
      <c r="E148" s="149"/>
    </row>
    <row r="149" spans="2:14">
      <c r="B149" s="16"/>
      <c r="C149" s="134" t="s">
        <v>1079</v>
      </c>
      <c r="D149" s="343" t="s">
        <v>1099</v>
      </c>
      <c r="E149" s="343"/>
      <c r="F149" s="343"/>
      <c r="G149" s="344"/>
    </row>
    <row r="150" spans="2:14">
      <c r="B150" s="16"/>
      <c r="C150" s="135" t="s">
        <v>1080</v>
      </c>
      <c r="D150" s="339" t="s">
        <v>1100</v>
      </c>
      <c r="E150" s="339"/>
      <c r="F150" s="339"/>
      <c r="G150" s="340"/>
    </row>
    <row r="151" spans="2:14">
      <c r="B151" s="16"/>
      <c r="C151" s="135" t="s">
        <v>1081</v>
      </c>
      <c r="D151" s="339" t="s">
        <v>1101</v>
      </c>
      <c r="E151" s="339"/>
      <c r="F151" s="339"/>
      <c r="G151" s="340"/>
    </row>
    <row r="152" spans="2:14">
      <c r="B152" s="16"/>
      <c r="C152" s="135" t="s">
        <v>1082</v>
      </c>
      <c r="D152" s="339" t="s">
        <v>1102</v>
      </c>
      <c r="E152" s="339"/>
      <c r="F152" s="339"/>
      <c r="G152" s="340"/>
    </row>
    <row r="153" spans="2:14">
      <c r="B153" s="16"/>
      <c r="C153" s="135" t="s">
        <v>1083</v>
      </c>
      <c r="D153" s="339" t="s">
        <v>1103</v>
      </c>
      <c r="E153" s="339"/>
      <c r="F153" s="339"/>
      <c r="G153" s="340"/>
    </row>
    <row r="154" spans="2:14">
      <c r="B154" s="16"/>
      <c r="C154" s="135" t="s">
        <v>1080</v>
      </c>
      <c r="D154" s="339" t="s">
        <v>1100</v>
      </c>
      <c r="E154" s="339"/>
      <c r="F154" s="339"/>
      <c r="G154" s="340"/>
    </row>
    <row r="155" spans="2:14">
      <c r="B155" s="16"/>
      <c r="C155" s="135" t="s">
        <v>1087</v>
      </c>
      <c r="D155" s="339" t="s">
        <v>1106</v>
      </c>
      <c r="E155" s="339"/>
      <c r="F155" s="339"/>
      <c r="G155" s="340"/>
    </row>
    <row r="156" spans="2:14">
      <c r="B156" s="16"/>
      <c r="C156" s="135" t="s">
        <v>1084</v>
      </c>
      <c r="D156" s="339" t="s">
        <v>1104</v>
      </c>
      <c r="E156" s="339"/>
      <c r="F156" s="339"/>
      <c r="G156" s="340"/>
    </row>
    <row r="157" spans="2:14">
      <c r="B157" s="16"/>
      <c r="C157" s="135" t="s">
        <v>1085</v>
      </c>
      <c r="D157" s="339" t="s">
        <v>1105</v>
      </c>
      <c r="E157" s="339"/>
      <c r="F157" s="339"/>
      <c r="G157" s="340"/>
    </row>
    <row r="158" spans="2:14" ht="15.75" thickBot="1">
      <c r="B158" s="16"/>
      <c r="C158" s="136" t="s">
        <v>1086</v>
      </c>
      <c r="D158" s="341" t="s">
        <v>1017</v>
      </c>
      <c r="E158" s="341"/>
      <c r="F158" s="341"/>
      <c r="G158" s="342"/>
    </row>
    <row r="159" spans="2:14">
      <c r="B159" s="16"/>
      <c r="C159" s="76"/>
      <c r="D159" s="76"/>
      <c r="E159" s="149"/>
    </row>
    <row r="160" spans="2:14">
      <c r="B160" s="16"/>
      <c r="C160" s="76"/>
      <c r="D160" s="76"/>
      <c r="E160" s="149"/>
    </row>
    <row r="161" spans="2:5">
      <c r="B161" s="16"/>
      <c r="C161" s="76"/>
      <c r="D161" s="76"/>
      <c r="E161" s="149"/>
    </row>
    <row r="162" spans="2:5">
      <c r="B162" s="16"/>
      <c r="C162" s="16"/>
      <c r="D162" s="16"/>
      <c r="E162" s="149"/>
    </row>
    <row r="163" spans="2:5">
      <c r="B163" s="16"/>
      <c r="C163" s="16"/>
      <c r="D163" s="16"/>
      <c r="E163" s="149"/>
    </row>
  </sheetData>
  <mergeCells count="50">
    <mergeCell ref="I142:I143"/>
    <mergeCell ref="J142:J143"/>
    <mergeCell ref="D133:D139"/>
    <mergeCell ref="I144:I145"/>
    <mergeCell ref="J144:J145"/>
    <mergeCell ref="D144:D145"/>
    <mergeCell ref="D153:G153"/>
    <mergeCell ref="D152:G152"/>
    <mergeCell ref="D151:G151"/>
    <mergeCell ref="D150:G150"/>
    <mergeCell ref="D149:G149"/>
    <mergeCell ref="D158:G158"/>
    <mergeCell ref="D157:G157"/>
    <mergeCell ref="D156:G156"/>
    <mergeCell ref="D155:G155"/>
    <mergeCell ref="D154:G154"/>
    <mergeCell ref="O47:P47"/>
    <mergeCell ref="R47:S47"/>
    <mergeCell ref="I17:I92"/>
    <mergeCell ref="I133:I139"/>
    <mergeCell ref="J133:J139"/>
    <mergeCell ref="O56:R56"/>
    <mergeCell ref="S56:U56"/>
    <mergeCell ref="I93:I100"/>
    <mergeCell ref="J93:J100"/>
    <mergeCell ref="J17:J92"/>
    <mergeCell ref="D101:D124"/>
    <mergeCell ref="I101:I124"/>
    <mergeCell ref="J101:J124"/>
    <mergeCell ref="J125:J126"/>
    <mergeCell ref="I127:I132"/>
    <mergeCell ref="J127:J132"/>
    <mergeCell ref="D125:D126"/>
    <mergeCell ref="I125:I126"/>
    <mergeCell ref="B101:B124"/>
    <mergeCell ref="B93:B100"/>
    <mergeCell ref="D93:D100"/>
    <mergeCell ref="B125:B145"/>
    <mergeCell ref="C1:I1"/>
    <mergeCell ref="B17:B92"/>
    <mergeCell ref="I3:J3"/>
    <mergeCell ref="G3:H3"/>
    <mergeCell ref="D5:D16"/>
    <mergeCell ref="E3:F3"/>
    <mergeCell ref="I5:I16"/>
    <mergeCell ref="J5:J16"/>
    <mergeCell ref="D17:D92"/>
    <mergeCell ref="D142:D143"/>
    <mergeCell ref="D127:D132"/>
    <mergeCell ref="B5:B16"/>
  </mergeCells>
  <conditionalFormatting sqref="E159:E1048576 E2 E5:E84 E86:E118 E120:E125 E147:E148 E127:E145">
    <cfRule type="cellIs" dxfId="44" priority="27" operator="greaterThan">
      <formula>7</formula>
    </cfRule>
    <cfRule type="cellIs" dxfId="43" priority="31" operator="between">
      <formula>4.1</formula>
      <formula>7</formula>
    </cfRule>
  </conditionalFormatting>
  <conditionalFormatting sqref="G159:G1048576 G2 G5:G84 G87:G118 G120:G125 G145 G147:G148 G127:G143">
    <cfRule type="cellIs" dxfId="42" priority="30" operator="greaterThan">
      <formula>7</formula>
    </cfRule>
  </conditionalFormatting>
  <conditionalFormatting sqref="G3:G4">
    <cfRule type="cellIs" dxfId="41" priority="29" operator="between">
      <formula>4.1</formula>
      <formula>7</formula>
    </cfRule>
  </conditionalFormatting>
  <conditionalFormatting sqref="G159:G1048576 G2:G84 G87:G118 G120:G125 G145 G147:G148 G127:G143">
    <cfRule type="cellIs" dxfId="40" priority="28" operator="between">
      <formula>4</formula>
      <formula>7</formula>
    </cfRule>
  </conditionalFormatting>
  <conditionalFormatting sqref="E3:E4">
    <cfRule type="cellIs" dxfId="39" priority="26" operator="between">
      <formula>4.1</formula>
      <formula>7</formula>
    </cfRule>
  </conditionalFormatting>
  <conditionalFormatting sqref="E3:E4">
    <cfRule type="cellIs" dxfId="38" priority="25" operator="between">
      <formula>4</formula>
      <formula>7</formula>
    </cfRule>
  </conditionalFormatting>
  <conditionalFormatting sqref="I2 I5 I17 I93 I101 I125 I147:I1048576 I127 I133 I140:I145">
    <cfRule type="cellIs" dxfId="37" priority="23" operator="between">
      <formula>4</formula>
      <formula>6.9</formula>
    </cfRule>
    <cfRule type="cellIs" dxfId="36" priority="24" operator="greaterThan">
      <formula>7</formula>
    </cfRule>
  </conditionalFormatting>
  <conditionalFormatting sqref="I3:I4">
    <cfRule type="cellIs" dxfId="35" priority="21" operator="between">
      <formula>4</formula>
      <formula>7</formula>
    </cfRule>
  </conditionalFormatting>
  <conditionalFormatting sqref="I3:I4">
    <cfRule type="cellIs" dxfId="34" priority="22" operator="between">
      <formula>4.1</formula>
      <formula>7</formula>
    </cfRule>
  </conditionalFormatting>
  <conditionalFormatting sqref="E126">
    <cfRule type="cellIs" dxfId="33" priority="13" operator="greaterThan">
      <formula>7</formula>
    </cfRule>
    <cfRule type="cellIs" dxfId="32" priority="16" operator="between">
      <formula>4.1</formula>
      <formula>7</formula>
    </cfRule>
  </conditionalFormatting>
  <conditionalFormatting sqref="G126">
    <cfRule type="cellIs" dxfId="31" priority="15" operator="greaterThan">
      <formula>7</formula>
    </cfRule>
  </conditionalFormatting>
  <conditionalFormatting sqref="G126">
    <cfRule type="cellIs" dxfId="30" priority="14" operator="between">
      <formula>4</formula>
      <formula>7</formula>
    </cfRule>
  </conditionalFormatting>
  <conditionalFormatting sqref="E119">
    <cfRule type="cellIs" dxfId="29" priority="12" operator="greaterThan">
      <formula>7</formula>
    </cfRule>
  </conditionalFormatting>
  <conditionalFormatting sqref="E119">
    <cfRule type="cellIs" dxfId="28" priority="11" operator="between">
      <formula>4</formula>
      <formula>7</formula>
    </cfRule>
  </conditionalFormatting>
  <conditionalFormatting sqref="G119">
    <cfRule type="cellIs" dxfId="27" priority="10" operator="greaterThan">
      <formula>7</formula>
    </cfRule>
  </conditionalFormatting>
  <conditionalFormatting sqref="G119">
    <cfRule type="cellIs" dxfId="26" priority="9" operator="between">
      <formula>4</formula>
      <formula>7</formula>
    </cfRule>
  </conditionalFormatting>
  <conditionalFormatting sqref="E85">
    <cfRule type="cellIs" dxfId="25" priority="7" operator="greaterThan">
      <formula>7</formula>
    </cfRule>
    <cfRule type="cellIs" dxfId="24" priority="8" operator="between">
      <formula>4.1</formula>
      <formula>7</formula>
    </cfRule>
  </conditionalFormatting>
  <conditionalFormatting sqref="G85">
    <cfRule type="cellIs" dxfId="23" priority="6" operator="greaterThan">
      <formula>7</formula>
    </cfRule>
  </conditionalFormatting>
  <conditionalFormatting sqref="G85">
    <cfRule type="cellIs" dxfId="22" priority="5" operator="between">
      <formula>4</formula>
      <formula>7</formula>
    </cfRule>
  </conditionalFormatting>
  <conditionalFormatting sqref="G144">
    <cfRule type="cellIs" dxfId="21" priority="4" operator="greaterThan">
      <formula>7</formula>
    </cfRule>
  </conditionalFormatting>
  <conditionalFormatting sqref="G144">
    <cfRule type="cellIs" dxfId="20" priority="3" operator="between">
      <formula>4</formula>
      <formula>7</formula>
    </cfRule>
  </conditionalFormatting>
  <conditionalFormatting sqref="G86">
    <cfRule type="cellIs" dxfId="19" priority="2" operator="greaterThan">
      <formula>7</formula>
    </cfRule>
  </conditionalFormatting>
  <conditionalFormatting sqref="G86">
    <cfRule type="cellIs" dxfId="18" priority="1" operator="between">
      <formula>4</formula>
      <formula>7</formula>
    </cfRule>
  </conditionalFormatting>
  <pageMargins left="0.7" right="0.7" top="0.75" bottom="0.75" header="0.3" footer="0.3"/>
  <ignoredErrors>
    <ignoredError sqref="T58"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74"/>
  <sheetViews>
    <sheetView topLeftCell="I1" zoomScaleNormal="100" workbookViewId="0">
      <selection activeCell="X85" sqref="X85"/>
    </sheetView>
  </sheetViews>
  <sheetFormatPr defaultRowHeight="15"/>
  <cols>
    <col min="3" max="3" width="15.42578125" bestFit="1" customWidth="1"/>
    <col min="4" max="4" width="20.140625" bestFit="1" customWidth="1"/>
    <col min="5" max="5" width="11.28515625" bestFit="1" customWidth="1"/>
    <col min="6" max="6" width="10.42578125" bestFit="1" customWidth="1"/>
    <col min="7" max="7" width="14" bestFit="1" customWidth="1"/>
    <col min="8" max="8" width="14.7109375" style="23" bestFit="1" customWidth="1"/>
    <col min="9" max="9" width="9.5703125" bestFit="1" customWidth="1"/>
    <col min="13" max="13" width="14.7109375" style="23" bestFit="1" customWidth="1"/>
    <col min="14" max="16" width="14.7109375" style="23" customWidth="1"/>
    <col min="18" max="18" width="16.85546875" bestFit="1" customWidth="1"/>
    <col min="19" max="19" width="23.42578125" bestFit="1" customWidth="1"/>
  </cols>
  <sheetData>
    <row r="2" spans="2:22">
      <c r="B2" s="3"/>
      <c r="C2" s="351"/>
      <c r="D2" s="351"/>
      <c r="E2" s="351"/>
      <c r="F2" s="351"/>
      <c r="G2" s="351"/>
      <c r="H2" s="351"/>
      <c r="I2" s="351"/>
      <c r="J2" s="351"/>
      <c r="K2" s="3"/>
      <c r="L2" s="3"/>
      <c r="M2" s="24"/>
      <c r="N2" s="24"/>
      <c r="O2" s="24"/>
      <c r="P2" s="24"/>
    </row>
    <row r="3" spans="2:22" ht="15.75" thickBot="1">
      <c r="B3" s="3"/>
      <c r="C3" s="3"/>
      <c r="D3" s="3"/>
      <c r="E3" s="3"/>
      <c r="F3" s="3"/>
      <c r="G3" s="3"/>
      <c r="H3" s="24"/>
      <c r="I3" s="3"/>
      <c r="J3" s="3"/>
      <c r="K3" s="3"/>
      <c r="L3" s="3"/>
      <c r="M3" s="24"/>
      <c r="N3" s="24"/>
      <c r="O3" s="24"/>
      <c r="P3" s="24"/>
    </row>
    <row r="4" spans="2:22">
      <c r="B4" s="26"/>
      <c r="C4" s="25"/>
      <c r="D4" s="25"/>
      <c r="E4" s="372" t="s">
        <v>1047</v>
      </c>
      <c r="F4" s="373"/>
      <c r="G4" s="373"/>
      <c r="H4" s="374"/>
      <c r="I4" s="372" t="s">
        <v>1052</v>
      </c>
      <c r="J4" s="373"/>
      <c r="K4" s="373"/>
      <c r="L4" s="373"/>
      <c r="M4" s="374"/>
      <c r="N4" s="372" t="s">
        <v>1053</v>
      </c>
      <c r="O4" s="373"/>
      <c r="P4" s="373"/>
      <c r="Q4" s="373"/>
      <c r="R4" s="374"/>
      <c r="S4" s="41"/>
    </row>
    <row r="5" spans="2:22" ht="15.75" thickBot="1">
      <c r="B5" s="21"/>
      <c r="C5" s="22" t="s">
        <v>1045</v>
      </c>
      <c r="D5" s="22" t="s">
        <v>23</v>
      </c>
      <c r="E5" s="37" t="s">
        <v>1048</v>
      </c>
      <c r="F5" s="35" t="s">
        <v>1049</v>
      </c>
      <c r="G5" s="35" t="s">
        <v>1050</v>
      </c>
      <c r="H5" s="27" t="s">
        <v>1051</v>
      </c>
      <c r="I5" s="37" t="s">
        <v>737</v>
      </c>
      <c r="J5" s="29" t="s">
        <v>738</v>
      </c>
      <c r="K5" s="29" t="s">
        <v>739</v>
      </c>
      <c r="L5" s="29" t="s">
        <v>1268</v>
      </c>
      <c r="M5" s="27" t="s">
        <v>1051</v>
      </c>
      <c r="N5" s="37" t="s">
        <v>1269</v>
      </c>
      <c r="O5" s="29" t="s">
        <v>1270</v>
      </c>
      <c r="P5" s="29" t="s">
        <v>1271</v>
      </c>
      <c r="Q5" s="29" t="s">
        <v>1272</v>
      </c>
      <c r="R5" s="27" t="s">
        <v>1273</v>
      </c>
      <c r="S5" s="42" t="s">
        <v>1054</v>
      </c>
    </row>
    <row r="6" spans="2:22">
      <c r="B6" s="352" t="s">
        <v>736</v>
      </c>
      <c r="C6" s="194" t="s">
        <v>48</v>
      </c>
      <c r="D6" s="374" t="s">
        <v>49</v>
      </c>
      <c r="E6" s="44">
        <v>2</v>
      </c>
      <c r="F6" s="44">
        <v>34</v>
      </c>
      <c r="G6" s="44">
        <v>961</v>
      </c>
      <c r="H6" s="47">
        <f>(F6*100)/G6</f>
        <v>3.5379812695109263</v>
      </c>
      <c r="I6" s="46">
        <v>211</v>
      </c>
      <c r="J6" s="44">
        <v>2</v>
      </c>
      <c r="K6" s="44">
        <v>8</v>
      </c>
      <c r="L6" s="44">
        <v>1</v>
      </c>
      <c r="M6" s="47">
        <f t="shared" ref="M6:M20" si="0">(L6*100)/(K6)</f>
        <v>12.5</v>
      </c>
      <c r="N6" s="48">
        <v>113</v>
      </c>
      <c r="O6" s="45">
        <v>0</v>
      </c>
      <c r="P6" s="45">
        <v>6</v>
      </c>
      <c r="Q6" s="44">
        <v>1</v>
      </c>
      <c r="R6" s="47">
        <f>(Q6*100)/(P6)</f>
        <v>16.666666666666668</v>
      </c>
      <c r="S6" s="38">
        <f>((P6+N6)*100)/(K6+I6)</f>
        <v>54.337899543378995</v>
      </c>
      <c r="T6" s="60"/>
      <c r="U6" s="60"/>
      <c r="V6" s="60"/>
    </row>
    <row r="7" spans="2:22">
      <c r="B7" s="354"/>
      <c r="C7" s="179" t="s">
        <v>196</v>
      </c>
      <c r="D7" s="375"/>
      <c r="E7" s="49">
        <v>5</v>
      </c>
      <c r="F7" s="49">
        <v>1</v>
      </c>
      <c r="G7" s="49">
        <v>50</v>
      </c>
      <c r="H7" s="51">
        <f>(F7*100)/G7</f>
        <v>2</v>
      </c>
      <c r="I7" s="50">
        <v>0</v>
      </c>
      <c r="J7" s="49">
        <v>0</v>
      </c>
      <c r="K7" s="49">
        <v>7</v>
      </c>
      <c r="L7" s="49">
        <v>1</v>
      </c>
      <c r="M7" s="51">
        <f t="shared" si="0"/>
        <v>14.285714285714286</v>
      </c>
      <c r="N7" s="52">
        <v>0</v>
      </c>
      <c r="O7" s="36">
        <v>0</v>
      </c>
      <c r="P7" s="36">
        <v>6</v>
      </c>
      <c r="Q7" s="49">
        <v>1</v>
      </c>
      <c r="R7" s="51">
        <f>(Q7*100)/(P7)</f>
        <v>16.666666666666668</v>
      </c>
      <c r="S7" s="39">
        <f t="shared" ref="S7:S75" si="1">((P7+N7)*100)/(K7+I7)</f>
        <v>85.714285714285708</v>
      </c>
      <c r="T7" s="60"/>
      <c r="U7" s="60"/>
      <c r="V7" s="60"/>
    </row>
    <row r="8" spans="2:22">
      <c r="B8" s="354"/>
      <c r="C8" s="179" t="s">
        <v>234</v>
      </c>
      <c r="D8" s="375"/>
      <c r="E8" s="49">
        <v>3</v>
      </c>
      <c r="F8" s="49">
        <v>220</v>
      </c>
      <c r="G8" s="49">
        <v>220</v>
      </c>
      <c r="H8" s="51">
        <f t="shared" ref="H8:H77" si="2">(F8*100)/G8</f>
        <v>100</v>
      </c>
      <c r="I8" s="50">
        <v>0</v>
      </c>
      <c r="J8" s="49">
        <v>0</v>
      </c>
      <c r="K8" s="49">
        <v>1</v>
      </c>
      <c r="L8" s="49">
        <v>1</v>
      </c>
      <c r="M8" s="51">
        <f t="shared" si="0"/>
        <v>100</v>
      </c>
      <c r="N8" s="52">
        <v>0</v>
      </c>
      <c r="O8" s="36">
        <v>0</v>
      </c>
      <c r="P8" s="36">
        <v>1</v>
      </c>
      <c r="Q8" s="49">
        <v>1</v>
      </c>
      <c r="R8" s="51">
        <f t="shared" ref="R8:R78" si="3">(Q8*100)/(P8)</f>
        <v>100</v>
      </c>
      <c r="S8" s="39">
        <f t="shared" si="1"/>
        <v>100</v>
      </c>
      <c r="T8" s="60"/>
      <c r="U8" s="60"/>
      <c r="V8" s="60"/>
    </row>
    <row r="9" spans="2:22">
      <c r="B9" s="354"/>
      <c r="C9" s="179" t="s">
        <v>323</v>
      </c>
      <c r="D9" s="375"/>
      <c r="E9" s="49">
        <v>3</v>
      </c>
      <c r="F9" s="49">
        <v>51</v>
      </c>
      <c r="G9" s="49">
        <v>294</v>
      </c>
      <c r="H9" s="51">
        <f t="shared" si="2"/>
        <v>17.346938775510203</v>
      </c>
      <c r="I9" s="50">
        <v>0</v>
      </c>
      <c r="J9" s="49">
        <v>0</v>
      </c>
      <c r="K9" s="49">
        <v>1</v>
      </c>
      <c r="L9" s="49">
        <v>1</v>
      </c>
      <c r="M9" s="51">
        <f t="shared" si="0"/>
        <v>100</v>
      </c>
      <c r="N9" s="52">
        <v>0</v>
      </c>
      <c r="O9" s="36">
        <v>0</v>
      </c>
      <c r="P9" s="36">
        <v>1</v>
      </c>
      <c r="Q9" s="49">
        <v>1</v>
      </c>
      <c r="R9" s="51">
        <f t="shared" si="3"/>
        <v>100</v>
      </c>
      <c r="S9" s="39">
        <f t="shared" si="1"/>
        <v>100</v>
      </c>
      <c r="T9" s="60"/>
      <c r="U9" s="60"/>
      <c r="V9" s="60"/>
    </row>
    <row r="10" spans="2:22">
      <c r="B10" s="354"/>
      <c r="C10" s="179" t="s">
        <v>329</v>
      </c>
      <c r="D10" s="375"/>
      <c r="E10" s="49">
        <v>2</v>
      </c>
      <c r="F10" s="49">
        <v>168</v>
      </c>
      <c r="G10" s="49">
        <v>1395</v>
      </c>
      <c r="H10" s="51">
        <f t="shared" si="2"/>
        <v>12.043010752688172</v>
      </c>
      <c r="I10" s="50">
        <v>0</v>
      </c>
      <c r="J10" s="49">
        <v>0</v>
      </c>
      <c r="K10" s="49">
        <v>5</v>
      </c>
      <c r="L10" s="49">
        <v>1</v>
      </c>
      <c r="M10" s="51">
        <f t="shared" si="0"/>
        <v>20</v>
      </c>
      <c r="N10" s="52">
        <v>0</v>
      </c>
      <c r="O10" s="36">
        <v>0</v>
      </c>
      <c r="P10" s="36">
        <v>4</v>
      </c>
      <c r="Q10" s="49">
        <v>1</v>
      </c>
      <c r="R10" s="51">
        <f t="shared" si="3"/>
        <v>25</v>
      </c>
      <c r="S10" s="39">
        <f t="shared" si="1"/>
        <v>80</v>
      </c>
      <c r="T10" s="61"/>
      <c r="U10" s="60"/>
      <c r="V10" s="60"/>
    </row>
    <row r="11" spans="2:22">
      <c r="B11" s="354"/>
      <c r="C11" s="179" t="s">
        <v>360</v>
      </c>
      <c r="D11" s="375"/>
      <c r="E11" s="49">
        <v>1</v>
      </c>
      <c r="F11" s="49">
        <v>2</v>
      </c>
      <c r="G11" s="49">
        <v>223</v>
      </c>
      <c r="H11" s="51">
        <f t="shared" si="2"/>
        <v>0.89686098654708524</v>
      </c>
      <c r="I11" s="50">
        <v>7</v>
      </c>
      <c r="J11" s="49">
        <v>0</v>
      </c>
      <c r="K11" s="49">
        <v>3</v>
      </c>
      <c r="L11" s="49">
        <v>1</v>
      </c>
      <c r="M11" s="51">
        <f t="shared" si="0"/>
        <v>33.333333333333336</v>
      </c>
      <c r="N11" s="52">
        <v>5</v>
      </c>
      <c r="O11" s="36">
        <v>0</v>
      </c>
      <c r="P11" s="36">
        <v>2</v>
      </c>
      <c r="Q11" s="49">
        <v>1</v>
      </c>
      <c r="R11" s="51">
        <f t="shared" si="3"/>
        <v>50</v>
      </c>
      <c r="S11" s="39">
        <f t="shared" si="1"/>
        <v>70</v>
      </c>
      <c r="T11" s="60"/>
      <c r="U11" s="60"/>
      <c r="V11" s="60"/>
    </row>
    <row r="12" spans="2:22">
      <c r="B12" s="354"/>
      <c r="C12" s="179" t="s">
        <v>389</v>
      </c>
      <c r="D12" s="375"/>
      <c r="E12" s="49">
        <v>1</v>
      </c>
      <c r="F12" s="49">
        <v>20</v>
      </c>
      <c r="G12" s="49">
        <v>170</v>
      </c>
      <c r="H12" s="51">
        <f t="shared" si="2"/>
        <v>11.764705882352942</v>
      </c>
      <c r="I12" s="50">
        <v>2</v>
      </c>
      <c r="J12" s="49">
        <v>0</v>
      </c>
      <c r="K12" s="49">
        <v>4</v>
      </c>
      <c r="L12" s="49">
        <v>4</v>
      </c>
      <c r="M12" s="51">
        <f t="shared" si="0"/>
        <v>100</v>
      </c>
      <c r="N12" s="52">
        <v>0</v>
      </c>
      <c r="O12" s="36">
        <v>0</v>
      </c>
      <c r="P12" s="36">
        <v>4</v>
      </c>
      <c r="Q12" s="49">
        <v>4</v>
      </c>
      <c r="R12" s="51">
        <f t="shared" si="3"/>
        <v>100</v>
      </c>
      <c r="S12" s="39">
        <f t="shared" si="1"/>
        <v>66.666666666666671</v>
      </c>
      <c r="T12" s="60"/>
      <c r="U12" s="60"/>
      <c r="V12" s="60"/>
    </row>
    <row r="13" spans="2:22">
      <c r="B13" s="354"/>
      <c r="C13" s="192" t="s">
        <v>1158</v>
      </c>
      <c r="D13" s="375"/>
      <c r="E13" s="49">
        <v>5</v>
      </c>
      <c r="F13" s="16"/>
      <c r="H13" s="51" t="e">
        <f>(F13*100)/G13</f>
        <v>#DIV/0!</v>
      </c>
      <c r="M13" s="51" t="e">
        <f t="shared" si="0"/>
        <v>#DIV/0!</v>
      </c>
      <c r="R13" s="51" t="e">
        <f>(Q13*100)/(P13)</f>
        <v>#DIV/0!</v>
      </c>
      <c r="S13" s="59" t="e">
        <f>((P13+N13)*100)/(K13+I13)</f>
        <v>#DIV/0!</v>
      </c>
      <c r="T13" s="60"/>
      <c r="U13" s="60"/>
      <c r="V13" s="60"/>
    </row>
    <row r="14" spans="2:22">
      <c r="B14" s="354"/>
      <c r="C14" s="247" t="s">
        <v>1194</v>
      </c>
      <c r="D14" s="375"/>
      <c r="E14" s="19">
        <v>2</v>
      </c>
      <c r="F14" s="19">
        <v>14</v>
      </c>
      <c r="G14">
        <v>910</v>
      </c>
      <c r="H14" s="51">
        <f>(F14*100)/G14</f>
        <v>1.5384615384615385</v>
      </c>
      <c r="I14">
        <v>0</v>
      </c>
      <c r="J14">
        <v>0</v>
      </c>
      <c r="K14">
        <v>1</v>
      </c>
      <c r="L14">
        <v>1</v>
      </c>
      <c r="M14" s="51">
        <f t="shared" si="0"/>
        <v>100</v>
      </c>
      <c r="N14" s="23">
        <v>0</v>
      </c>
      <c r="O14" s="23">
        <v>0</v>
      </c>
      <c r="P14" s="23">
        <v>1</v>
      </c>
      <c r="Q14" s="167">
        <v>1</v>
      </c>
      <c r="R14" s="51">
        <f>(Q14*100)/(P14)</f>
        <v>100</v>
      </c>
      <c r="S14" s="59">
        <f>((P14+N14)*100)/(K14+I14)</f>
        <v>100</v>
      </c>
      <c r="T14" s="60"/>
      <c r="U14" s="60"/>
      <c r="V14" s="60"/>
    </row>
    <row r="15" spans="2:22">
      <c r="B15" s="354"/>
      <c r="C15" s="247" t="s">
        <v>1206</v>
      </c>
      <c r="D15" s="375"/>
      <c r="E15" s="19">
        <v>1</v>
      </c>
      <c r="F15" s="16"/>
      <c r="H15" s="51" t="e">
        <f>(F15*100)/G15</f>
        <v>#DIV/0!</v>
      </c>
      <c r="M15" s="51" t="e">
        <f t="shared" si="0"/>
        <v>#DIV/0!</v>
      </c>
      <c r="R15" s="51" t="e">
        <f>(Q15*100)/(P15)</f>
        <v>#DIV/0!</v>
      </c>
      <c r="S15" s="59" t="e">
        <f>((P15+N15)*100)/(K15+I15)</f>
        <v>#DIV/0!</v>
      </c>
      <c r="T15" s="60"/>
      <c r="U15" s="60"/>
      <c r="V15" s="60"/>
    </row>
    <row r="16" spans="2:22">
      <c r="B16" s="354"/>
      <c r="C16" s="247" t="s">
        <v>1227</v>
      </c>
      <c r="D16" s="375"/>
      <c r="E16" s="19">
        <v>2</v>
      </c>
      <c r="F16" s="16"/>
      <c r="H16" s="51" t="e">
        <f>(F16*100)/G16</f>
        <v>#DIV/0!</v>
      </c>
      <c r="M16" s="51" t="e">
        <f t="shared" si="0"/>
        <v>#DIV/0!</v>
      </c>
      <c r="R16" s="51" t="e">
        <f>(Q16*100)/(P16)</f>
        <v>#DIV/0!</v>
      </c>
      <c r="S16" s="59" t="e">
        <f>((P16+N16)*100)/(K16+I16)</f>
        <v>#DIV/0!</v>
      </c>
      <c r="T16" s="60"/>
      <c r="U16" s="60"/>
      <c r="V16" s="60"/>
    </row>
    <row r="17" spans="2:22" ht="15.75" thickBot="1">
      <c r="B17" s="357"/>
      <c r="C17" s="195" t="s">
        <v>393</v>
      </c>
      <c r="D17" s="376"/>
      <c r="E17" s="53">
        <v>1</v>
      </c>
      <c r="F17" s="53">
        <v>19</v>
      </c>
      <c r="G17" s="53">
        <v>143</v>
      </c>
      <c r="H17" s="56">
        <f t="shared" si="2"/>
        <v>13.286713286713287</v>
      </c>
      <c r="I17" s="55">
        <v>155</v>
      </c>
      <c r="J17" s="53">
        <v>0</v>
      </c>
      <c r="K17" s="53">
        <v>7</v>
      </c>
      <c r="L17" s="53">
        <v>2</v>
      </c>
      <c r="M17" s="56">
        <f t="shared" si="0"/>
        <v>28.571428571428573</v>
      </c>
      <c r="N17" s="57">
        <v>79</v>
      </c>
      <c r="O17" s="54">
        <v>0</v>
      </c>
      <c r="P17" s="54">
        <v>5</v>
      </c>
      <c r="Q17" s="53">
        <v>2</v>
      </c>
      <c r="R17" s="56">
        <f t="shared" si="3"/>
        <v>40</v>
      </c>
      <c r="S17" s="40">
        <f t="shared" si="1"/>
        <v>51.851851851851855</v>
      </c>
      <c r="T17" s="60"/>
      <c r="U17" s="60"/>
      <c r="V17" s="60"/>
    </row>
    <row r="18" spans="2:22">
      <c r="B18" s="352" t="s">
        <v>736</v>
      </c>
      <c r="C18" s="194" t="s">
        <v>748</v>
      </c>
      <c r="D18" s="356" t="s">
        <v>24</v>
      </c>
      <c r="E18" s="44">
        <v>1</v>
      </c>
      <c r="F18" s="44">
        <v>12</v>
      </c>
      <c r="G18" s="44">
        <v>1172</v>
      </c>
      <c r="H18" s="47">
        <f t="shared" si="2"/>
        <v>1.0238907849829351</v>
      </c>
      <c r="I18" s="46">
        <v>0</v>
      </c>
      <c r="J18" s="44">
        <v>0</v>
      </c>
      <c r="K18" s="44">
        <v>6</v>
      </c>
      <c r="L18" s="44">
        <v>1</v>
      </c>
      <c r="M18" s="47">
        <f t="shared" si="0"/>
        <v>16.666666666666668</v>
      </c>
      <c r="N18" s="36">
        <v>0</v>
      </c>
      <c r="O18" s="36">
        <v>0</v>
      </c>
      <c r="P18" s="36">
        <v>4</v>
      </c>
      <c r="Q18" s="44">
        <v>1</v>
      </c>
      <c r="R18" s="51">
        <f t="shared" si="3"/>
        <v>25</v>
      </c>
      <c r="S18" s="58">
        <f t="shared" si="1"/>
        <v>66.666666666666671</v>
      </c>
      <c r="T18" s="60"/>
      <c r="U18" s="60"/>
      <c r="V18" s="60"/>
    </row>
    <row r="19" spans="2:22">
      <c r="B19" s="354"/>
      <c r="C19" s="179" t="s">
        <v>692</v>
      </c>
      <c r="D19" s="368"/>
      <c r="E19" s="49">
        <v>2</v>
      </c>
      <c r="F19" s="49">
        <v>23</v>
      </c>
      <c r="G19" s="49">
        <v>1088</v>
      </c>
      <c r="H19" s="51">
        <f t="shared" si="2"/>
        <v>2.1139705882352939</v>
      </c>
      <c r="I19" s="50">
        <v>10</v>
      </c>
      <c r="J19" s="49">
        <v>0</v>
      </c>
      <c r="K19" s="49">
        <v>3</v>
      </c>
      <c r="L19" s="49">
        <v>1</v>
      </c>
      <c r="M19" s="51">
        <f t="shared" si="0"/>
        <v>33.333333333333336</v>
      </c>
      <c r="N19" s="36">
        <v>6</v>
      </c>
      <c r="O19" s="36">
        <v>0</v>
      </c>
      <c r="P19" s="36">
        <v>2</v>
      </c>
      <c r="Q19" s="49">
        <v>1</v>
      </c>
      <c r="R19" s="51">
        <f t="shared" si="3"/>
        <v>50</v>
      </c>
      <c r="S19" s="59">
        <f t="shared" si="1"/>
        <v>61.53846153846154</v>
      </c>
      <c r="T19" s="60"/>
      <c r="U19" s="60"/>
      <c r="V19" s="60"/>
    </row>
    <row r="20" spans="2:22">
      <c r="B20" s="354"/>
      <c r="C20" s="179" t="s">
        <v>708</v>
      </c>
      <c r="D20" s="368"/>
      <c r="E20" s="49">
        <v>1</v>
      </c>
      <c r="F20" s="49">
        <v>9</v>
      </c>
      <c r="G20" s="49">
        <v>59</v>
      </c>
      <c r="H20" s="51">
        <f t="shared" si="2"/>
        <v>15.254237288135593</v>
      </c>
      <c r="I20" s="50">
        <v>0</v>
      </c>
      <c r="J20" s="49">
        <v>1</v>
      </c>
      <c r="K20" s="49">
        <v>11</v>
      </c>
      <c r="L20" s="49">
        <v>1</v>
      </c>
      <c r="M20" s="51">
        <f t="shared" si="0"/>
        <v>9.0909090909090917</v>
      </c>
      <c r="N20" s="36">
        <v>0</v>
      </c>
      <c r="O20" s="36">
        <v>0</v>
      </c>
      <c r="P20" s="36">
        <v>9</v>
      </c>
      <c r="Q20" s="49">
        <v>1</v>
      </c>
      <c r="R20" s="51">
        <f t="shared" si="3"/>
        <v>11.111111111111111</v>
      </c>
      <c r="S20" s="59">
        <f t="shared" si="1"/>
        <v>81.818181818181813</v>
      </c>
      <c r="T20" s="60"/>
      <c r="U20" s="60"/>
      <c r="V20" s="60"/>
    </row>
    <row r="21" spans="2:22">
      <c r="B21" s="354"/>
      <c r="C21" s="179" t="s">
        <v>68</v>
      </c>
      <c r="D21" s="368"/>
      <c r="E21" s="49">
        <v>3</v>
      </c>
      <c r="F21" s="49">
        <v>4</v>
      </c>
      <c r="G21" s="49">
        <v>154</v>
      </c>
      <c r="H21" s="51">
        <f t="shared" si="2"/>
        <v>2.5974025974025974</v>
      </c>
      <c r="I21" s="50">
        <v>310</v>
      </c>
      <c r="J21" s="49">
        <v>0</v>
      </c>
      <c r="K21" s="49">
        <v>5</v>
      </c>
      <c r="L21" s="49">
        <v>1</v>
      </c>
      <c r="M21" s="51">
        <f t="shared" ref="M21:M84" si="4">(L21*100)/(K21)</f>
        <v>20</v>
      </c>
      <c r="N21" s="36">
        <v>68</v>
      </c>
      <c r="O21" s="36">
        <v>0</v>
      </c>
      <c r="P21" s="36">
        <v>4</v>
      </c>
      <c r="Q21" s="49">
        <v>1</v>
      </c>
      <c r="R21" s="51">
        <f t="shared" si="3"/>
        <v>25</v>
      </c>
      <c r="S21" s="59">
        <f t="shared" si="1"/>
        <v>22.857142857142858</v>
      </c>
      <c r="T21" s="60"/>
      <c r="U21" s="60"/>
      <c r="V21" s="60"/>
    </row>
    <row r="22" spans="2:22">
      <c r="B22" s="354"/>
      <c r="C22" s="179" t="s">
        <v>81</v>
      </c>
      <c r="D22" s="368"/>
      <c r="E22" s="49">
        <v>1</v>
      </c>
      <c r="F22" s="49">
        <v>1</v>
      </c>
      <c r="G22" s="49">
        <v>597</v>
      </c>
      <c r="H22" s="51">
        <f t="shared" si="2"/>
        <v>0.16750418760469013</v>
      </c>
      <c r="I22" s="50">
        <v>0</v>
      </c>
      <c r="J22" s="49">
        <v>0</v>
      </c>
      <c r="K22" s="49">
        <v>33</v>
      </c>
      <c r="L22" s="49">
        <v>1</v>
      </c>
      <c r="M22" s="51">
        <f t="shared" si="4"/>
        <v>3.0303030303030303</v>
      </c>
      <c r="N22" s="36">
        <v>0</v>
      </c>
      <c r="O22" s="36">
        <v>0</v>
      </c>
      <c r="P22" s="36">
        <v>26</v>
      </c>
      <c r="Q22" s="49">
        <v>1</v>
      </c>
      <c r="R22" s="51">
        <f t="shared" si="3"/>
        <v>3.8461538461538463</v>
      </c>
      <c r="S22" s="59">
        <f t="shared" si="1"/>
        <v>78.787878787878782</v>
      </c>
      <c r="T22" s="60"/>
      <c r="U22" s="60"/>
      <c r="V22" s="60"/>
    </row>
    <row r="23" spans="2:22">
      <c r="B23" s="354"/>
      <c r="C23" s="179" t="s">
        <v>102</v>
      </c>
      <c r="D23" s="368"/>
      <c r="E23" s="49">
        <v>1</v>
      </c>
      <c r="F23" s="49">
        <v>6</v>
      </c>
      <c r="G23" s="49">
        <v>251</v>
      </c>
      <c r="H23" s="51">
        <f t="shared" si="2"/>
        <v>2.3904382470119523</v>
      </c>
      <c r="I23" s="50">
        <v>2</v>
      </c>
      <c r="J23" s="49">
        <v>0</v>
      </c>
      <c r="K23" s="49">
        <v>8</v>
      </c>
      <c r="L23" s="49">
        <v>2</v>
      </c>
      <c r="M23" s="51">
        <f t="shared" si="4"/>
        <v>25</v>
      </c>
      <c r="N23" s="36">
        <v>2</v>
      </c>
      <c r="O23" s="36">
        <v>0</v>
      </c>
      <c r="P23" s="36">
        <v>6</v>
      </c>
      <c r="Q23" s="49">
        <v>2</v>
      </c>
      <c r="R23" s="51">
        <f t="shared" si="3"/>
        <v>33.333333333333336</v>
      </c>
      <c r="S23" s="59">
        <f t="shared" si="1"/>
        <v>80</v>
      </c>
      <c r="T23" s="60"/>
      <c r="U23" s="60"/>
      <c r="V23" s="60"/>
    </row>
    <row r="24" spans="2:22">
      <c r="B24" s="354"/>
      <c r="C24" s="179" t="s">
        <v>106</v>
      </c>
      <c r="D24" s="368"/>
      <c r="E24" s="49">
        <v>1</v>
      </c>
      <c r="F24" s="49">
        <v>399</v>
      </c>
      <c r="G24" s="49">
        <v>11197</v>
      </c>
      <c r="H24" s="51">
        <f t="shared" si="2"/>
        <v>3.5634544967401984</v>
      </c>
      <c r="I24" s="50">
        <v>411</v>
      </c>
      <c r="J24" s="49">
        <v>0</v>
      </c>
      <c r="K24" s="49">
        <v>19</v>
      </c>
      <c r="L24" s="49">
        <v>8</v>
      </c>
      <c r="M24" s="51">
        <f t="shared" si="4"/>
        <v>42.10526315789474</v>
      </c>
      <c r="N24" s="36">
        <v>78</v>
      </c>
      <c r="O24" s="36">
        <v>0</v>
      </c>
      <c r="P24" s="36">
        <v>11</v>
      </c>
      <c r="Q24" s="49">
        <v>8</v>
      </c>
      <c r="R24" s="51">
        <f t="shared" si="3"/>
        <v>72.727272727272734</v>
      </c>
      <c r="S24" s="59">
        <f t="shared" si="1"/>
        <v>20.697674418604652</v>
      </c>
      <c r="T24" s="60"/>
      <c r="U24" s="60"/>
      <c r="V24" s="60"/>
    </row>
    <row r="25" spans="2:22">
      <c r="B25" s="354"/>
      <c r="C25" s="179" t="s">
        <v>160</v>
      </c>
      <c r="D25" s="368"/>
      <c r="E25" s="49">
        <v>7</v>
      </c>
      <c r="F25" s="49">
        <v>24</v>
      </c>
      <c r="G25" s="49">
        <v>14485</v>
      </c>
      <c r="H25" s="51">
        <f t="shared" si="2"/>
        <v>0.16568864342423195</v>
      </c>
      <c r="I25" s="50">
        <v>0</v>
      </c>
      <c r="J25" s="49">
        <v>0</v>
      </c>
      <c r="K25" s="49">
        <v>13</v>
      </c>
      <c r="L25" s="49">
        <v>8</v>
      </c>
      <c r="M25" s="51">
        <f t="shared" si="4"/>
        <v>61.53846153846154</v>
      </c>
      <c r="N25" s="36">
        <v>0</v>
      </c>
      <c r="O25" s="36">
        <v>0</v>
      </c>
      <c r="P25" s="36">
        <v>13</v>
      </c>
      <c r="Q25" s="49">
        <v>8</v>
      </c>
      <c r="R25" s="51">
        <f t="shared" si="3"/>
        <v>61.53846153846154</v>
      </c>
      <c r="S25" s="59">
        <f t="shared" si="1"/>
        <v>100</v>
      </c>
      <c r="T25" s="49"/>
      <c r="U25" s="60"/>
      <c r="V25" s="60"/>
    </row>
    <row r="26" spans="2:22">
      <c r="B26" s="354"/>
      <c r="C26" s="179" t="s">
        <v>214</v>
      </c>
      <c r="D26" s="368"/>
      <c r="E26" s="49">
        <v>4</v>
      </c>
      <c r="F26" s="49">
        <v>258</v>
      </c>
      <c r="G26" s="49">
        <v>258</v>
      </c>
      <c r="H26" s="51">
        <f t="shared" si="2"/>
        <v>100</v>
      </c>
      <c r="I26" s="50">
        <v>0</v>
      </c>
      <c r="J26" s="49">
        <v>0</v>
      </c>
      <c r="K26" s="49">
        <v>2</v>
      </c>
      <c r="L26" s="49">
        <v>2</v>
      </c>
      <c r="M26" s="51">
        <f t="shared" si="4"/>
        <v>100</v>
      </c>
      <c r="N26" s="36">
        <v>0</v>
      </c>
      <c r="O26" s="36">
        <v>0</v>
      </c>
      <c r="P26" s="36">
        <v>2</v>
      </c>
      <c r="Q26" s="49">
        <v>2</v>
      </c>
      <c r="R26" s="51">
        <f t="shared" si="3"/>
        <v>100</v>
      </c>
      <c r="S26" s="59">
        <f t="shared" si="1"/>
        <v>100</v>
      </c>
      <c r="T26" s="60"/>
      <c r="U26" s="60"/>
      <c r="V26" s="60"/>
    </row>
    <row r="27" spans="2:22">
      <c r="B27" s="354" t="s">
        <v>736</v>
      </c>
      <c r="C27" s="179" t="s">
        <v>254</v>
      </c>
      <c r="D27" s="368"/>
      <c r="E27" s="49">
        <v>3</v>
      </c>
      <c r="F27" s="49">
        <v>5</v>
      </c>
      <c r="G27" s="49">
        <v>521</v>
      </c>
      <c r="H27" s="51">
        <f t="shared" si="2"/>
        <v>0.95969289827255277</v>
      </c>
      <c r="I27" s="50">
        <v>34</v>
      </c>
      <c r="J27" s="49">
        <v>0</v>
      </c>
      <c r="K27" s="49">
        <v>2</v>
      </c>
      <c r="L27" s="49">
        <v>1</v>
      </c>
      <c r="M27" s="51">
        <f t="shared" si="4"/>
        <v>50</v>
      </c>
      <c r="N27" s="36">
        <v>10</v>
      </c>
      <c r="O27" s="36">
        <v>0</v>
      </c>
      <c r="P27" s="36">
        <v>1</v>
      </c>
      <c r="Q27" s="49">
        <v>1</v>
      </c>
      <c r="R27" s="51">
        <f t="shared" si="3"/>
        <v>100</v>
      </c>
      <c r="S27" s="59">
        <f t="shared" si="1"/>
        <v>30.555555555555557</v>
      </c>
      <c r="T27" s="60"/>
      <c r="U27" s="60"/>
      <c r="V27" s="60"/>
    </row>
    <row r="28" spans="2:22">
      <c r="B28" s="354"/>
      <c r="C28" s="179" t="s">
        <v>272</v>
      </c>
      <c r="D28" s="368"/>
      <c r="E28" s="49">
        <v>3</v>
      </c>
      <c r="F28" s="49">
        <v>22</v>
      </c>
      <c r="G28" s="49">
        <v>305</v>
      </c>
      <c r="H28" s="51">
        <f t="shared" si="2"/>
        <v>7.2131147540983607</v>
      </c>
      <c r="I28" s="50">
        <v>0</v>
      </c>
      <c r="J28" s="49">
        <v>0</v>
      </c>
      <c r="K28" s="49">
        <v>2</v>
      </c>
      <c r="L28" s="49">
        <v>1</v>
      </c>
      <c r="M28" s="51">
        <f t="shared" si="4"/>
        <v>50</v>
      </c>
      <c r="N28" s="36">
        <v>0</v>
      </c>
      <c r="O28" s="36">
        <v>0</v>
      </c>
      <c r="P28" s="36">
        <v>1</v>
      </c>
      <c r="Q28" s="49">
        <v>1</v>
      </c>
      <c r="R28" s="51">
        <f t="shared" si="3"/>
        <v>100</v>
      </c>
      <c r="S28" s="59">
        <f t="shared" si="1"/>
        <v>50</v>
      </c>
      <c r="T28" s="60"/>
      <c r="U28" s="60"/>
      <c r="V28" s="60"/>
    </row>
    <row r="29" spans="2:22">
      <c r="B29" s="354"/>
      <c r="C29" s="179" t="s">
        <v>287</v>
      </c>
      <c r="D29" s="368"/>
      <c r="E29" s="49">
        <v>5</v>
      </c>
      <c r="F29" s="49">
        <v>2</v>
      </c>
      <c r="G29" s="49">
        <v>544</v>
      </c>
      <c r="H29" s="51">
        <f t="shared" si="2"/>
        <v>0.36764705882352944</v>
      </c>
      <c r="I29" s="50">
        <v>0</v>
      </c>
      <c r="J29" s="49">
        <v>0</v>
      </c>
      <c r="K29" s="49">
        <v>2</v>
      </c>
      <c r="L29" s="49">
        <v>2</v>
      </c>
      <c r="M29" s="51">
        <f t="shared" si="4"/>
        <v>100</v>
      </c>
      <c r="N29" s="36">
        <v>0</v>
      </c>
      <c r="O29" s="36">
        <v>0</v>
      </c>
      <c r="P29" s="36">
        <v>2</v>
      </c>
      <c r="Q29" s="49">
        <v>2</v>
      </c>
      <c r="R29" s="51">
        <f t="shared" si="3"/>
        <v>100</v>
      </c>
      <c r="S29" s="59">
        <f t="shared" si="1"/>
        <v>100</v>
      </c>
      <c r="T29" s="60"/>
      <c r="U29" s="60"/>
      <c r="V29" s="60"/>
    </row>
    <row r="30" spans="2:22">
      <c r="B30" s="354"/>
      <c r="C30" s="179" t="s">
        <v>319</v>
      </c>
      <c r="D30" s="368"/>
      <c r="E30" s="49">
        <v>4</v>
      </c>
      <c r="F30" s="49">
        <v>51</v>
      </c>
      <c r="G30" s="49">
        <v>294</v>
      </c>
      <c r="H30" s="51">
        <f t="shared" si="2"/>
        <v>17.346938775510203</v>
      </c>
      <c r="I30" s="50">
        <v>0</v>
      </c>
      <c r="J30" s="49">
        <v>0</v>
      </c>
      <c r="K30" s="49">
        <v>1</v>
      </c>
      <c r="L30" s="49">
        <v>1</v>
      </c>
      <c r="M30" s="51">
        <f t="shared" si="4"/>
        <v>100</v>
      </c>
      <c r="N30" s="36">
        <v>0</v>
      </c>
      <c r="O30" s="36">
        <v>0</v>
      </c>
      <c r="P30" s="36">
        <v>1</v>
      </c>
      <c r="Q30" s="49">
        <v>1</v>
      </c>
      <c r="R30" s="51">
        <f t="shared" si="3"/>
        <v>100</v>
      </c>
      <c r="S30" s="59">
        <f t="shared" si="1"/>
        <v>100</v>
      </c>
      <c r="T30" s="60"/>
      <c r="U30" s="60"/>
      <c r="V30" s="60"/>
    </row>
    <row r="31" spans="2:22">
      <c r="B31" s="354"/>
      <c r="C31" s="179" t="s">
        <v>371</v>
      </c>
      <c r="D31" s="368"/>
      <c r="E31" s="49">
        <v>2</v>
      </c>
      <c r="F31" s="49">
        <v>1</v>
      </c>
      <c r="G31" s="49">
        <v>213</v>
      </c>
      <c r="H31" s="51">
        <f t="shared" si="2"/>
        <v>0.46948356807511737</v>
      </c>
      <c r="I31" s="50">
        <v>0</v>
      </c>
      <c r="J31" s="49">
        <v>0</v>
      </c>
      <c r="K31" s="49">
        <v>1</v>
      </c>
      <c r="L31" s="49">
        <v>1</v>
      </c>
      <c r="M31" s="51">
        <f t="shared" si="4"/>
        <v>100</v>
      </c>
      <c r="N31" s="36">
        <v>0</v>
      </c>
      <c r="O31" s="36">
        <v>0</v>
      </c>
      <c r="P31" s="36">
        <v>1</v>
      </c>
      <c r="Q31" s="49">
        <v>1</v>
      </c>
      <c r="R31" s="51">
        <f t="shared" si="3"/>
        <v>100</v>
      </c>
      <c r="S31" s="59">
        <f t="shared" si="1"/>
        <v>100</v>
      </c>
      <c r="T31" s="60"/>
      <c r="U31" s="60"/>
      <c r="V31" s="60"/>
    </row>
    <row r="32" spans="2:22">
      <c r="B32" s="354"/>
      <c r="C32" s="179" t="s">
        <v>375</v>
      </c>
      <c r="D32" s="368"/>
      <c r="E32" s="49">
        <v>3</v>
      </c>
      <c r="F32" s="49">
        <v>27</v>
      </c>
      <c r="G32" s="49">
        <v>1017</v>
      </c>
      <c r="H32" s="51">
        <f t="shared" si="2"/>
        <v>2.6548672566371683</v>
      </c>
      <c r="I32" s="50">
        <v>435</v>
      </c>
      <c r="J32" s="49">
        <v>0</v>
      </c>
      <c r="K32" s="49">
        <v>15</v>
      </c>
      <c r="L32" s="49">
        <v>3</v>
      </c>
      <c r="M32" s="51">
        <f t="shared" si="4"/>
        <v>20</v>
      </c>
      <c r="N32" s="36">
        <v>25</v>
      </c>
      <c r="O32" s="36">
        <v>0</v>
      </c>
      <c r="P32" s="36">
        <v>14</v>
      </c>
      <c r="Q32" s="49">
        <v>3</v>
      </c>
      <c r="R32" s="51">
        <f t="shared" si="3"/>
        <v>21.428571428571427</v>
      </c>
      <c r="S32" s="59">
        <f t="shared" si="1"/>
        <v>8.6666666666666661</v>
      </c>
      <c r="T32" s="60"/>
      <c r="U32" s="60"/>
      <c r="V32" s="60"/>
    </row>
    <row r="33" spans="2:22">
      <c r="B33" s="354"/>
      <c r="C33" s="179" t="s">
        <v>380</v>
      </c>
      <c r="D33" s="368"/>
      <c r="E33" s="49">
        <v>1</v>
      </c>
      <c r="F33" s="49">
        <v>11</v>
      </c>
      <c r="G33" s="49">
        <v>98</v>
      </c>
      <c r="H33" s="51">
        <f t="shared" si="2"/>
        <v>11.224489795918368</v>
      </c>
      <c r="I33" s="50">
        <v>0</v>
      </c>
      <c r="J33" s="49">
        <v>0</v>
      </c>
      <c r="K33" s="49">
        <v>1</v>
      </c>
      <c r="L33" s="49">
        <v>1</v>
      </c>
      <c r="M33" s="51">
        <f t="shared" si="4"/>
        <v>100</v>
      </c>
      <c r="N33" s="36">
        <v>0</v>
      </c>
      <c r="O33" s="36">
        <v>0</v>
      </c>
      <c r="P33" s="36">
        <v>1</v>
      </c>
      <c r="Q33" s="49">
        <v>1</v>
      </c>
      <c r="R33" s="51">
        <f t="shared" si="3"/>
        <v>100</v>
      </c>
      <c r="S33" s="59">
        <f t="shared" si="1"/>
        <v>100</v>
      </c>
      <c r="T33" s="60"/>
      <c r="U33" s="60"/>
      <c r="V33" s="60"/>
    </row>
    <row r="34" spans="2:22">
      <c r="B34" s="354" t="s">
        <v>736</v>
      </c>
      <c r="C34" s="179" t="s">
        <v>395</v>
      </c>
      <c r="D34" s="368"/>
      <c r="E34" s="49">
        <v>1</v>
      </c>
      <c r="F34" s="49">
        <v>5</v>
      </c>
      <c r="G34" s="49">
        <v>181</v>
      </c>
      <c r="H34" s="51">
        <f t="shared" si="2"/>
        <v>2.7624309392265194</v>
      </c>
      <c r="I34" s="50">
        <v>239</v>
      </c>
      <c r="J34" s="49">
        <v>0</v>
      </c>
      <c r="K34" s="49">
        <v>3</v>
      </c>
      <c r="L34" s="49">
        <v>2</v>
      </c>
      <c r="M34" s="51">
        <f t="shared" si="4"/>
        <v>66.666666666666671</v>
      </c>
      <c r="N34" s="36">
        <v>81</v>
      </c>
      <c r="O34" s="36">
        <v>0</v>
      </c>
      <c r="P34" s="36">
        <v>2</v>
      </c>
      <c r="Q34" s="49">
        <v>2</v>
      </c>
      <c r="R34" s="51">
        <f t="shared" si="3"/>
        <v>100</v>
      </c>
      <c r="S34" s="59">
        <f t="shared" si="1"/>
        <v>34.297520661157023</v>
      </c>
      <c r="T34" s="60"/>
      <c r="U34" s="60"/>
      <c r="V34" s="60"/>
    </row>
    <row r="35" spans="2:22">
      <c r="B35" s="354"/>
      <c r="C35" s="179" t="s">
        <v>397</v>
      </c>
      <c r="D35" s="368"/>
      <c r="E35" s="49">
        <v>2</v>
      </c>
      <c r="F35" s="49">
        <v>3</v>
      </c>
      <c r="G35" s="49">
        <v>204</v>
      </c>
      <c r="H35" s="51">
        <f t="shared" si="2"/>
        <v>1.4705882352941178</v>
      </c>
      <c r="I35" s="50">
        <v>0</v>
      </c>
      <c r="J35" s="49">
        <v>0</v>
      </c>
      <c r="K35" s="49">
        <v>4</v>
      </c>
      <c r="L35" s="49">
        <v>1</v>
      </c>
      <c r="M35" s="51">
        <f t="shared" si="4"/>
        <v>25</v>
      </c>
      <c r="N35" s="36">
        <v>0</v>
      </c>
      <c r="O35" s="36">
        <v>0</v>
      </c>
      <c r="P35" s="36">
        <v>3</v>
      </c>
      <c r="Q35" s="49">
        <v>1</v>
      </c>
      <c r="R35" s="51">
        <f t="shared" si="3"/>
        <v>33.333333333333336</v>
      </c>
      <c r="S35" s="59">
        <f t="shared" si="1"/>
        <v>75</v>
      </c>
      <c r="T35" s="60"/>
      <c r="U35" s="60"/>
      <c r="V35" s="60"/>
    </row>
    <row r="36" spans="2:22">
      <c r="B36" s="354"/>
      <c r="C36" s="179" t="s">
        <v>400</v>
      </c>
      <c r="D36" s="368"/>
      <c r="E36" s="49">
        <v>1</v>
      </c>
      <c r="F36" s="49">
        <v>1</v>
      </c>
      <c r="G36" s="49">
        <v>15</v>
      </c>
      <c r="H36" s="51">
        <f t="shared" si="2"/>
        <v>6.666666666666667</v>
      </c>
      <c r="I36" s="50">
        <v>0</v>
      </c>
      <c r="J36" s="49">
        <v>0</v>
      </c>
      <c r="K36" s="49">
        <v>4</v>
      </c>
      <c r="L36" s="49">
        <v>1</v>
      </c>
      <c r="M36" s="51">
        <f t="shared" si="4"/>
        <v>25</v>
      </c>
      <c r="N36" s="36">
        <v>0</v>
      </c>
      <c r="O36" s="36">
        <v>0</v>
      </c>
      <c r="P36" s="36">
        <v>4</v>
      </c>
      <c r="Q36" s="49">
        <v>1</v>
      </c>
      <c r="R36" s="51">
        <f t="shared" si="3"/>
        <v>25</v>
      </c>
      <c r="S36" s="59">
        <f t="shared" si="1"/>
        <v>100</v>
      </c>
      <c r="T36" s="60"/>
      <c r="U36" s="60"/>
      <c r="V36" s="60"/>
    </row>
    <row r="37" spans="2:22">
      <c r="B37" s="354"/>
      <c r="C37" s="179" t="s">
        <v>402</v>
      </c>
      <c r="D37" s="368"/>
      <c r="E37" s="49">
        <v>3</v>
      </c>
      <c r="F37" s="49">
        <v>7</v>
      </c>
      <c r="G37" s="49">
        <v>30</v>
      </c>
      <c r="H37" s="51">
        <f t="shared" si="2"/>
        <v>23.333333333333332</v>
      </c>
      <c r="I37" s="50">
        <v>0</v>
      </c>
      <c r="J37" s="49">
        <v>0</v>
      </c>
      <c r="K37" s="49">
        <v>5</v>
      </c>
      <c r="L37" s="49">
        <v>1</v>
      </c>
      <c r="M37" s="51">
        <f t="shared" si="4"/>
        <v>20</v>
      </c>
      <c r="N37" s="36">
        <v>0</v>
      </c>
      <c r="O37" s="36">
        <v>0</v>
      </c>
      <c r="P37" s="36">
        <v>3</v>
      </c>
      <c r="Q37" s="49">
        <v>1</v>
      </c>
      <c r="R37" s="51">
        <f t="shared" si="3"/>
        <v>33.333333333333336</v>
      </c>
      <c r="S37" s="59">
        <f t="shared" si="1"/>
        <v>60</v>
      </c>
      <c r="T37" s="60"/>
      <c r="U37" s="60"/>
      <c r="V37" s="60"/>
    </row>
    <row r="38" spans="2:22">
      <c r="B38" s="354"/>
      <c r="C38" s="179" t="s">
        <v>407</v>
      </c>
      <c r="D38" s="368"/>
      <c r="E38" s="49">
        <v>1</v>
      </c>
      <c r="F38" s="49">
        <v>6</v>
      </c>
      <c r="G38" s="49">
        <v>14</v>
      </c>
      <c r="H38" s="51">
        <f t="shared" si="2"/>
        <v>42.857142857142854</v>
      </c>
      <c r="I38" s="50">
        <v>0</v>
      </c>
      <c r="J38" s="49">
        <v>0</v>
      </c>
      <c r="K38" s="49">
        <v>1</v>
      </c>
      <c r="L38" s="49">
        <v>1</v>
      </c>
      <c r="M38" s="51">
        <f t="shared" si="4"/>
        <v>100</v>
      </c>
      <c r="N38" s="36">
        <v>0</v>
      </c>
      <c r="O38" s="36">
        <v>0</v>
      </c>
      <c r="P38" s="36">
        <v>1</v>
      </c>
      <c r="Q38" s="49">
        <v>1</v>
      </c>
      <c r="R38" s="51">
        <f t="shared" si="3"/>
        <v>100</v>
      </c>
      <c r="S38" s="59">
        <f t="shared" si="1"/>
        <v>100</v>
      </c>
      <c r="T38" s="60"/>
      <c r="U38" s="60"/>
      <c r="V38" s="60"/>
    </row>
    <row r="39" spans="2:22">
      <c r="B39" s="354"/>
      <c r="C39" s="179" t="s">
        <v>409</v>
      </c>
      <c r="D39" s="368"/>
      <c r="E39" s="49">
        <v>1</v>
      </c>
      <c r="F39" s="49">
        <v>73</v>
      </c>
      <c r="G39" s="49">
        <v>1988</v>
      </c>
      <c r="H39" s="51">
        <f t="shared" si="2"/>
        <v>3.6720321931589539</v>
      </c>
      <c r="I39" s="50">
        <v>500</v>
      </c>
      <c r="J39" s="49">
        <v>0</v>
      </c>
      <c r="K39" s="49">
        <v>21</v>
      </c>
      <c r="L39" s="49">
        <v>1</v>
      </c>
      <c r="M39" s="51">
        <f t="shared" si="4"/>
        <v>4.7619047619047619</v>
      </c>
      <c r="N39" s="36">
        <v>87</v>
      </c>
      <c r="O39" s="36">
        <v>0</v>
      </c>
      <c r="P39" s="36">
        <v>21</v>
      </c>
      <c r="Q39" s="49">
        <v>1</v>
      </c>
      <c r="R39" s="51">
        <f t="shared" si="3"/>
        <v>4.7619047619047619</v>
      </c>
      <c r="S39" s="59">
        <f t="shared" si="1"/>
        <v>20.72936660268714</v>
      </c>
      <c r="T39" s="60"/>
      <c r="U39" s="60"/>
      <c r="V39" s="60"/>
    </row>
    <row r="40" spans="2:22">
      <c r="B40" s="354"/>
      <c r="C40" s="179" t="s">
        <v>411</v>
      </c>
      <c r="D40" s="368"/>
      <c r="E40" s="49">
        <v>1</v>
      </c>
      <c r="F40" s="49">
        <v>6</v>
      </c>
      <c r="G40" s="49">
        <v>126</v>
      </c>
      <c r="H40" s="51">
        <f t="shared" si="2"/>
        <v>4.7619047619047619</v>
      </c>
      <c r="I40" s="50">
        <v>0</v>
      </c>
      <c r="J40" s="49">
        <v>0</v>
      </c>
      <c r="K40" s="49">
        <v>2</v>
      </c>
      <c r="L40" s="49">
        <v>2</v>
      </c>
      <c r="M40" s="51">
        <f t="shared" si="4"/>
        <v>100</v>
      </c>
      <c r="N40" s="36">
        <v>0</v>
      </c>
      <c r="O40" s="36">
        <v>0</v>
      </c>
      <c r="P40" s="36">
        <v>2</v>
      </c>
      <c r="Q40" s="49">
        <v>2</v>
      </c>
      <c r="R40" s="51">
        <f t="shared" si="3"/>
        <v>100</v>
      </c>
      <c r="S40" s="59">
        <f t="shared" si="1"/>
        <v>100</v>
      </c>
      <c r="T40" s="60"/>
      <c r="U40" s="60"/>
      <c r="V40" s="60"/>
    </row>
    <row r="41" spans="2:22">
      <c r="B41" s="354"/>
      <c r="C41" s="179" t="s">
        <v>413</v>
      </c>
      <c r="D41" s="368"/>
      <c r="E41" s="49">
        <v>1</v>
      </c>
      <c r="F41" s="49">
        <v>1</v>
      </c>
      <c r="G41" s="49">
        <v>65</v>
      </c>
      <c r="H41" s="51">
        <f t="shared" si="2"/>
        <v>1.5384615384615385</v>
      </c>
      <c r="I41" s="50">
        <v>0</v>
      </c>
      <c r="J41" s="49">
        <v>0</v>
      </c>
      <c r="K41" s="49">
        <v>1</v>
      </c>
      <c r="L41" s="49">
        <v>1</v>
      </c>
      <c r="M41" s="51">
        <f t="shared" si="4"/>
        <v>100</v>
      </c>
      <c r="N41" s="36">
        <v>0</v>
      </c>
      <c r="O41" s="36">
        <v>0</v>
      </c>
      <c r="P41" s="36">
        <v>1</v>
      </c>
      <c r="Q41" s="49">
        <v>1</v>
      </c>
      <c r="R41" s="51">
        <f t="shared" si="3"/>
        <v>100</v>
      </c>
      <c r="S41" s="59">
        <f t="shared" si="1"/>
        <v>100</v>
      </c>
      <c r="T41" s="60"/>
      <c r="U41" s="60"/>
      <c r="V41" s="60"/>
    </row>
    <row r="42" spans="2:22">
      <c r="B42" s="354"/>
      <c r="C42" s="179" t="s">
        <v>415</v>
      </c>
      <c r="D42" s="368"/>
      <c r="E42" s="49">
        <v>2</v>
      </c>
      <c r="F42" s="49">
        <v>1</v>
      </c>
      <c r="G42" s="49">
        <v>116</v>
      </c>
      <c r="H42" s="51">
        <f t="shared" si="2"/>
        <v>0.86206896551724133</v>
      </c>
      <c r="I42" s="50">
        <v>0</v>
      </c>
      <c r="J42" s="49">
        <v>0</v>
      </c>
      <c r="K42" s="49">
        <v>2</v>
      </c>
      <c r="L42" s="49">
        <v>1</v>
      </c>
      <c r="M42" s="51">
        <f t="shared" si="4"/>
        <v>50</v>
      </c>
      <c r="N42" s="36">
        <v>0</v>
      </c>
      <c r="O42" s="36">
        <v>0</v>
      </c>
      <c r="P42" s="36">
        <v>2</v>
      </c>
      <c r="Q42" s="49">
        <v>1</v>
      </c>
      <c r="R42" s="51">
        <f t="shared" si="3"/>
        <v>50</v>
      </c>
      <c r="S42" s="59">
        <f t="shared" si="1"/>
        <v>100</v>
      </c>
      <c r="T42" s="60"/>
      <c r="U42" s="60"/>
      <c r="V42" s="60"/>
    </row>
    <row r="43" spans="2:22">
      <c r="B43" s="354"/>
      <c r="C43" s="179" t="s">
        <v>418</v>
      </c>
      <c r="D43" s="368"/>
      <c r="E43" s="49">
        <v>3</v>
      </c>
      <c r="F43" s="49">
        <v>7</v>
      </c>
      <c r="G43" s="49">
        <v>1144</v>
      </c>
      <c r="H43" s="51">
        <f t="shared" si="2"/>
        <v>0.61188811188811187</v>
      </c>
      <c r="I43" s="50">
        <v>0</v>
      </c>
      <c r="J43" s="49">
        <v>3</v>
      </c>
      <c r="K43" s="49">
        <v>1</v>
      </c>
      <c r="L43" s="49">
        <v>1</v>
      </c>
      <c r="M43" s="51">
        <f t="shared" si="4"/>
        <v>100</v>
      </c>
      <c r="N43" s="36">
        <v>0</v>
      </c>
      <c r="O43" s="36">
        <v>1</v>
      </c>
      <c r="P43" s="36">
        <v>1</v>
      </c>
      <c r="Q43" s="49">
        <v>1</v>
      </c>
      <c r="R43" s="51">
        <f t="shared" si="3"/>
        <v>100</v>
      </c>
      <c r="S43" s="59">
        <f t="shared" si="1"/>
        <v>100</v>
      </c>
      <c r="T43" s="60"/>
      <c r="U43" s="60"/>
      <c r="V43" s="60"/>
    </row>
    <row r="44" spans="2:22">
      <c r="B44" s="354"/>
      <c r="C44" s="179" t="s">
        <v>425</v>
      </c>
      <c r="D44" s="368"/>
      <c r="E44" s="49">
        <v>2</v>
      </c>
      <c r="F44" s="49">
        <v>1</v>
      </c>
      <c r="G44" s="49">
        <v>1106</v>
      </c>
      <c r="H44" s="51">
        <f t="shared" si="2"/>
        <v>9.0415913200723327E-2</v>
      </c>
      <c r="I44" s="50">
        <v>53</v>
      </c>
      <c r="J44" s="49">
        <v>1</v>
      </c>
      <c r="K44" s="49">
        <v>3</v>
      </c>
      <c r="L44" s="49">
        <v>1</v>
      </c>
      <c r="M44" s="51">
        <f t="shared" si="4"/>
        <v>33.333333333333336</v>
      </c>
      <c r="N44" s="36">
        <v>7</v>
      </c>
      <c r="O44" s="36">
        <v>1</v>
      </c>
      <c r="P44" s="36">
        <v>2</v>
      </c>
      <c r="Q44" s="49">
        <v>1</v>
      </c>
      <c r="R44" s="51">
        <f t="shared" si="3"/>
        <v>50</v>
      </c>
      <c r="S44" s="59">
        <f t="shared" si="1"/>
        <v>16.071428571428573</v>
      </c>
      <c r="T44" s="60"/>
      <c r="U44" s="60"/>
      <c r="V44" s="60"/>
    </row>
    <row r="45" spans="2:22">
      <c r="B45" s="354"/>
      <c r="C45" s="179" t="s">
        <v>427</v>
      </c>
      <c r="D45" s="368"/>
      <c r="E45" s="49">
        <v>1</v>
      </c>
      <c r="F45" s="49">
        <v>162</v>
      </c>
      <c r="G45" s="49">
        <v>2523</v>
      </c>
      <c r="H45" s="51">
        <f t="shared" si="2"/>
        <v>6.4209274673008325</v>
      </c>
      <c r="I45" s="50">
        <v>40</v>
      </c>
      <c r="J45" s="49">
        <v>0</v>
      </c>
      <c r="K45" s="49">
        <v>30</v>
      </c>
      <c r="L45" s="49">
        <v>5</v>
      </c>
      <c r="M45" s="51">
        <f t="shared" si="4"/>
        <v>16.666666666666668</v>
      </c>
      <c r="N45" s="36">
        <v>3</v>
      </c>
      <c r="O45" s="36">
        <v>0</v>
      </c>
      <c r="P45" s="36">
        <v>28</v>
      </c>
      <c r="Q45" s="49">
        <v>5</v>
      </c>
      <c r="R45" s="51">
        <f t="shared" si="3"/>
        <v>17.857142857142858</v>
      </c>
      <c r="S45" s="59">
        <f t="shared" si="1"/>
        <v>44.285714285714285</v>
      </c>
      <c r="T45" s="60"/>
      <c r="U45" s="60"/>
      <c r="V45" s="60"/>
    </row>
    <row r="46" spans="2:22">
      <c r="B46" s="354"/>
      <c r="C46" s="179" t="s">
        <v>434</v>
      </c>
      <c r="D46" s="368"/>
      <c r="E46" s="49">
        <v>2</v>
      </c>
      <c r="F46" s="49">
        <v>7</v>
      </c>
      <c r="G46" s="49">
        <v>1054</v>
      </c>
      <c r="H46" s="51">
        <f t="shared" si="2"/>
        <v>0.66413662239089188</v>
      </c>
      <c r="I46" s="50">
        <v>0</v>
      </c>
      <c r="J46" s="49">
        <v>0</v>
      </c>
      <c r="K46" s="49">
        <v>5</v>
      </c>
      <c r="L46" s="49">
        <v>1</v>
      </c>
      <c r="M46" s="51">
        <f t="shared" si="4"/>
        <v>20</v>
      </c>
      <c r="N46" s="36">
        <v>0</v>
      </c>
      <c r="O46" s="36">
        <v>0</v>
      </c>
      <c r="P46" s="36">
        <v>4</v>
      </c>
      <c r="Q46" s="49">
        <v>1</v>
      </c>
      <c r="R46" s="51">
        <f t="shared" si="3"/>
        <v>25</v>
      </c>
      <c r="S46" s="59">
        <f t="shared" si="1"/>
        <v>80</v>
      </c>
      <c r="T46" s="60"/>
      <c r="U46" s="60"/>
      <c r="V46" s="60"/>
    </row>
    <row r="47" spans="2:22">
      <c r="B47" s="354"/>
      <c r="C47" s="179" t="s">
        <v>436</v>
      </c>
      <c r="D47" s="368"/>
      <c r="E47" s="49">
        <v>3</v>
      </c>
      <c r="F47" s="49">
        <v>11</v>
      </c>
      <c r="G47" s="49">
        <v>1057</v>
      </c>
      <c r="H47" s="51">
        <f t="shared" si="2"/>
        <v>1.0406811731315042</v>
      </c>
      <c r="I47" s="50">
        <v>0</v>
      </c>
      <c r="J47" s="49">
        <v>0</v>
      </c>
      <c r="K47" s="49">
        <v>6</v>
      </c>
      <c r="L47" s="49">
        <v>1</v>
      </c>
      <c r="M47" s="51">
        <f t="shared" si="4"/>
        <v>16.666666666666668</v>
      </c>
      <c r="N47" s="36">
        <v>0</v>
      </c>
      <c r="O47" s="36">
        <v>0</v>
      </c>
      <c r="P47" s="36">
        <v>5</v>
      </c>
      <c r="Q47" s="49">
        <v>1</v>
      </c>
      <c r="R47" s="51">
        <f t="shared" si="3"/>
        <v>20</v>
      </c>
      <c r="S47" s="59">
        <f t="shared" si="1"/>
        <v>83.333333333333329</v>
      </c>
      <c r="T47" s="60"/>
      <c r="U47" s="60"/>
      <c r="V47" s="60"/>
    </row>
    <row r="48" spans="2:22">
      <c r="B48" s="354" t="s">
        <v>736</v>
      </c>
      <c r="C48" s="179" t="s">
        <v>438</v>
      </c>
      <c r="D48" s="368"/>
      <c r="E48" s="49">
        <v>3</v>
      </c>
      <c r="F48" s="49">
        <v>12</v>
      </c>
      <c r="G48" s="49">
        <v>45</v>
      </c>
      <c r="H48" s="51">
        <f t="shared" si="2"/>
        <v>26.666666666666668</v>
      </c>
      <c r="I48" s="50">
        <v>0</v>
      </c>
      <c r="J48" s="49">
        <v>0</v>
      </c>
      <c r="K48" s="49">
        <v>4</v>
      </c>
      <c r="L48" s="49">
        <v>1</v>
      </c>
      <c r="M48" s="51">
        <f t="shared" si="4"/>
        <v>25</v>
      </c>
      <c r="N48" s="36">
        <v>0</v>
      </c>
      <c r="O48" s="36">
        <v>0</v>
      </c>
      <c r="P48" s="36">
        <v>1</v>
      </c>
      <c r="Q48" s="49">
        <v>1</v>
      </c>
      <c r="R48" s="51">
        <f t="shared" si="3"/>
        <v>100</v>
      </c>
      <c r="S48" s="59">
        <f t="shared" si="1"/>
        <v>25</v>
      </c>
      <c r="T48" s="60"/>
      <c r="U48" s="60"/>
      <c r="V48" s="60"/>
    </row>
    <row r="49" spans="2:22">
      <c r="B49" s="354"/>
      <c r="C49" s="179" t="s">
        <v>446</v>
      </c>
      <c r="D49" s="368"/>
      <c r="E49" s="49">
        <v>2</v>
      </c>
      <c r="F49" s="49">
        <v>3</v>
      </c>
      <c r="G49" s="49">
        <v>1687</v>
      </c>
      <c r="H49" s="51">
        <f t="shared" si="2"/>
        <v>0.17783046828689983</v>
      </c>
      <c r="I49" s="50">
        <v>0</v>
      </c>
      <c r="J49" s="49">
        <v>0</v>
      </c>
      <c r="K49" s="49">
        <v>3</v>
      </c>
      <c r="L49" s="49">
        <v>1</v>
      </c>
      <c r="M49" s="51">
        <f t="shared" si="4"/>
        <v>33.333333333333336</v>
      </c>
      <c r="N49" s="36">
        <v>0</v>
      </c>
      <c r="O49" s="36">
        <v>0</v>
      </c>
      <c r="P49" s="36">
        <v>2</v>
      </c>
      <c r="Q49" s="49">
        <v>1</v>
      </c>
      <c r="R49" s="51">
        <f t="shared" si="3"/>
        <v>50</v>
      </c>
      <c r="S49" s="59">
        <f t="shared" si="1"/>
        <v>66.666666666666671</v>
      </c>
      <c r="T49" s="60"/>
      <c r="U49" s="60"/>
      <c r="V49" s="60"/>
    </row>
    <row r="50" spans="2:22">
      <c r="B50" s="354"/>
      <c r="C50" s="179" t="s">
        <v>448</v>
      </c>
      <c r="D50" s="368"/>
      <c r="E50" s="49">
        <v>2</v>
      </c>
      <c r="F50" s="49">
        <v>3</v>
      </c>
      <c r="G50" s="49">
        <v>1687</v>
      </c>
      <c r="H50" s="51">
        <f t="shared" si="2"/>
        <v>0.17783046828689983</v>
      </c>
      <c r="I50" s="50">
        <v>0</v>
      </c>
      <c r="J50" s="49">
        <v>0</v>
      </c>
      <c r="K50" s="49">
        <v>3</v>
      </c>
      <c r="L50" s="49">
        <v>1</v>
      </c>
      <c r="M50" s="51">
        <f t="shared" si="4"/>
        <v>33.333333333333336</v>
      </c>
      <c r="N50" s="36">
        <v>0</v>
      </c>
      <c r="O50" s="36">
        <v>0</v>
      </c>
      <c r="P50" s="36">
        <v>2</v>
      </c>
      <c r="Q50" s="49">
        <v>1</v>
      </c>
      <c r="R50" s="51">
        <f t="shared" si="3"/>
        <v>50</v>
      </c>
      <c r="S50" s="59">
        <f t="shared" si="1"/>
        <v>66.666666666666671</v>
      </c>
      <c r="T50" s="60"/>
      <c r="U50" s="60"/>
      <c r="V50" s="60"/>
    </row>
    <row r="51" spans="2:22">
      <c r="B51" s="354"/>
      <c r="C51" s="179" t="s">
        <v>452</v>
      </c>
      <c r="D51" s="368"/>
      <c r="E51" s="49">
        <v>2</v>
      </c>
      <c r="F51" s="49">
        <v>900</v>
      </c>
      <c r="G51" s="49">
        <v>4299</v>
      </c>
      <c r="H51" s="51">
        <f t="shared" si="2"/>
        <v>20.935101186322399</v>
      </c>
      <c r="I51" s="50">
        <v>0</v>
      </c>
      <c r="J51" s="49">
        <v>0</v>
      </c>
      <c r="K51" s="49">
        <v>5</v>
      </c>
      <c r="L51" s="49">
        <v>4</v>
      </c>
      <c r="M51" s="51">
        <f t="shared" si="4"/>
        <v>80</v>
      </c>
      <c r="N51" s="36">
        <v>0</v>
      </c>
      <c r="O51" s="36">
        <v>0</v>
      </c>
      <c r="P51" s="36">
        <v>4</v>
      </c>
      <c r="Q51" s="49">
        <v>4</v>
      </c>
      <c r="R51" s="51">
        <f t="shared" si="3"/>
        <v>100</v>
      </c>
      <c r="S51" s="59">
        <f t="shared" si="1"/>
        <v>80</v>
      </c>
      <c r="T51" s="60"/>
      <c r="U51" s="60"/>
      <c r="V51" s="60"/>
    </row>
    <row r="52" spans="2:22">
      <c r="B52" s="354"/>
      <c r="C52" s="179" t="s">
        <v>455</v>
      </c>
      <c r="D52" s="368"/>
      <c r="E52" s="49">
        <v>1</v>
      </c>
      <c r="F52" s="49">
        <v>1</v>
      </c>
      <c r="G52" s="49">
        <v>413</v>
      </c>
      <c r="H52" s="51">
        <f t="shared" si="2"/>
        <v>0.24213075060532688</v>
      </c>
      <c r="I52" s="50">
        <v>0</v>
      </c>
      <c r="J52" s="49">
        <v>1</v>
      </c>
      <c r="K52" s="49">
        <v>2</v>
      </c>
      <c r="L52" s="49">
        <v>1</v>
      </c>
      <c r="M52" s="51">
        <f t="shared" si="4"/>
        <v>50</v>
      </c>
      <c r="N52" s="36">
        <v>0</v>
      </c>
      <c r="O52" s="36">
        <v>1</v>
      </c>
      <c r="P52" s="36">
        <v>1</v>
      </c>
      <c r="Q52" s="49">
        <v>1</v>
      </c>
      <c r="R52" s="51">
        <f t="shared" si="3"/>
        <v>100</v>
      </c>
      <c r="S52" s="59">
        <f t="shared" si="1"/>
        <v>50</v>
      </c>
      <c r="T52" s="60"/>
      <c r="U52" s="60"/>
      <c r="V52" s="60"/>
    </row>
    <row r="53" spans="2:22">
      <c r="B53" s="354"/>
      <c r="C53" s="179" t="s">
        <v>458</v>
      </c>
      <c r="D53" s="368"/>
      <c r="E53" s="49">
        <v>2</v>
      </c>
      <c r="F53" s="49">
        <v>16</v>
      </c>
      <c r="G53" s="49">
        <v>745</v>
      </c>
      <c r="H53" s="51">
        <f t="shared" si="2"/>
        <v>2.1476510067114094</v>
      </c>
      <c r="I53" s="50">
        <v>0</v>
      </c>
      <c r="J53" s="49">
        <v>0</v>
      </c>
      <c r="K53" s="49">
        <v>8</v>
      </c>
      <c r="L53" s="49">
        <v>1</v>
      </c>
      <c r="M53" s="51">
        <f t="shared" si="4"/>
        <v>12.5</v>
      </c>
      <c r="N53" s="36">
        <v>0</v>
      </c>
      <c r="O53" s="36">
        <v>0</v>
      </c>
      <c r="P53" s="36">
        <v>3</v>
      </c>
      <c r="Q53" s="49">
        <v>1</v>
      </c>
      <c r="R53" s="51">
        <f t="shared" si="3"/>
        <v>33.333333333333336</v>
      </c>
      <c r="S53" s="59">
        <f t="shared" si="1"/>
        <v>37.5</v>
      </c>
      <c r="T53" s="60"/>
      <c r="U53" s="60"/>
      <c r="V53" s="60"/>
    </row>
    <row r="54" spans="2:22">
      <c r="B54" s="354"/>
      <c r="C54" s="179" t="s">
        <v>460</v>
      </c>
      <c r="D54" s="368"/>
      <c r="E54" s="49">
        <v>2</v>
      </c>
      <c r="F54" s="49">
        <v>11</v>
      </c>
      <c r="G54" s="49">
        <v>677</v>
      </c>
      <c r="H54" s="51">
        <f t="shared" si="2"/>
        <v>1.6248153618906942</v>
      </c>
      <c r="I54" s="50">
        <v>0</v>
      </c>
      <c r="J54" s="49">
        <v>0</v>
      </c>
      <c r="K54" s="49">
        <v>2</v>
      </c>
      <c r="L54" s="49">
        <v>1</v>
      </c>
      <c r="M54" s="51">
        <f t="shared" si="4"/>
        <v>50</v>
      </c>
      <c r="N54" s="36">
        <v>0</v>
      </c>
      <c r="O54" s="36">
        <v>0</v>
      </c>
      <c r="P54" s="36">
        <v>1</v>
      </c>
      <c r="Q54" s="49">
        <v>1</v>
      </c>
      <c r="R54" s="51">
        <f t="shared" si="3"/>
        <v>100</v>
      </c>
      <c r="S54" s="59">
        <f t="shared" si="1"/>
        <v>50</v>
      </c>
      <c r="T54" s="60"/>
      <c r="U54" s="60"/>
      <c r="V54" s="60"/>
    </row>
    <row r="55" spans="2:22">
      <c r="B55" s="354"/>
      <c r="C55" s="179" t="s">
        <v>462</v>
      </c>
      <c r="D55" s="368"/>
      <c r="E55" s="49">
        <v>1</v>
      </c>
      <c r="F55" s="49">
        <v>45</v>
      </c>
      <c r="G55" s="49">
        <v>148</v>
      </c>
      <c r="H55" s="51">
        <f t="shared" si="2"/>
        <v>30.405405405405407</v>
      </c>
      <c r="I55" s="50">
        <v>0</v>
      </c>
      <c r="J55" s="49">
        <v>0</v>
      </c>
      <c r="K55" s="49">
        <v>4</v>
      </c>
      <c r="L55" s="49">
        <v>1</v>
      </c>
      <c r="M55" s="51">
        <f>(L55*100)/(K55)</f>
        <v>25</v>
      </c>
      <c r="N55" s="36">
        <v>0</v>
      </c>
      <c r="O55" s="36">
        <v>0</v>
      </c>
      <c r="P55" s="36">
        <v>3</v>
      </c>
      <c r="Q55" s="49">
        <v>1</v>
      </c>
      <c r="R55" s="51">
        <f t="shared" si="3"/>
        <v>33.333333333333336</v>
      </c>
      <c r="S55" s="59">
        <f t="shared" si="1"/>
        <v>75</v>
      </c>
      <c r="T55" s="60"/>
      <c r="U55" s="60"/>
      <c r="V55" s="60"/>
    </row>
    <row r="56" spans="2:22">
      <c r="B56" s="354"/>
      <c r="C56" s="179" t="s">
        <v>464</v>
      </c>
      <c r="D56" s="368"/>
      <c r="E56" s="49">
        <v>2</v>
      </c>
      <c r="F56" s="49">
        <v>45</v>
      </c>
      <c r="G56" s="49">
        <v>148</v>
      </c>
      <c r="H56" s="51">
        <f t="shared" si="2"/>
        <v>30.405405405405407</v>
      </c>
      <c r="I56" s="50">
        <v>0</v>
      </c>
      <c r="J56" s="49">
        <v>0</v>
      </c>
      <c r="K56" s="49">
        <v>4</v>
      </c>
      <c r="L56" s="49">
        <v>1</v>
      </c>
      <c r="M56" s="51">
        <f t="shared" si="4"/>
        <v>25</v>
      </c>
      <c r="N56" s="36">
        <v>0</v>
      </c>
      <c r="O56" s="36">
        <v>0</v>
      </c>
      <c r="P56" s="36">
        <v>3</v>
      </c>
      <c r="Q56" s="49">
        <v>1</v>
      </c>
      <c r="R56" s="51">
        <f t="shared" si="3"/>
        <v>33.333333333333336</v>
      </c>
      <c r="S56" s="59">
        <f t="shared" si="1"/>
        <v>75</v>
      </c>
      <c r="T56" s="60"/>
      <c r="U56" s="60"/>
      <c r="V56" s="60"/>
    </row>
    <row r="57" spans="2:22">
      <c r="B57" s="354"/>
      <c r="C57" s="179" t="s">
        <v>466</v>
      </c>
      <c r="D57" s="368"/>
      <c r="E57" s="49">
        <v>2</v>
      </c>
      <c r="F57" s="49">
        <v>4</v>
      </c>
      <c r="G57" s="49">
        <v>569</v>
      </c>
      <c r="H57" s="51">
        <f t="shared" si="2"/>
        <v>0.70298769771529002</v>
      </c>
      <c r="I57" s="50">
        <v>18</v>
      </c>
      <c r="J57" s="49">
        <v>3</v>
      </c>
      <c r="K57" s="49">
        <v>2</v>
      </c>
      <c r="L57" s="49">
        <v>1</v>
      </c>
      <c r="M57" s="51">
        <f t="shared" si="4"/>
        <v>50</v>
      </c>
      <c r="N57" s="36">
        <v>3</v>
      </c>
      <c r="O57" s="36">
        <v>0</v>
      </c>
      <c r="P57" s="36">
        <v>1</v>
      </c>
      <c r="Q57" s="49">
        <v>1</v>
      </c>
      <c r="R57" s="51">
        <f t="shared" si="3"/>
        <v>100</v>
      </c>
      <c r="S57" s="59">
        <f t="shared" si="1"/>
        <v>20</v>
      </c>
      <c r="T57" s="60"/>
      <c r="U57" s="60"/>
      <c r="V57" s="60"/>
    </row>
    <row r="58" spans="2:22">
      <c r="B58" s="354"/>
      <c r="C58" s="179" t="s">
        <v>468</v>
      </c>
      <c r="D58" s="368"/>
      <c r="E58" s="49">
        <v>2</v>
      </c>
      <c r="F58" s="49">
        <v>15</v>
      </c>
      <c r="G58" s="49">
        <v>4991</v>
      </c>
      <c r="H58" s="51">
        <f t="shared" si="2"/>
        <v>0.30054097375275496</v>
      </c>
      <c r="I58" s="50">
        <v>0</v>
      </c>
      <c r="J58" s="49">
        <v>0</v>
      </c>
      <c r="K58" s="49">
        <v>6</v>
      </c>
      <c r="L58" s="49">
        <v>5</v>
      </c>
      <c r="M58" s="51">
        <f t="shared" si="4"/>
        <v>83.333333333333329</v>
      </c>
      <c r="N58" s="36">
        <v>0</v>
      </c>
      <c r="O58" s="36">
        <v>0</v>
      </c>
      <c r="P58" s="36">
        <v>5</v>
      </c>
      <c r="Q58" s="49">
        <v>5</v>
      </c>
      <c r="R58" s="51">
        <f t="shared" si="3"/>
        <v>100</v>
      </c>
      <c r="S58" s="59">
        <f t="shared" si="1"/>
        <v>83.333333333333329</v>
      </c>
      <c r="T58" s="60"/>
      <c r="U58" s="60"/>
      <c r="V58" s="60"/>
    </row>
    <row r="59" spans="2:22">
      <c r="B59" s="354"/>
      <c r="C59" s="179" t="s">
        <v>470</v>
      </c>
      <c r="D59" s="368"/>
      <c r="E59" s="49">
        <v>2</v>
      </c>
      <c r="F59" s="49">
        <v>4</v>
      </c>
      <c r="G59" s="49">
        <v>865</v>
      </c>
      <c r="H59" s="51">
        <f t="shared" si="2"/>
        <v>0.46242774566473988</v>
      </c>
      <c r="I59" s="50">
        <v>0</v>
      </c>
      <c r="J59" s="49">
        <v>0</v>
      </c>
      <c r="K59" s="49">
        <v>13</v>
      </c>
      <c r="L59" s="49">
        <v>2</v>
      </c>
      <c r="M59" s="51">
        <f t="shared" si="4"/>
        <v>15.384615384615385</v>
      </c>
      <c r="N59" s="36">
        <v>0</v>
      </c>
      <c r="O59" s="36">
        <v>0</v>
      </c>
      <c r="P59" s="36">
        <v>12</v>
      </c>
      <c r="Q59" s="49">
        <v>2</v>
      </c>
      <c r="R59" s="51">
        <f t="shared" si="3"/>
        <v>16.666666666666668</v>
      </c>
      <c r="S59" s="59">
        <f t="shared" si="1"/>
        <v>92.307692307692307</v>
      </c>
      <c r="T59" s="60"/>
      <c r="U59" s="60"/>
      <c r="V59" s="60"/>
    </row>
    <row r="60" spans="2:22">
      <c r="B60" s="354"/>
      <c r="C60" s="179" t="s">
        <v>472</v>
      </c>
      <c r="D60" s="368"/>
      <c r="E60" s="49">
        <v>2</v>
      </c>
      <c r="F60" s="49">
        <v>3</v>
      </c>
      <c r="G60" s="49">
        <v>328</v>
      </c>
      <c r="H60" s="51">
        <f t="shared" si="2"/>
        <v>0.91463414634146345</v>
      </c>
      <c r="I60" s="50">
        <v>0</v>
      </c>
      <c r="J60" s="49">
        <v>0</v>
      </c>
      <c r="K60" s="49">
        <v>3</v>
      </c>
      <c r="L60" s="49">
        <v>1</v>
      </c>
      <c r="M60" s="51">
        <f t="shared" si="4"/>
        <v>33.333333333333336</v>
      </c>
      <c r="N60" s="36">
        <v>0</v>
      </c>
      <c r="O60" s="36">
        <v>0</v>
      </c>
      <c r="P60" s="36">
        <v>2</v>
      </c>
      <c r="Q60" s="49">
        <v>1</v>
      </c>
      <c r="R60" s="51">
        <f t="shared" si="3"/>
        <v>50</v>
      </c>
      <c r="S60" s="59">
        <f t="shared" si="1"/>
        <v>66.666666666666671</v>
      </c>
      <c r="T60" s="60"/>
      <c r="U60" s="60"/>
      <c r="V60" s="60"/>
    </row>
    <row r="61" spans="2:22">
      <c r="B61" s="354"/>
      <c r="C61" s="179" t="s">
        <v>476</v>
      </c>
      <c r="D61" s="368"/>
      <c r="E61" s="49">
        <v>2</v>
      </c>
      <c r="F61" s="49">
        <v>109</v>
      </c>
      <c r="G61" s="49">
        <v>668</v>
      </c>
      <c r="H61" s="51">
        <f t="shared" si="2"/>
        <v>16.317365269461078</v>
      </c>
      <c r="I61" s="50">
        <v>2</v>
      </c>
      <c r="J61" s="49">
        <v>0</v>
      </c>
      <c r="K61" s="49">
        <v>2</v>
      </c>
      <c r="L61" s="49">
        <v>1</v>
      </c>
      <c r="M61" s="51">
        <f t="shared" si="4"/>
        <v>50</v>
      </c>
      <c r="N61" s="36">
        <v>0</v>
      </c>
      <c r="O61" s="36">
        <v>0</v>
      </c>
      <c r="P61" s="36">
        <v>1</v>
      </c>
      <c r="Q61" s="49">
        <v>1</v>
      </c>
      <c r="R61" s="51">
        <f t="shared" si="3"/>
        <v>100</v>
      </c>
      <c r="S61" s="59">
        <f t="shared" si="1"/>
        <v>25</v>
      </c>
      <c r="T61" s="60"/>
      <c r="U61" s="60"/>
      <c r="V61" s="60"/>
    </row>
    <row r="62" spans="2:22">
      <c r="B62" s="354" t="s">
        <v>736</v>
      </c>
      <c r="C62" s="179" t="s">
        <v>490</v>
      </c>
      <c r="D62" s="368"/>
      <c r="E62" s="49">
        <v>2</v>
      </c>
      <c r="F62" s="49">
        <v>0</v>
      </c>
      <c r="G62" s="49">
        <v>0</v>
      </c>
      <c r="H62" s="51" t="e">
        <f t="shared" si="2"/>
        <v>#DIV/0!</v>
      </c>
      <c r="I62" s="50">
        <v>0</v>
      </c>
      <c r="J62" s="49">
        <v>1</v>
      </c>
      <c r="K62" s="49">
        <v>0</v>
      </c>
      <c r="L62" s="49">
        <v>0</v>
      </c>
      <c r="M62" s="51" t="e">
        <f t="shared" si="4"/>
        <v>#DIV/0!</v>
      </c>
      <c r="N62" s="36">
        <v>0</v>
      </c>
      <c r="O62" s="36">
        <v>1</v>
      </c>
      <c r="P62" s="36">
        <v>0</v>
      </c>
      <c r="Q62" s="49">
        <v>0</v>
      </c>
      <c r="R62" s="51" t="e">
        <f t="shared" si="3"/>
        <v>#DIV/0!</v>
      </c>
      <c r="S62" s="59" t="e">
        <f t="shared" si="1"/>
        <v>#DIV/0!</v>
      </c>
      <c r="T62" s="60"/>
      <c r="U62" s="60"/>
      <c r="V62" s="60"/>
    </row>
    <row r="63" spans="2:22">
      <c r="B63" s="354"/>
      <c r="C63" s="179" t="s">
        <v>491</v>
      </c>
      <c r="D63" s="368"/>
      <c r="E63" s="49">
        <v>2</v>
      </c>
      <c r="F63" s="49">
        <v>95</v>
      </c>
      <c r="G63" s="49">
        <v>966</v>
      </c>
      <c r="H63" s="51">
        <f t="shared" si="2"/>
        <v>9.8343685300207042</v>
      </c>
      <c r="I63" s="50">
        <v>2</v>
      </c>
      <c r="J63" s="49">
        <v>2</v>
      </c>
      <c r="K63" s="49">
        <v>10</v>
      </c>
      <c r="L63" s="49">
        <v>3</v>
      </c>
      <c r="M63" s="51">
        <f t="shared" si="4"/>
        <v>30</v>
      </c>
      <c r="N63" s="36">
        <v>1</v>
      </c>
      <c r="O63" s="36">
        <v>2</v>
      </c>
      <c r="P63" s="36">
        <v>7</v>
      </c>
      <c r="Q63" s="49">
        <v>3</v>
      </c>
      <c r="R63" s="51">
        <f t="shared" si="3"/>
        <v>42.857142857142854</v>
      </c>
      <c r="S63" s="59">
        <f t="shared" si="1"/>
        <v>66.666666666666671</v>
      </c>
      <c r="T63" s="60"/>
      <c r="U63" s="60"/>
      <c r="V63" s="60"/>
    </row>
    <row r="64" spans="2:22">
      <c r="B64" s="354"/>
      <c r="C64" s="179" t="s">
        <v>493</v>
      </c>
      <c r="D64" s="368"/>
      <c r="E64" s="49">
        <v>1</v>
      </c>
      <c r="F64" s="49">
        <v>2</v>
      </c>
      <c r="G64" s="49">
        <v>486</v>
      </c>
      <c r="H64" s="51">
        <f t="shared" si="2"/>
        <v>0.41152263374485598</v>
      </c>
      <c r="I64" s="50">
        <v>1</v>
      </c>
      <c r="J64" s="49">
        <v>0</v>
      </c>
      <c r="K64" s="49">
        <v>10</v>
      </c>
      <c r="L64" s="49">
        <v>2</v>
      </c>
      <c r="M64" s="51">
        <f t="shared" si="4"/>
        <v>20</v>
      </c>
      <c r="N64" s="36">
        <v>0</v>
      </c>
      <c r="O64" s="36">
        <v>0</v>
      </c>
      <c r="P64" s="36">
        <v>6</v>
      </c>
      <c r="Q64" s="49">
        <v>2</v>
      </c>
      <c r="R64" s="51">
        <f t="shared" si="3"/>
        <v>33.333333333333336</v>
      </c>
      <c r="S64" s="59">
        <f t="shared" si="1"/>
        <v>54.545454545454547</v>
      </c>
      <c r="T64" s="60"/>
      <c r="U64" s="60"/>
      <c r="V64" s="60"/>
    </row>
    <row r="65" spans="1:22">
      <c r="B65" s="354"/>
      <c r="C65" s="179" t="s">
        <v>495</v>
      </c>
      <c r="D65" s="368"/>
      <c r="E65" s="49">
        <v>1</v>
      </c>
      <c r="F65" s="49">
        <v>2</v>
      </c>
      <c r="G65" s="49">
        <v>486</v>
      </c>
      <c r="H65" s="51">
        <f t="shared" si="2"/>
        <v>0.41152263374485598</v>
      </c>
      <c r="I65" s="50">
        <v>1</v>
      </c>
      <c r="J65" s="49">
        <v>0</v>
      </c>
      <c r="K65" s="49">
        <v>10</v>
      </c>
      <c r="L65" s="49">
        <v>2</v>
      </c>
      <c r="M65" s="51">
        <f t="shared" si="4"/>
        <v>20</v>
      </c>
      <c r="N65" s="36">
        <v>0</v>
      </c>
      <c r="O65" s="36">
        <v>0</v>
      </c>
      <c r="P65" s="36">
        <v>6</v>
      </c>
      <c r="Q65" s="49">
        <v>2</v>
      </c>
      <c r="R65" s="51">
        <f t="shared" si="3"/>
        <v>33.333333333333336</v>
      </c>
      <c r="S65" s="59">
        <f t="shared" si="1"/>
        <v>54.545454545454547</v>
      </c>
      <c r="T65" s="60"/>
      <c r="U65" s="60"/>
      <c r="V65" s="60"/>
    </row>
    <row r="66" spans="1:22">
      <c r="B66" s="354"/>
      <c r="C66" s="179" t="s">
        <v>497</v>
      </c>
      <c r="D66" s="368"/>
      <c r="E66" s="49">
        <v>1</v>
      </c>
      <c r="F66" s="49">
        <v>13</v>
      </c>
      <c r="G66" s="49">
        <v>2559</v>
      </c>
      <c r="H66" s="51">
        <f t="shared" si="2"/>
        <v>0.50801094177413053</v>
      </c>
      <c r="I66" s="50">
        <v>99</v>
      </c>
      <c r="J66" s="49">
        <v>2</v>
      </c>
      <c r="K66" s="49">
        <v>6</v>
      </c>
      <c r="L66" s="49">
        <v>5</v>
      </c>
      <c r="M66" s="51">
        <f t="shared" si="4"/>
        <v>83.333333333333329</v>
      </c>
      <c r="N66" s="36">
        <v>21</v>
      </c>
      <c r="O66" s="36">
        <v>0</v>
      </c>
      <c r="P66" s="36">
        <v>5</v>
      </c>
      <c r="Q66" s="49">
        <v>5</v>
      </c>
      <c r="R66" s="51">
        <f t="shared" si="3"/>
        <v>100</v>
      </c>
      <c r="S66" s="59">
        <f t="shared" si="1"/>
        <v>24.761904761904763</v>
      </c>
      <c r="T66" s="60"/>
      <c r="U66" s="60"/>
      <c r="V66" s="60"/>
    </row>
    <row r="67" spans="1:22">
      <c r="B67" s="354"/>
      <c r="C67" s="179" t="s">
        <v>499</v>
      </c>
      <c r="D67" s="368"/>
      <c r="E67" s="49">
        <v>2</v>
      </c>
      <c r="F67" s="49">
        <v>1</v>
      </c>
      <c r="G67" s="49">
        <v>180</v>
      </c>
      <c r="H67" s="51">
        <f t="shared" si="2"/>
        <v>0.55555555555555558</v>
      </c>
      <c r="I67" s="50">
        <v>99</v>
      </c>
      <c r="J67" s="49">
        <v>2</v>
      </c>
      <c r="K67" s="49">
        <v>6</v>
      </c>
      <c r="L67" s="49">
        <v>1</v>
      </c>
      <c r="M67" s="51">
        <f t="shared" si="4"/>
        <v>16.666666666666668</v>
      </c>
      <c r="N67" s="36">
        <v>21</v>
      </c>
      <c r="O67" s="36">
        <v>0</v>
      </c>
      <c r="P67" s="36">
        <v>5</v>
      </c>
      <c r="Q67" s="49">
        <v>1</v>
      </c>
      <c r="R67" s="51">
        <f t="shared" si="3"/>
        <v>20</v>
      </c>
      <c r="S67" s="59">
        <f t="shared" si="1"/>
        <v>24.761904761904763</v>
      </c>
      <c r="T67" s="60"/>
      <c r="U67" s="60"/>
      <c r="V67" s="60"/>
    </row>
    <row r="68" spans="1:22">
      <c r="B68" s="354"/>
      <c r="C68" s="179" t="s">
        <v>501</v>
      </c>
      <c r="D68" s="368"/>
      <c r="E68" s="49">
        <v>2</v>
      </c>
      <c r="F68" s="49">
        <v>4</v>
      </c>
      <c r="G68" s="49">
        <v>165</v>
      </c>
      <c r="H68" s="51">
        <f t="shared" si="2"/>
        <v>2.4242424242424243</v>
      </c>
      <c r="I68" s="50">
        <v>0</v>
      </c>
      <c r="J68" s="49">
        <v>0</v>
      </c>
      <c r="K68" s="49">
        <v>4</v>
      </c>
      <c r="L68" s="49">
        <v>1</v>
      </c>
      <c r="M68" s="51">
        <f t="shared" si="4"/>
        <v>25</v>
      </c>
      <c r="N68" s="36">
        <v>0</v>
      </c>
      <c r="O68" s="36">
        <v>0</v>
      </c>
      <c r="P68" s="36">
        <v>4</v>
      </c>
      <c r="Q68" s="49">
        <v>1</v>
      </c>
      <c r="R68" s="51">
        <f t="shared" si="3"/>
        <v>25</v>
      </c>
      <c r="S68" s="59">
        <f t="shared" si="1"/>
        <v>100</v>
      </c>
      <c r="T68" s="60"/>
      <c r="U68" s="60"/>
      <c r="V68" s="60"/>
    </row>
    <row r="69" spans="1:22">
      <c r="B69" s="354"/>
      <c r="C69" s="179" t="s">
        <v>503</v>
      </c>
      <c r="D69" s="368"/>
      <c r="E69" s="49">
        <v>1</v>
      </c>
      <c r="F69" s="49">
        <v>2</v>
      </c>
      <c r="G69" s="49">
        <v>603</v>
      </c>
      <c r="H69" s="51">
        <f t="shared" si="2"/>
        <v>0.33167495854063017</v>
      </c>
      <c r="I69" s="50">
        <v>0</v>
      </c>
      <c r="J69" s="49">
        <v>0</v>
      </c>
      <c r="K69" s="49">
        <v>1</v>
      </c>
      <c r="L69" s="49">
        <v>1</v>
      </c>
      <c r="M69" s="51">
        <f t="shared" si="4"/>
        <v>100</v>
      </c>
      <c r="N69" s="36">
        <v>0</v>
      </c>
      <c r="O69" s="36">
        <v>0</v>
      </c>
      <c r="P69" s="36">
        <v>1</v>
      </c>
      <c r="Q69" s="49">
        <v>1</v>
      </c>
      <c r="R69" s="51">
        <f t="shared" si="3"/>
        <v>100</v>
      </c>
      <c r="S69" s="59">
        <f t="shared" si="1"/>
        <v>100</v>
      </c>
      <c r="T69" s="60"/>
      <c r="U69" s="60"/>
      <c r="V69" s="60"/>
    </row>
    <row r="70" spans="1:22">
      <c r="B70" s="354"/>
      <c r="C70" s="179" t="s">
        <v>505</v>
      </c>
      <c r="D70" s="368"/>
      <c r="E70" s="49">
        <v>2</v>
      </c>
      <c r="F70" s="49">
        <v>3</v>
      </c>
      <c r="G70" s="49">
        <v>105</v>
      </c>
      <c r="H70" s="51">
        <f t="shared" si="2"/>
        <v>2.8571428571428572</v>
      </c>
      <c r="I70" s="50">
        <v>6</v>
      </c>
      <c r="J70" s="49">
        <v>0</v>
      </c>
      <c r="K70" s="49">
        <v>17</v>
      </c>
      <c r="L70" s="49">
        <v>1</v>
      </c>
      <c r="M70" s="51">
        <f t="shared" si="4"/>
        <v>5.882352941176471</v>
      </c>
      <c r="N70" s="36">
        <v>0</v>
      </c>
      <c r="O70" s="36">
        <v>0</v>
      </c>
      <c r="P70" s="36">
        <v>10</v>
      </c>
      <c r="Q70" s="49">
        <v>1</v>
      </c>
      <c r="R70" s="51">
        <f t="shared" si="3"/>
        <v>10</v>
      </c>
      <c r="S70" s="59">
        <f t="shared" si="1"/>
        <v>43.478260869565219</v>
      </c>
      <c r="T70" s="60"/>
      <c r="U70" s="60"/>
      <c r="V70" s="60"/>
    </row>
    <row r="71" spans="1:22">
      <c r="B71" s="354"/>
      <c r="C71" s="179" t="s">
        <v>740</v>
      </c>
      <c r="D71" s="368"/>
      <c r="E71" s="49">
        <v>1</v>
      </c>
      <c r="F71" s="49">
        <v>68</v>
      </c>
      <c r="G71" s="49">
        <v>922</v>
      </c>
      <c r="H71" s="51">
        <f t="shared" si="2"/>
        <v>7.3752711496746208</v>
      </c>
      <c r="I71" s="50">
        <v>0</v>
      </c>
      <c r="J71" s="49">
        <v>0</v>
      </c>
      <c r="K71" s="49">
        <v>3</v>
      </c>
      <c r="L71" s="49">
        <v>2</v>
      </c>
      <c r="M71" s="51">
        <f t="shared" si="4"/>
        <v>66.666666666666671</v>
      </c>
      <c r="N71" s="36">
        <v>0</v>
      </c>
      <c r="O71" s="36">
        <v>0</v>
      </c>
      <c r="P71" s="36">
        <v>2</v>
      </c>
      <c r="Q71" s="49">
        <v>2</v>
      </c>
      <c r="R71" s="51">
        <f t="shared" si="3"/>
        <v>100</v>
      </c>
      <c r="S71" s="59">
        <f t="shared" si="1"/>
        <v>66.666666666666671</v>
      </c>
      <c r="T71" s="60"/>
      <c r="U71" s="60"/>
      <c r="V71" s="60"/>
    </row>
    <row r="72" spans="1:22">
      <c r="B72" s="354"/>
      <c r="C72" s="179" t="s">
        <v>743</v>
      </c>
      <c r="D72" s="368"/>
      <c r="E72" s="49">
        <v>2</v>
      </c>
      <c r="F72" s="49">
        <v>4</v>
      </c>
      <c r="G72" s="49">
        <v>38</v>
      </c>
      <c r="H72" s="51">
        <f t="shared" si="2"/>
        <v>10.526315789473685</v>
      </c>
      <c r="I72" s="50">
        <v>1</v>
      </c>
      <c r="J72" s="49">
        <v>0</v>
      </c>
      <c r="K72" s="49">
        <v>12</v>
      </c>
      <c r="L72" s="49">
        <v>2</v>
      </c>
      <c r="M72" s="51">
        <f t="shared" si="4"/>
        <v>16.666666666666668</v>
      </c>
      <c r="N72" s="36">
        <v>0</v>
      </c>
      <c r="O72" s="36">
        <v>0</v>
      </c>
      <c r="P72" s="36">
        <v>8</v>
      </c>
      <c r="Q72" s="49">
        <v>2</v>
      </c>
      <c r="R72" s="51">
        <f t="shared" si="3"/>
        <v>25</v>
      </c>
      <c r="S72" s="59">
        <f t="shared" si="1"/>
        <v>61.53846153846154</v>
      </c>
      <c r="T72" s="60"/>
      <c r="U72" s="60"/>
      <c r="V72" s="60"/>
    </row>
    <row r="73" spans="1:22">
      <c r="B73" s="354"/>
      <c r="C73" s="179" t="s">
        <v>512</v>
      </c>
      <c r="D73" s="368"/>
      <c r="E73" s="49">
        <v>1</v>
      </c>
      <c r="F73" s="49">
        <v>6</v>
      </c>
      <c r="G73" s="49">
        <v>74</v>
      </c>
      <c r="H73" s="51">
        <f t="shared" si="2"/>
        <v>8.1081081081081088</v>
      </c>
      <c r="I73" s="50">
        <v>1</v>
      </c>
      <c r="J73" s="49">
        <v>0</v>
      </c>
      <c r="K73" s="49">
        <v>12</v>
      </c>
      <c r="L73" s="49">
        <v>4</v>
      </c>
      <c r="M73" s="51">
        <f t="shared" si="4"/>
        <v>33.333333333333336</v>
      </c>
      <c r="N73" s="36">
        <v>0</v>
      </c>
      <c r="O73" s="36">
        <v>0</v>
      </c>
      <c r="P73" s="36">
        <v>8</v>
      </c>
      <c r="Q73" s="49">
        <v>4</v>
      </c>
      <c r="R73" s="51">
        <f t="shared" si="3"/>
        <v>50</v>
      </c>
      <c r="S73" s="59">
        <f t="shared" si="1"/>
        <v>61.53846153846154</v>
      </c>
      <c r="T73" s="60"/>
      <c r="U73" s="60"/>
      <c r="V73" s="60"/>
    </row>
    <row r="74" spans="1:22">
      <c r="B74" s="354"/>
      <c r="C74" s="179" t="s">
        <v>515</v>
      </c>
      <c r="D74" s="368"/>
      <c r="E74" s="49">
        <v>2</v>
      </c>
      <c r="F74" s="49">
        <v>77</v>
      </c>
      <c r="G74" s="49">
        <v>1293</v>
      </c>
      <c r="H74" s="51">
        <f t="shared" si="2"/>
        <v>5.9551430781129158</v>
      </c>
      <c r="I74" s="50">
        <v>50</v>
      </c>
      <c r="J74" s="49">
        <v>1</v>
      </c>
      <c r="K74" s="49">
        <v>12</v>
      </c>
      <c r="L74" s="49">
        <v>3</v>
      </c>
      <c r="M74" s="51">
        <f t="shared" si="4"/>
        <v>25</v>
      </c>
      <c r="N74" s="36">
        <v>47</v>
      </c>
      <c r="O74" s="36">
        <v>0</v>
      </c>
      <c r="P74" s="36">
        <v>3</v>
      </c>
      <c r="Q74" s="49">
        <v>3</v>
      </c>
      <c r="R74" s="51">
        <f t="shared" si="3"/>
        <v>100</v>
      </c>
      <c r="S74" s="59">
        <f t="shared" si="1"/>
        <v>80.645161290322577</v>
      </c>
      <c r="T74" s="60"/>
      <c r="U74" s="60"/>
      <c r="V74" s="60"/>
    </row>
    <row r="75" spans="1:22">
      <c r="A75" t="s">
        <v>747</v>
      </c>
      <c r="B75" s="354"/>
      <c r="C75" s="179" t="s">
        <v>517</v>
      </c>
      <c r="D75" s="368"/>
      <c r="E75" s="49">
        <v>2</v>
      </c>
      <c r="F75" s="49">
        <v>22</v>
      </c>
      <c r="G75" s="49">
        <v>2759</v>
      </c>
      <c r="H75" s="51">
        <f t="shared" si="2"/>
        <v>0.79739035882566145</v>
      </c>
      <c r="I75" s="50">
        <v>0</v>
      </c>
      <c r="J75" s="49">
        <v>0</v>
      </c>
      <c r="K75" s="49">
        <v>10</v>
      </c>
      <c r="L75" s="49">
        <v>1</v>
      </c>
      <c r="M75" s="51">
        <f t="shared" si="4"/>
        <v>10</v>
      </c>
      <c r="N75" s="36">
        <v>0</v>
      </c>
      <c r="O75" s="36">
        <v>0</v>
      </c>
      <c r="P75" s="36">
        <v>6</v>
      </c>
      <c r="Q75" s="49">
        <v>1</v>
      </c>
      <c r="R75" s="51">
        <f t="shared" si="3"/>
        <v>16.666666666666668</v>
      </c>
      <c r="S75" s="59">
        <f t="shared" si="1"/>
        <v>60</v>
      </c>
      <c r="T75" s="60"/>
      <c r="U75" s="60"/>
      <c r="V75" s="60"/>
    </row>
    <row r="76" spans="1:22">
      <c r="B76" s="354"/>
      <c r="C76" s="179" t="s">
        <v>519</v>
      </c>
      <c r="D76" s="368"/>
      <c r="E76" s="49">
        <v>1</v>
      </c>
      <c r="F76" s="49">
        <v>31</v>
      </c>
      <c r="G76" s="49">
        <v>5573</v>
      </c>
      <c r="H76" s="51">
        <f t="shared" si="2"/>
        <v>0.55625336443567197</v>
      </c>
      <c r="I76" s="50">
        <v>0</v>
      </c>
      <c r="J76" s="49">
        <v>0</v>
      </c>
      <c r="K76" s="49">
        <v>4</v>
      </c>
      <c r="L76" s="49">
        <v>3</v>
      </c>
      <c r="M76" s="51">
        <f t="shared" si="4"/>
        <v>75</v>
      </c>
      <c r="N76" s="36">
        <v>0</v>
      </c>
      <c r="O76" s="36">
        <v>0</v>
      </c>
      <c r="P76" s="36">
        <v>4</v>
      </c>
      <c r="Q76" s="49">
        <v>3</v>
      </c>
      <c r="R76" s="51">
        <f t="shared" si="3"/>
        <v>75</v>
      </c>
      <c r="S76" s="59">
        <f t="shared" ref="S76:S147" si="5">((P76+N76)*100)/(K76+I76)</f>
        <v>100</v>
      </c>
      <c r="T76" s="60"/>
      <c r="U76" s="60"/>
      <c r="V76" s="60"/>
    </row>
    <row r="77" spans="1:22">
      <c r="B77" s="354"/>
      <c r="C77" s="179" t="s">
        <v>521</v>
      </c>
      <c r="D77" s="368"/>
      <c r="E77" s="49">
        <v>2</v>
      </c>
      <c r="F77" s="49">
        <v>22</v>
      </c>
      <c r="G77" s="49">
        <v>2530</v>
      </c>
      <c r="H77" s="51">
        <f t="shared" si="2"/>
        <v>0.86956521739130432</v>
      </c>
      <c r="I77" s="50">
        <v>0</v>
      </c>
      <c r="J77" s="49">
        <v>0</v>
      </c>
      <c r="K77" s="49">
        <v>4</v>
      </c>
      <c r="L77" s="49">
        <v>1</v>
      </c>
      <c r="M77" s="51">
        <f t="shared" si="4"/>
        <v>25</v>
      </c>
      <c r="N77" s="36">
        <v>0</v>
      </c>
      <c r="O77" s="36">
        <v>0</v>
      </c>
      <c r="P77" s="36">
        <v>4</v>
      </c>
      <c r="Q77" s="49">
        <v>1</v>
      </c>
      <c r="R77" s="51">
        <f>(Q77*100)/(P77)</f>
        <v>25</v>
      </c>
      <c r="S77" s="59">
        <f t="shared" si="5"/>
        <v>100</v>
      </c>
      <c r="T77" s="60"/>
      <c r="U77" s="60"/>
      <c r="V77" s="60"/>
    </row>
    <row r="78" spans="1:22">
      <c r="B78" s="354" t="s">
        <v>736</v>
      </c>
      <c r="C78" s="179" t="s">
        <v>526</v>
      </c>
      <c r="D78" s="368"/>
      <c r="E78" s="49">
        <v>1</v>
      </c>
      <c r="F78" s="49">
        <v>5</v>
      </c>
      <c r="G78" s="49">
        <v>4861</v>
      </c>
      <c r="H78" s="51">
        <f t="shared" ref="H78:H147" si="6">(F78*100)/G78</f>
        <v>0.10285949393128986</v>
      </c>
      <c r="I78" s="50">
        <v>0</v>
      </c>
      <c r="J78" s="49">
        <v>0</v>
      </c>
      <c r="K78" s="49">
        <v>2</v>
      </c>
      <c r="L78" s="49">
        <v>1</v>
      </c>
      <c r="M78" s="51">
        <f t="shared" si="4"/>
        <v>50</v>
      </c>
      <c r="N78" s="36">
        <v>0</v>
      </c>
      <c r="O78" s="36">
        <v>0</v>
      </c>
      <c r="P78" s="36">
        <v>1</v>
      </c>
      <c r="Q78" s="49">
        <v>1</v>
      </c>
      <c r="R78" s="51">
        <f t="shared" si="3"/>
        <v>100</v>
      </c>
      <c r="S78" s="59">
        <f t="shared" si="5"/>
        <v>50</v>
      </c>
      <c r="T78" s="60"/>
      <c r="U78" s="60"/>
      <c r="V78" s="60"/>
    </row>
    <row r="79" spans="1:22">
      <c r="B79" s="354"/>
      <c r="C79" s="179" t="s">
        <v>528</v>
      </c>
      <c r="D79" s="368"/>
      <c r="E79" s="49">
        <v>2</v>
      </c>
      <c r="F79" s="49">
        <v>67</v>
      </c>
      <c r="G79" s="49">
        <v>535</v>
      </c>
      <c r="H79" s="51">
        <f t="shared" si="6"/>
        <v>12.523364485981308</v>
      </c>
      <c r="I79" s="50">
        <v>0</v>
      </c>
      <c r="J79" s="49">
        <v>0</v>
      </c>
      <c r="K79" s="49">
        <v>3</v>
      </c>
      <c r="L79" s="49">
        <v>1</v>
      </c>
      <c r="M79" s="51">
        <f t="shared" si="4"/>
        <v>33.333333333333336</v>
      </c>
      <c r="N79" s="36">
        <v>0</v>
      </c>
      <c r="O79" s="36">
        <v>0</v>
      </c>
      <c r="P79" s="36">
        <v>2</v>
      </c>
      <c r="Q79" s="49">
        <v>1</v>
      </c>
      <c r="R79" s="51">
        <f t="shared" ref="R79:R126" si="7">(Q79*100)/(P79)</f>
        <v>50</v>
      </c>
      <c r="S79" s="59">
        <f t="shared" si="5"/>
        <v>66.666666666666671</v>
      </c>
      <c r="T79" s="60"/>
      <c r="U79" s="60"/>
      <c r="V79" s="60"/>
    </row>
    <row r="80" spans="1:22">
      <c r="B80" s="354"/>
      <c r="C80" s="179" t="s">
        <v>530</v>
      </c>
      <c r="D80" s="368"/>
      <c r="E80" s="49">
        <v>2</v>
      </c>
      <c r="F80" s="49">
        <v>3</v>
      </c>
      <c r="G80" s="49">
        <v>909</v>
      </c>
      <c r="H80" s="51">
        <f t="shared" si="6"/>
        <v>0.33003300330033003</v>
      </c>
      <c r="I80" s="50">
        <v>0</v>
      </c>
      <c r="J80" s="49">
        <v>0</v>
      </c>
      <c r="K80" s="49">
        <v>2</v>
      </c>
      <c r="L80" s="49">
        <v>1</v>
      </c>
      <c r="M80" s="51">
        <f t="shared" si="4"/>
        <v>50</v>
      </c>
      <c r="N80" s="36">
        <v>0</v>
      </c>
      <c r="O80" s="36">
        <v>0</v>
      </c>
      <c r="P80" s="36">
        <v>1</v>
      </c>
      <c r="Q80" s="49">
        <v>1</v>
      </c>
      <c r="R80" s="51">
        <f t="shared" si="7"/>
        <v>100</v>
      </c>
      <c r="S80" s="59">
        <f t="shared" si="5"/>
        <v>50</v>
      </c>
      <c r="T80" s="60"/>
      <c r="U80" s="60"/>
      <c r="V80" s="60"/>
    </row>
    <row r="81" spans="2:22">
      <c r="B81" s="354"/>
      <c r="C81" s="179" t="s">
        <v>532</v>
      </c>
      <c r="D81" s="368"/>
      <c r="E81" s="49">
        <v>2</v>
      </c>
      <c r="F81" s="49">
        <v>1</v>
      </c>
      <c r="G81" s="49">
        <v>374</v>
      </c>
      <c r="H81" s="51">
        <f t="shared" si="6"/>
        <v>0.26737967914438504</v>
      </c>
      <c r="I81" s="50">
        <v>0</v>
      </c>
      <c r="J81" s="49">
        <v>0</v>
      </c>
      <c r="K81" s="49">
        <v>2</v>
      </c>
      <c r="L81" s="49">
        <v>1</v>
      </c>
      <c r="M81" s="51">
        <f t="shared" si="4"/>
        <v>50</v>
      </c>
      <c r="N81" s="36">
        <v>0</v>
      </c>
      <c r="O81" s="36">
        <v>0</v>
      </c>
      <c r="P81" s="36">
        <v>2</v>
      </c>
      <c r="Q81" s="49">
        <v>1</v>
      </c>
      <c r="R81" s="51">
        <f t="shared" si="7"/>
        <v>50</v>
      </c>
      <c r="S81" s="59">
        <f t="shared" si="5"/>
        <v>100</v>
      </c>
      <c r="T81" s="60"/>
      <c r="U81" s="60"/>
      <c r="V81" s="60"/>
    </row>
    <row r="82" spans="2:22">
      <c r="B82" s="354"/>
      <c r="C82" s="179" t="s">
        <v>540</v>
      </c>
      <c r="D82" s="368"/>
      <c r="E82" s="49">
        <v>2</v>
      </c>
      <c r="F82" s="49">
        <v>1</v>
      </c>
      <c r="G82" s="49">
        <v>386</v>
      </c>
      <c r="H82" s="51">
        <f t="shared" si="6"/>
        <v>0.25906735751295334</v>
      </c>
      <c r="I82" s="50">
        <v>0</v>
      </c>
      <c r="J82" s="49">
        <v>0</v>
      </c>
      <c r="K82" s="49">
        <v>1</v>
      </c>
      <c r="L82" s="49">
        <v>1</v>
      </c>
      <c r="M82" s="51">
        <f t="shared" si="4"/>
        <v>100</v>
      </c>
      <c r="N82" s="36">
        <v>0</v>
      </c>
      <c r="O82" s="36">
        <v>0</v>
      </c>
      <c r="P82" s="36">
        <v>1</v>
      </c>
      <c r="Q82" s="49">
        <v>1</v>
      </c>
      <c r="R82" s="51">
        <f t="shared" si="7"/>
        <v>100</v>
      </c>
      <c r="S82" s="59">
        <f t="shared" si="5"/>
        <v>100</v>
      </c>
      <c r="T82" s="60"/>
      <c r="U82" s="60"/>
      <c r="V82" s="60"/>
    </row>
    <row r="83" spans="2:22">
      <c r="B83" s="354"/>
      <c r="C83" s="179" t="s">
        <v>544</v>
      </c>
      <c r="D83" s="368"/>
      <c r="E83" s="49">
        <v>2</v>
      </c>
      <c r="F83" s="49">
        <v>2</v>
      </c>
      <c r="G83" s="49">
        <v>16</v>
      </c>
      <c r="H83" s="51">
        <f t="shared" si="6"/>
        <v>12.5</v>
      </c>
      <c r="I83" s="50">
        <v>0</v>
      </c>
      <c r="J83" s="49">
        <v>0</v>
      </c>
      <c r="K83" s="49">
        <v>7</v>
      </c>
      <c r="L83" s="49">
        <v>1</v>
      </c>
      <c r="M83" s="51">
        <f t="shared" si="4"/>
        <v>14.285714285714286</v>
      </c>
      <c r="N83" s="36">
        <v>0</v>
      </c>
      <c r="O83" s="36">
        <v>0</v>
      </c>
      <c r="P83" s="36">
        <v>5</v>
      </c>
      <c r="Q83" s="49">
        <v>1</v>
      </c>
      <c r="R83" s="51">
        <f t="shared" si="7"/>
        <v>20</v>
      </c>
      <c r="S83" s="59">
        <f t="shared" si="5"/>
        <v>71.428571428571431</v>
      </c>
      <c r="T83" s="60"/>
      <c r="U83" s="60"/>
      <c r="V83" s="60"/>
    </row>
    <row r="84" spans="2:22">
      <c r="B84" s="354"/>
      <c r="C84" s="179" t="s">
        <v>546</v>
      </c>
      <c r="D84" s="368"/>
      <c r="E84" s="49">
        <v>2</v>
      </c>
      <c r="F84" s="49">
        <v>6</v>
      </c>
      <c r="G84" s="49">
        <v>30</v>
      </c>
      <c r="H84" s="51">
        <f t="shared" si="6"/>
        <v>20</v>
      </c>
      <c r="I84" s="50">
        <v>0</v>
      </c>
      <c r="J84" s="49">
        <v>0</v>
      </c>
      <c r="K84" s="49">
        <v>7</v>
      </c>
      <c r="L84" s="49">
        <v>1</v>
      </c>
      <c r="M84" s="51">
        <f t="shared" si="4"/>
        <v>14.285714285714286</v>
      </c>
      <c r="N84" s="36">
        <v>0</v>
      </c>
      <c r="O84" s="36">
        <v>0</v>
      </c>
      <c r="P84" s="36">
        <v>5</v>
      </c>
      <c r="Q84" s="49">
        <v>1</v>
      </c>
      <c r="R84" s="51">
        <f t="shared" si="7"/>
        <v>20</v>
      </c>
      <c r="S84" s="59">
        <f t="shared" si="5"/>
        <v>71.428571428571431</v>
      </c>
      <c r="T84" s="60"/>
      <c r="U84" s="60"/>
      <c r="V84" s="60"/>
    </row>
    <row r="85" spans="2:22">
      <c r="B85" s="354"/>
      <c r="C85" s="179" t="s">
        <v>553</v>
      </c>
      <c r="D85" s="368"/>
      <c r="E85" s="49">
        <v>1</v>
      </c>
      <c r="F85" s="49">
        <v>1</v>
      </c>
      <c r="G85" s="49">
        <v>54</v>
      </c>
      <c r="H85" s="51">
        <f t="shared" si="6"/>
        <v>1.8518518518518519</v>
      </c>
      <c r="I85" s="50">
        <v>0</v>
      </c>
      <c r="J85" s="49">
        <v>0</v>
      </c>
      <c r="K85" s="49">
        <v>3</v>
      </c>
      <c r="L85" s="49">
        <v>1</v>
      </c>
      <c r="M85" s="51">
        <f t="shared" ref="M85:M92" si="8">(L85*100)/(K85)</f>
        <v>33.333333333333336</v>
      </c>
      <c r="N85" s="36">
        <v>0</v>
      </c>
      <c r="O85" s="36">
        <v>0</v>
      </c>
      <c r="P85" s="36">
        <v>2</v>
      </c>
      <c r="Q85" s="49">
        <v>1</v>
      </c>
      <c r="R85" s="51">
        <f t="shared" si="7"/>
        <v>50</v>
      </c>
      <c r="S85" s="59">
        <f t="shared" si="5"/>
        <v>66.666666666666671</v>
      </c>
      <c r="T85" s="60"/>
      <c r="U85" s="60"/>
      <c r="V85" s="60"/>
    </row>
    <row r="86" spans="2:22">
      <c r="B86" s="354"/>
      <c r="C86" s="192" t="s">
        <v>1148</v>
      </c>
      <c r="D86" s="368"/>
      <c r="E86" s="49">
        <v>5</v>
      </c>
      <c r="F86" s="49">
        <v>2</v>
      </c>
      <c r="G86" s="49">
        <v>779</v>
      </c>
      <c r="H86" s="51">
        <f t="shared" ref="H86:H92" si="9">(F86*100)/G86</f>
        <v>0.25673940949935814</v>
      </c>
      <c r="I86" s="49">
        <v>0</v>
      </c>
      <c r="J86" s="49">
        <v>0</v>
      </c>
      <c r="K86" s="49">
        <v>2</v>
      </c>
      <c r="L86" s="49">
        <v>1</v>
      </c>
      <c r="M86" s="51">
        <f t="shared" si="8"/>
        <v>50</v>
      </c>
      <c r="N86" s="23">
        <v>0</v>
      </c>
      <c r="O86" s="23">
        <v>0</v>
      </c>
      <c r="P86" s="23">
        <v>2</v>
      </c>
      <c r="Q86" s="49">
        <v>1</v>
      </c>
      <c r="R86" s="51">
        <f t="shared" ref="R86:R92" si="10">(Q86*100)/(P86)</f>
        <v>50</v>
      </c>
      <c r="S86" s="59">
        <f t="shared" ref="S86:S92" si="11">((P86+N86)*100)/(K86+I86)</f>
        <v>100</v>
      </c>
      <c r="T86" s="60"/>
      <c r="U86" s="60"/>
      <c r="V86" s="60"/>
    </row>
    <row r="87" spans="2:22">
      <c r="B87" s="354"/>
      <c r="C87" s="247" t="s">
        <v>1171</v>
      </c>
      <c r="D87" s="368"/>
      <c r="E87" s="49">
        <v>1</v>
      </c>
      <c r="F87" s="19">
        <v>4351</v>
      </c>
      <c r="G87">
        <v>54246</v>
      </c>
      <c r="H87" s="51">
        <f t="shared" si="9"/>
        <v>8.0208678980938686</v>
      </c>
      <c r="I87">
        <v>0</v>
      </c>
      <c r="J87">
        <v>1</v>
      </c>
      <c r="K87">
        <v>46</v>
      </c>
      <c r="L87">
        <v>38</v>
      </c>
      <c r="M87" s="51">
        <f t="shared" si="8"/>
        <v>82.608695652173907</v>
      </c>
      <c r="N87" s="23">
        <v>0</v>
      </c>
      <c r="O87" s="23">
        <v>1</v>
      </c>
      <c r="P87" s="23">
        <v>39</v>
      </c>
      <c r="Q87" s="167">
        <v>38</v>
      </c>
      <c r="R87" s="51">
        <f t="shared" si="10"/>
        <v>97.435897435897431</v>
      </c>
      <c r="S87" s="59">
        <f t="shared" si="11"/>
        <v>84.782608695652172</v>
      </c>
      <c r="T87" s="60"/>
      <c r="U87" s="60"/>
      <c r="V87" s="60"/>
    </row>
    <row r="88" spans="2:22">
      <c r="B88" s="354"/>
      <c r="C88" s="247" t="s">
        <v>1183</v>
      </c>
      <c r="D88" s="368"/>
      <c r="E88" s="16">
        <v>1</v>
      </c>
      <c r="F88" s="19">
        <v>3</v>
      </c>
      <c r="G88">
        <v>785</v>
      </c>
      <c r="H88" s="51">
        <f t="shared" si="9"/>
        <v>0.38216560509554143</v>
      </c>
      <c r="I88">
        <v>0</v>
      </c>
      <c r="J88">
        <v>0</v>
      </c>
      <c r="K88">
        <v>1</v>
      </c>
      <c r="L88">
        <v>1</v>
      </c>
      <c r="M88" s="51">
        <f t="shared" si="8"/>
        <v>100</v>
      </c>
      <c r="N88" s="23">
        <v>0</v>
      </c>
      <c r="O88" s="23">
        <v>0</v>
      </c>
      <c r="P88" s="23">
        <v>1</v>
      </c>
      <c r="Q88" s="167">
        <v>1</v>
      </c>
      <c r="R88" s="51">
        <f t="shared" si="10"/>
        <v>100</v>
      </c>
      <c r="S88" s="59">
        <f t="shared" si="11"/>
        <v>100</v>
      </c>
      <c r="T88" s="60"/>
      <c r="U88" s="60"/>
      <c r="V88" s="60"/>
    </row>
    <row r="89" spans="2:22">
      <c r="B89" s="354"/>
      <c r="C89" s="247" t="s">
        <v>1186</v>
      </c>
      <c r="D89" s="368"/>
      <c r="E89" s="16"/>
      <c r="F89" s="16"/>
      <c r="H89" s="51" t="e">
        <f t="shared" si="9"/>
        <v>#DIV/0!</v>
      </c>
      <c r="M89" s="51" t="e">
        <f t="shared" si="8"/>
        <v>#DIV/0!</v>
      </c>
      <c r="R89" s="51" t="e">
        <f t="shared" si="10"/>
        <v>#DIV/0!</v>
      </c>
      <c r="S89" s="59" t="e">
        <f t="shared" si="11"/>
        <v>#DIV/0!</v>
      </c>
      <c r="T89" s="60"/>
      <c r="U89" s="60"/>
      <c r="V89" s="60"/>
    </row>
    <row r="90" spans="2:22">
      <c r="B90" s="354"/>
      <c r="C90" s="247" t="s">
        <v>515</v>
      </c>
      <c r="D90" s="368"/>
      <c r="E90" s="19">
        <v>2</v>
      </c>
      <c r="F90" s="19">
        <v>77</v>
      </c>
      <c r="G90">
        <v>1253</v>
      </c>
      <c r="H90" s="51">
        <f t="shared" si="9"/>
        <v>6.1452513966480451</v>
      </c>
      <c r="I90">
        <v>50</v>
      </c>
      <c r="J90">
        <v>1</v>
      </c>
      <c r="K90">
        <v>12</v>
      </c>
      <c r="L90">
        <v>3</v>
      </c>
      <c r="M90" s="51">
        <f t="shared" si="8"/>
        <v>25</v>
      </c>
      <c r="N90" s="23">
        <v>41</v>
      </c>
      <c r="O90" s="23">
        <v>0</v>
      </c>
      <c r="P90" s="23">
        <v>9</v>
      </c>
      <c r="Q90">
        <v>3</v>
      </c>
      <c r="R90" s="51">
        <f t="shared" si="10"/>
        <v>33.333333333333336</v>
      </c>
      <c r="S90" s="59">
        <f t="shared" si="11"/>
        <v>80.645161290322577</v>
      </c>
      <c r="T90" s="60"/>
      <c r="U90" s="60"/>
      <c r="V90" s="60"/>
    </row>
    <row r="91" spans="2:22">
      <c r="B91" s="354"/>
      <c r="C91" s="247" t="s">
        <v>1217</v>
      </c>
      <c r="D91" s="368"/>
      <c r="E91" s="19">
        <v>1</v>
      </c>
      <c r="F91" s="16"/>
      <c r="H91" s="51" t="e">
        <f t="shared" si="9"/>
        <v>#DIV/0!</v>
      </c>
      <c r="M91" s="51" t="e">
        <f t="shared" si="8"/>
        <v>#DIV/0!</v>
      </c>
      <c r="R91" s="51" t="e">
        <f t="shared" si="10"/>
        <v>#DIV/0!</v>
      </c>
      <c r="S91" s="59" t="e">
        <f t="shared" si="11"/>
        <v>#DIV/0!</v>
      </c>
      <c r="T91" s="60"/>
      <c r="U91" s="60"/>
      <c r="V91" s="60"/>
    </row>
    <row r="92" spans="2:22">
      <c r="B92" s="354"/>
      <c r="C92" s="247" t="s">
        <v>1219</v>
      </c>
      <c r="D92" s="368"/>
      <c r="E92" s="19">
        <v>2</v>
      </c>
      <c r="F92" s="16"/>
      <c r="H92" s="51" t="e">
        <f t="shared" si="9"/>
        <v>#DIV/0!</v>
      </c>
      <c r="M92" s="51" t="e">
        <f t="shared" si="8"/>
        <v>#DIV/0!</v>
      </c>
      <c r="R92" s="51" t="e">
        <f t="shared" si="10"/>
        <v>#DIV/0!</v>
      </c>
      <c r="S92" s="59" t="e">
        <f t="shared" si="11"/>
        <v>#DIV/0!</v>
      </c>
      <c r="T92" s="60"/>
      <c r="U92" s="60"/>
      <c r="V92" s="60"/>
    </row>
    <row r="93" spans="2:22" ht="15.75" thickBot="1">
      <c r="B93" s="357"/>
      <c r="C93" s="195" t="s">
        <v>555</v>
      </c>
      <c r="D93" s="369"/>
      <c r="E93" s="53">
        <v>2</v>
      </c>
      <c r="F93" s="53">
        <v>7</v>
      </c>
      <c r="G93" s="53">
        <v>52</v>
      </c>
      <c r="H93" s="56">
        <f t="shared" si="6"/>
        <v>13.461538461538462</v>
      </c>
      <c r="I93" s="55">
        <v>0</v>
      </c>
      <c r="J93" s="53">
        <v>0</v>
      </c>
      <c r="K93" s="53">
        <v>6</v>
      </c>
      <c r="L93" s="53">
        <v>2</v>
      </c>
      <c r="M93" s="56">
        <f t="shared" ref="M93:M101" si="12">(L93*100)/(K93)</f>
        <v>33.333333333333336</v>
      </c>
      <c r="N93" s="36">
        <v>0</v>
      </c>
      <c r="O93" s="36">
        <v>0</v>
      </c>
      <c r="P93" s="36">
        <v>5</v>
      </c>
      <c r="Q93" s="53">
        <v>2</v>
      </c>
      <c r="R93" s="51">
        <f t="shared" si="7"/>
        <v>40</v>
      </c>
      <c r="S93" s="62">
        <f t="shared" si="5"/>
        <v>83.333333333333329</v>
      </c>
      <c r="T93" s="60"/>
      <c r="U93" s="60"/>
      <c r="V93" s="60"/>
    </row>
    <row r="94" spans="2:22">
      <c r="B94" s="352" t="s">
        <v>736</v>
      </c>
      <c r="C94" s="194" t="s">
        <v>757</v>
      </c>
      <c r="D94" s="356" t="s">
        <v>114</v>
      </c>
      <c r="E94" s="44">
        <v>1</v>
      </c>
      <c r="F94" s="44">
        <v>68</v>
      </c>
      <c r="G94" s="44">
        <v>2828</v>
      </c>
      <c r="H94" s="47">
        <f t="shared" si="6"/>
        <v>2.4045261669024045</v>
      </c>
      <c r="I94" s="46">
        <v>0</v>
      </c>
      <c r="J94" s="44">
        <v>0</v>
      </c>
      <c r="K94" s="44">
        <v>2</v>
      </c>
      <c r="L94" s="44">
        <v>2</v>
      </c>
      <c r="M94" s="47">
        <f t="shared" si="12"/>
        <v>100</v>
      </c>
      <c r="N94" s="48">
        <v>0</v>
      </c>
      <c r="O94" s="45">
        <v>0</v>
      </c>
      <c r="P94" s="45">
        <v>2</v>
      </c>
      <c r="Q94" s="44">
        <v>2</v>
      </c>
      <c r="R94" s="47">
        <f t="shared" si="7"/>
        <v>100</v>
      </c>
      <c r="S94" s="47">
        <f t="shared" si="5"/>
        <v>100</v>
      </c>
      <c r="T94" s="60"/>
      <c r="U94" s="60"/>
      <c r="V94" s="60"/>
    </row>
    <row r="95" spans="2:22">
      <c r="B95" s="354"/>
      <c r="C95" s="179" t="s">
        <v>113</v>
      </c>
      <c r="D95" s="368"/>
      <c r="E95" s="49">
        <v>1</v>
      </c>
      <c r="F95" s="49">
        <v>53</v>
      </c>
      <c r="G95" s="49">
        <v>53</v>
      </c>
      <c r="H95" s="51">
        <f t="shared" si="6"/>
        <v>100</v>
      </c>
      <c r="I95" s="50">
        <v>0</v>
      </c>
      <c r="J95" s="49">
        <v>0</v>
      </c>
      <c r="K95" s="49">
        <v>1</v>
      </c>
      <c r="L95" s="49">
        <v>0</v>
      </c>
      <c r="M95" s="51">
        <f t="shared" si="12"/>
        <v>0</v>
      </c>
      <c r="N95" s="52">
        <v>0</v>
      </c>
      <c r="O95" s="36">
        <v>0</v>
      </c>
      <c r="P95" s="36">
        <v>0</v>
      </c>
      <c r="Q95" s="49">
        <v>0</v>
      </c>
      <c r="R95" s="51" t="e">
        <f t="shared" si="7"/>
        <v>#DIV/0!</v>
      </c>
      <c r="S95" s="51">
        <f t="shared" si="5"/>
        <v>0</v>
      </c>
      <c r="T95" s="60"/>
      <c r="U95" s="60"/>
      <c r="V95" s="60"/>
    </row>
    <row r="96" spans="2:22">
      <c r="B96" s="354"/>
      <c r="C96" s="179" t="s">
        <v>148</v>
      </c>
      <c r="D96" s="368"/>
      <c r="E96" s="49">
        <v>4</v>
      </c>
      <c r="F96" s="49">
        <v>43</v>
      </c>
      <c r="G96" s="49">
        <v>326</v>
      </c>
      <c r="H96" s="51">
        <f t="shared" si="6"/>
        <v>13.190184049079754</v>
      </c>
      <c r="I96" s="50">
        <v>0</v>
      </c>
      <c r="J96" s="49">
        <v>0</v>
      </c>
      <c r="K96" s="49">
        <v>3</v>
      </c>
      <c r="L96" s="49">
        <v>2</v>
      </c>
      <c r="M96" s="51">
        <f t="shared" si="12"/>
        <v>66.666666666666671</v>
      </c>
      <c r="N96" s="52">
        <v>0</v>
      </c>
      <c r="O96" s="36">
        <v>0</v>
      </c>
      <c r="P96" s="36">
        <v>2</v>
      </c>
      <c r="Q96" s="49">
        <v>2</v>
      </c>
      <c r="R96" s="51">
        <f t="shared" si="7"/>
        <v>100</v>
      </c>
      <c r="S96" s="51">
        <f t="shared" si="5"/>
        <v>66.666666666666671</v>
      </c>
      <c r="T96" s="60"/>
      <c r="U96" s="60"/>
      <c r="V96" s="60"/>
    </row>
    <row r="97" spans="2:22">
      <c r="B97" s="354"/>
      <c r="C97" s="179" t="s">
        <v>263</v>
      </c>
      <c r="D97" s="368"/>
      <c r="E97" s="49">
        <v>10</v>
      </c>
      <c r="F97" s="49">
        <v>212</v>
      </c>
      <c r="G97" s="49">
        <v>222</v>
      </c>
      <c r="H97" s="51">
        <f t="shared" si="6"/>
        <v>95.49549549549549</v>
      </c>
      <c r="I97" s="50">
        <v>6</v>
      </c>
      <c r="J97" s="49">
        <v>0</v>
      </c>
      <c r="K97" s="49">
        <v>4</v>
      </c>
      <c r="L97" s="49">
        <v>2</v>
      </c>
      <c r="M97" s="51">
        <f t="shared" si="12"/>
        <v>50</v>
      </c>
      <c r="N97" s="52">
        <v>2</v>
      </c>
      <c r="O97" s="36">
        <v>0</v>
      </c>
      <c r="P97" s="36">
        <v>3</v>
      </c>
      <c r="Q97" s="49">
        <v>2</v>
      </c>
      <c r="R97" s="51">
        <f t="shared" si="7"/>
        <v>66.666666666666671</v>
      </c>
      <c r="S97" s="51">
        <f t="shared" si="5"/>
        <v>50</v>
      </c>
      <c r="T97" s="60"/>
      <c r="U97" s="60"/>
      <c r="V97" s="60"/>
    </row>
    <row r="98" spans="2:22">
      <c r="B98" s="354"/>
      <c r="C98" s="179" t="s">
        <v>423</v>
      </c>
      <c r="D98" s="368"/>
      <c r="E98" s="49">
        <v>1</v>
      </c>
      <c r="F98" s="49">
        <v>2</v>
      </c>
      <c r="G98" s="49">
        <v>412</v>
      </c>
      <c r="H98" s="51">
        <f t="shared" si="6"/>
        <v>0.4854368932038835</v>
      </c>
      <c r="I98" s="50">
        <v>0</v>
      </c>
      <c r="J98" s="49">
        <v>0</v>
      </c>
      <c r="K98" s="49">
        <v>1</v>
      </c>
      <c r="L98" s="49">
        <v>1</v>
      </c>
      <c r="M98" s="51">
        <f t="shared" si="12"/>
        <v>100</v>
      </c>
      <c r="N98" s="52">
        <v>0</v>
      </c>
      <c r="O98" s="36">
        <v>0</v>
      </c>
      <c r="P98" s="36">
        <v>1</v>
      </c>
      <c r="Q98" s="49">
        <v>1</v>
      </c>
      <c r="R98" s="51">
        <f t="shared" si="7"/>
        <v>100</v>
      </c>
      <c r="S98" s="51">
        <f t="shared" si="5"/>
        <v>100</v>
      </c>
      <c r="T98" s="60"/>
      <c r="U98" s="60"/>
      <c r="V98" s="60"/>
    </row>
    <row r="99" spans="2:22">
      <c r="B99" s="354"/>
      <c r="C99" s="179" t="s">
        <v>450</v>
      </c>
      <c r="D99" s="368"/>
      <c r="E99" s="49">
        <v>1</v>
      </c>
      <c r="F99" s="49">
        <v>15</v>
      </c>
      <c r="G99" s="49">
        <v>967</v>
      </c>
      <c r="H99" s="51">
        <f t="shared" si="6"/>
        <v>1.5511892450879008</v>
      </c>
      <c r="I99" s="50">
        <v>0</v>
      </c>
      <c r="J99" s="49">
        <v>0</v>
      </c>
      <c r="K99" s="49">
        <v>4</v>
      </c>
      <c r="L99" s="49">
        <v>1</v>
      </c>
      <c r="M99" s="51">
        <f t="shared" si="12"/>
        <v>25</v>
      </c>
      <c r="N99" s="52">
        <v>0</v>
      </c>
      <c r="O99" s="36">
        <v>0</v>
      </c>
      <c r="P99" s="36">
        <v>3</v>
      </c>
      <c r="Q99" s="49">
        <v>1</v>
      </c>
      <c r="R99" s="51">
        <f t="shared" si="7"/>
        <v>33.333333333333336</v>
      </c>
      <c r="S99" s="51">
        <f t="shared" si="5"/>
        <v>75</v>
      </c>
      <c r="T99" s="60"/>
      <c r="U99" s="60"/>
      <c r="V99" s="60"/>
    </row>
    <row r="100" spans="2:22">
      <c r="B100" s="354"/>
      <c r="C100" s="247" t="s">
        <v>1236</v>
      </c>
      <c r="D100" s="368"/>
      <c r="E100" s="19">
        <v>1</v>
      </c>
      <c r="F100" s="16"/>
      <c r="H100" s="51" t="e">
        <f>(F100*100)/G100</f>
        <v>#DIV/0!</v>
      </c>
      <c r="M100" s="51" t="e">
        <f>(L100*100)/(K100)</f>
        <v>#DIV/0!</v>
      </c>
      <c r="R100" s="51" t="e">
        <f>(Q100*100)/(P100)</f>
        <v>#DIV/0!</v>
      </c>
      <c r="S100" s="59" t="e">
        <f>((P100+N100)*100)/(K100+I100)</f>
        <v>#DIV/0!</v>
      </c>
      <c r="T100" s="60"/>
      <c r="U100" s="60"/>
      <c r="V100" s="60"/>
    </row>
    <row r="101" spans="2:22" ht="15.75" thickBot="1">
      <c r="B101" s="357"/>
      <c r="C101" s="195" t="s">
        <v>474</v>
      </c>
      <c r="D101" s="369"/>
      <c r="E101" s="53">
        <v>2</v>
      </c>
      <c r="F101" s="53">
        <v>119</v>
      </c>
      <c r="G101" s="53">
        <v>668</v>
      </c>
      <c r="H101" s="56">
        <f t="shared" si="6"/>
        <v>17.814371257485028</v>
      </c>
      <c r="I101" s="55">
        <v>2</v>
      </c>
      <c r="J101" s="53">
        <v>0</v>
      </c>
      <c r="K101" s="53">
        <v>2</v>
      </c>
      <c r="L101" s="53">
        <v>1</v>
      </c>
      <c r="M101" s="56">
        <f t="shared" si="12"/>
        <v>50</v>
      </c>
      <c r="N101" s="57">
        <v>0</v>
      </c>
      <c r="O101" s="54">
        <v>0</v>
      </c>
      <c r="P101" s="54">
        <v>1</v>
      </c>
      <c r="Q101" s="53">
        <v>1</v>
      </c>
      <c r="R101" s="56">
        <f t="shared" si="7"/>
        <v>100</v>
      </c>
      <c r="S101" s="56">
        <f t="shared" si="5"/>
        <v>25</v>
      </c>
      <c r="T101" s="60"/>
      <c r="U101" s="60"/>
      <c r="V101" s="60"/>
    </row>
    <row r="102" spans="2:22">
      <c r="B102" s="352" t="s">
        <v>736</v>
      </c>
      <c r="C102" s="194" t="s">
        <v>128</v>
      </c>
      <c r="D102" s="374" t="s">
        <v>129</v>
      </c>
      <c r="E102" s="44">
        <v>3</v>
      </c>
      <c r="F102" s="44">
        <v>6</v>
      </c>
      <c r="G102" s="44">
        <v>794</v>
      </c>
      <c r="H102" s="47">
        <f t="shared" si="6"/>
        <v>0.75566750629722923</v>
      </c>
      <c r="I102" s="46">
        <v>46</v>
      </c>
      <c r="J102" s="44">
        <v>0</v>
      </c>
      <c r="K102" s="44">
        <v>2</v>
      </c>
      <c r="L102" s="44">
        <v>1</v>
      </c>
      <c r="M102" s="47">
        <f>(L102*100)/(K102)</f>
        <v>50</v>
      </c>
      <c r="N102" s="48">
        <v>15</v>
      </c>
      <c r="O102" s="45">
        <v>0</v>
      </c>
      <c r="P102" s="45">
        <v>1</v>
      </c>
      <c r="Q102" s="44">
        <v>1</v>
      </c>
      <c r="R102" s="47">
        <f t="shared" si="7"/>
        <v>100</v>
      </c>
      <c r="S102" s="47">
        <f t="shared" si="5"/>
        <v>33.333333333333336</v>
      </c>
      <c r="T102" s="60"/>
      <c r="U102" s="60"/>
      <c r="V102" s="60"/>
    </row>
    <row r="103" spans="2:22">
      <c r="B103" s="354"/>
      <c r="C103" s="179" t="s">
        <v>139</v>
      </c>
      <c r="D103" s="375"/>
      <c r="E103" s="49">
        <v>2</v>
      </c>
      <c r="F103" s="49">
        <v>3</v>
      </c>
      <c r="G103" s="49">
        <v>360</v>
      </c>
      <c r="H103" s="51">
        <f t="shared" si="6"/>
        <v>0.83333333333333337</v>
      </c>
      <c r="I103" s="50">
        <v>0</v>
      </c>
      <c r="J103" s="49">
        <v>0</v>
      </c>
      <c r="K103" s="49">
        <v>1</v>
      </c>
      <c r="L103" s="49">
        <v>1</v>
      </c>
      <c r="M103" s="51">
        <f>(L103*100)/(K103)</f>
        <v>100</v>
      </c>
      <c r="N103" s="52">
        <v>0</v>
      </c>
      <c r="O103" s="36">
        <v>0</v>
      </c>
      <c r="P103" s="36">
        <v>1</v>
      </c>
      <c r="Q103" s="49">
        <v>1</v>
      </c>
      <c r="R103" s="51">
        <f t="shared" si="7"/>
        <v>100</v>
      </c>
      <c r="S103" s="51">
        <f t="shared" si="5"/>
        <v>100</v>
      </c>
      <c r="T103" s="60"/>
      <c r="U103" s="60"/>
      <c r="V103" s="60"/>
    </row>
    <row r="104" spans="2:22">
      <c r="B104" s="354"/>
      <c r="C104" s="179" t="s">
        <v>205</v>
      </c>
      <c r="D104" s="375"/>
      <c r="E104" s="49">
        <v>4</v>
      </c>
      <c r="F104" s="49">
        <v>22</v>
      </c>
      <c r="G104" s="49">
        <v>645</v>
      </c>
      <c r="H104" s="51">
        <f t="shared" si="6"/>
        <v>3.4108527131782944</v>
      </c>
      <c r="I104" s="50">
        <v>0</v>
      </c>
      <c r="J104" s="49">
        <v>0</v>
      </c>
      <c r="K104" s="49">
        <v>7</v>
      </c>
      <c r="L104" s="49">
        <v>1</v>
      </c>
      <c r="M104" s="51">
        <f t="shared" ref="M104:M119" si="13">(L104*100)/(K104)</f>
        <v>14.285714285714286</v>
      </c>
      <c r="N104" s="52">
        <v>0</v>
      </c>
      <c r="O104" s="36">
        <v>0</v>
      </c>
      <c r="P104" s="36">
        <v>6</v>
      </c>
      <c r="Q104" s="49">
        <v>1</v>
      </c>
      <c r="R104" s="51">
        <f t="shared" si="7"/>
        <v>16.666666666666668</v>
      </c>
      <c r="S104" s="51">
        <f t="shared" si="5"/>
        <v>85.714285714285708</v>
      </c>
      <c r="T104" s="60"/>
      <c r="U104" s="60"/>
      <c r="V104" s="60"/>
    </row>
    <row r="105" spans="2:22">
      <c r="B105" s="354"/>
      <c r="C105" s="179" t="s">
        <v>280</v>
      </c>
      <c r="D105" s="375"/>
      <c r="E105" s="49">
        <v>8</v>
      </c>
      <c r="F105" s="49">
        <v>53</v>
      </c>
      <c r="G105" s="49">
        <v>464</v>
      </c>
      <c r="H105" s="51">
        <f t="shared" si="6"/>
        <v>11.422413793103448</v>
      </c>
      <c r="I105" s="50">
        <v>0</v>
      </c>
      <c r="J105" s="49">
        <v>0</v>
      </c>
      <c r="K105" s="49">
        <v>5</v>
      </c>
      <c r="L105" s="49">
        <v>2</v>
      </c>
      <c r="M105" s="51">
        <f t="shared" si="13"/>
        <v>40</v>
      </c>
      <c r="N105" s="52">
        <v>0</v>
      </c>
      <c r="O105" s="36">
        <v>0</v>
      </c>
      <c r="P105" s="36">
        <v>4</v>
      </c>
      <c r="Q105" s="49">
        <v>2</v>
      </c>
      <c r="R105" s="51">
        <f t="shared" si="7"/>
        <v>50</v>
      </c>
      <c r="S105" s="51">
        <f t="shared" si="5"/>
        <v>80</v>
      </c>
      <c r="T105" s="60"/>
      <c r="U105" s="60"/>
      <c r="V105" s="60"/>
    </row>
    <row r="106" spans="2:22">
      <c r="B106" s="354"/>
      <c r="C106" s="179" t="s">
        <v>293</v>
      </c>
      <c r="D106" s="375"/>
      <c r="E106" s="49">
        <v>2</v>
      </c>
      <c r="F106" s="49">
        <v>11</v>
      </c>
      <c r="G106" s="49">
        <v>5132</v>
      </c>
      <c r="H106" s="51">
        <f t="shared" si="6"/>
        <v>0.21434138737334374</v>
      </c>
      <c r="I106" s="50">
        <v>431</v>
      </c>
      <c r="J106" s="49">
        <v>0</v>
      </c>
      <c r="K106" s="49">
        <v>8</v>
      </c>
      <c r="L106" s="49">
        <v>7</v>
      </c>
      <c r="M106" s="51">
        <f t="shared" si="13"/>
        <v>87.5</v>
      </c>
      <c r="N106" s="52">
        <v>87</v>
      </c>
      <c r="O106" s="36">
        <v>0</v>
      </c>
      <c r="P106" s="36">
        <v>7</v>
      </c>
      <c r="Q106" s="49">
        <v>7</v>
      </c>
      <c r="R106" s="51">
        <f t="shared" si="7"/>
        <v>100</v>
      </c>
      <c r="S106" s="51">
        <f t="shared" si="5"/>
        <v>21.412300683371299</v>
      </c>
      <c r="T106" s="60"/>
      <c r="U106" s="60"/>
      <c r="V106" s="60"/>
    </row>
    <row r="107" spans="2:22">
      <c r="B107" s="354"/>
      <c r="C107" s="179" t="s">
        <v>335</v>
      </c>
      <c r="D107" s="375"/>
      <c r="E107" s="49">
        <v>3</v>
      </c>
      <c r="F107" s="49">
        <v>37</v>
      </c>
      <c r="G107" s="49">
        <v>468</v>
      </c>
      <c r="H107" s="51">
        <f t="shared" si="6"/>
        <v>7.9059829059829063</v>
      </c>
      <c r="I107" s="50">
        <v>0</v>
      </c>
      <c r="J107" s="49">
        <v>0</v>
      </c>
      <c r="K107" s="49">
        <v>5</v>
      </c>
      <c r="L107" s="49">
        <v>1</v>
      </c>
      <c r="M107" s="51">
        <f t="shared" si="13"/>
        <v>20</v>
      </c>
      <c r="N107" s="52">
        <v>0</v>
      </c>
      <c r="O107" s="36">
        <v>0</v>
      </c>
      <c r="P107" s="36">
        <v>4</v>
      </c>
      <c r="Q107" s="49">
        <v>1</v>
      </c>
      <c r="R107" s="51">
        <f t="shared" si="7"/>
        <v>25</v>
      </c>
      <c r="S107" s="51">
        <f t="shared" si="5"/>
        <v>80</v>
      </c>
      <c r="T107" s="60"/>
      <c r="U107" s="60"/>
      <c r="V107" s="60"/>
    </row>
    <row r="108" spans="2:22">
      <c r="B108" s="354"/>
      <c r="C108" s="179" t="s">
        <v>344</v>
      </c>
      <c r="D108" s="375"/>
      <c r="E108" s="49">
        <v>3</v>
      </c>
      <c r="F108" s="49">
        <v>3</v>
      </c>
      <c r="G108" s="49">
        <v>22</v>
      </c>
      <c r="H108" s="51">
        <f t="shared" si="6"/>
        <v>13.636363636363637</v>
      </c>
      <c r="I108" s="50">
        <v>0</v>
      </c>
      <c r="J108" s="49">
        <v>0</v>
      </c>
      <c r="K108" s="49">
        <v>1</v>
      </c>
      <c r="L108" s="49">
        <v>1</v>
      </c>
      <c r="M108" s="51">
        <f t="shared" si="13"/>
        <v>100</v>
      </c>
      <c r="N108" s="52">
        <v>0</v>
      </c>
      <c r="O108" s="36">
        <v>0</v>
      </c>
      <c r="P108" s="36">
        <v>1</v>
      </c>
      <c r="Q108" s="49">
        <v>1</v>
      </c>
      <c r="R108" s="51">
        <f t="shared" si="7"/>
        <v>100</v>
      </c>
      <c r="S108" s="51">
        <f t="shared" si="5"/>
        <v>100</v>
      </c>
      <c r="T108" s="60"/>
      <c r="U108" s="60"/>
      <c r="V108" s="60"/>
    </row>
    <row r="109" spans="2:22">
      <c r="B109" s="354"/>
      <c r="C109" s="179" t="s">
        <v>350</v>
      </c>
      <c r="D109" s="375"/>
      <c r="E109" s="49">
        <v>2</v>
      </c>
      <c r="F109" s="49">
        <v>12</v>
      </c>
      <c r="G109" s="49">
        <v>423</v>
      </c>
      <c r="H109" s="51">
        <f t="shared" si="6"/>
        <v>2.8368794326241136</v>
      </c>
      <c r="I109" s="50">
        <v>74</v>
      </c>
      <c r="J109" s="49">
        <v>1</v>
      </c>
      <c r="K109" s="49">
        <v>5</v>
      </c>
      <c r="L109" s="49">
        <v>1</v>
      </c>
      <c r="M109" s="51">
        <f t="shared" si="13"/>
        <v>20</v>
      </c>
      <c r="N109" s="52">
        <v>29</v>
      </c>
      <c r="O109" s="36">
        <v>0</v>
      </c>
      <c r="P109" s="36">
        <v>3</v>
      </c>
      <c r="Q109" s="49">
        <v>1</v>
      </c>
      <c r="R109" s="51">
        <f t="shared" si="7"/>
        <v>33.333333333333336</v>
      </c>
      <c r="S109" s="51">
        <f t="shared" si="5"/>
        <v>40.506329113924053</v>
      </c>
      <c r="T109" s="60"/>
      <c r="U109" s="60"/>
      <c r="V109" s="60"/>
    </row>
    <row r="110" spans="2:22">
      <c r="B110" s="354"/>
      <c r="C110" s="179" t="s">
        <v>382</v>
      </c>
      <c r="D110" s="375"/>
      <c r="E110" s="49">
        <v>1</v>
      </c>
      <c r="F110" s="49">
        <v>9</v>
      </c>
      <c r="G110" s="49">
        <v>174</v>
      </c>
      <c r="H110" s="51">
        <f t="shared" si="6"/>
        <v>5.1724137931034484</v>
      </c>
      <c r="I110" s="50">
        <v>0</v>
      </c>
      <c r="J110" s="49">
        <v>0</v>
      </c>
      <c r="K110" s="49">
        <v>7</v>
      </c>
      <c r="L110" s="49">
        <v>1</v>
      </c>
      <c r="M110" s="51">
        <f t="shared" si="13"/>
        <v>14.285714285714286</v>
      </c>
      <c r="N110" s="52">
        <v>0</v>
      </c>
      <c r="O110" s="36">
        <v>0</v>
      </c>
      <c r="P110" s="36">
        <v>5</v>
      </c>
      <c r="Q110" s="49">
        <v>1</v>
      </c>
      <c r="R110" s="51">
        <f t="shared" si="7"/>
        <v>20</v>
      </c>
      <c r="S110" s="51">
        <f t="shared" si="5"/>
        <v>71.428571428571431</v>
      </c>
      <c r="T110" s="60"/>
      <c r="U110" s="60"/>
      <c r="V110" s="60"/>
    </row>
    <row r="111" spans="2:22">
      <c r="B111" s="354"/>
      <c r="C111" s="179" t="s">
        <v>384</v>
      </c>
      <c r="D111" s="375"/>
      <c r="E111" s="49">
        <v>1</v>
      </c>
      <c r="F111" s="49">
        <v>2</v>
      </c>
      <c r="G111" s="49">
        <v>335</v>
      </c>
      <c r="H111" s="51">
        <f t="shared" si="6"/>
        <v>0.59701492537313428</v>
      </c>
      <c r="I111" s="50">
        <v>36</v>
      </c>
      <c r="J111" s="49">
        <v>0</v>
      </c>
      <c r="K111" s="49">
        <v>5</v>
      </c>
      <c r="L111" s="49">
        <v>1</v>
      </c>
      <c r="M111" s="51">
        <f t="shared" si="13"/>
        <v>20</v>
      </c>
      <c r="N111" s="52">
        <v>9</v>
      </c>
      <c r="O111" s="36">
        <v>0</v>
      </c>
      <c r="P111" s="36">
        <v>4</v>
      </c>
      <c r="Q111" s="49">
        <v>1</v>
      </c>
      <c r="R111" s="51">
        <f t="shared" si="7"/>
        <v>25</v>
      </c>
      <c r="S111" s="51">
        <f t="shared" si="5"/>
        <v>31.707317073170731</v>
      </c>
      <c r="T111" s="60"/>
      <c r="U111" s="60"/>
      <c r="V111" s="60"/>
    </row>
    <row r="112" spans="2:22">
      <c r="B112" s="354"/>
      <c r="C112" s="179" t="s">
        <v>387</v>
      </c>
      <c r="D112" s="375"/>
      <c r="E112" s="49">
        <v>1</v>
      </c>
      <c r="F112" s="49">
        <v>154</v>
      </c>
      <c r="G112" s="49">
        <v>641</v>
      </c>
      <c r="H112" s="51">
        <f t="shared" si="6"/>
        <v>24.024960998439937</v>
      </c>
      <c r="I112" s="50">
        <v>0</v>
      </c>
      <c r="J112" s="49">
        <v>1</v>
      </c>
      <c r="K112" s="49">
        <v>13</v>
      </c>
      <c r="L112" s="49">
        <v>3</v>
      </c>
      <c r="M112" s="51">
        <f t="shared" si="13"/>
        <v>23.076923076923077</v>
      </c>
      <c r="N112" s="52">
        <v>0</v>
      </c>
      <c r="O112" s="36">
        <v>1</v>
      </c>
      <c r="P112" s="36">
        <v>11</v>
      </c>
      <c r="Q112" s="49">
        <v>3</v>
      </c>
      <c r="R112" s="51">
        <f t="shared" si="7"/>
        <v>27.272727272727273</v>
      </c>
      <c r="S112" s="51">
        <f t="shared" si="5"/>
        <v>84.615384615384613</v>
      </c>
      <c r="T112" s="60"/>
      <c r="U112" s="60"/>
      <c r="V112" s="60"/>
    </row>
    <row r="113" spans="2:22">
      <c r="B113" s="354"/>
      <c r="C113" s="179" t="s">
        <v>429</v>
      </c>
      <c r="D113" s="375"/>
      <c r="E113" s="49">
        <v>3</v>
      </c>
      <c r="F113" s="49">
        <v>11</v>
      </c>
      <c r="G113" s="49">
        <v>1057</v>
      </c>
      <c r="H113" s="51">
        <f t="shared" si="6"/>
        <v>1.0406811731315042</v>
      </c>
      <c r="I113" s="50">
        <v>0</v>
      </c>
      <c r="J113" s="49">
        <v>0</v>
      </c>
      <c r="K113" s="49">
        <v>6</v>
      </c>
      <c r="L113" s="49">
        <v>1</v>
      </c>
      <c r="M113" s="51">
        <f t="shared" si="13"/>
        <v>16.666666666666668</v>
      </c>
      <c r="N113" s="52">
        <v>0</v>
      </c>
      <c r="O113" s="36">
        <v>0</v>
      </c>
      <c r="P113" s="36">
        <v>5</v>
      </c>
      <c r="Q113" s="49">
        <v>1</v>
      </c>
      <c r="R113" s="51">
        <f t="shared" si="7"/>
        <v>20</v>
      </c>
      <c r="S113" s="51">
        <f t="shared" si="5"/>
        <v>83.333333333333329</v>
      </c>
      <c r="T113" s="60"/>
      <c r="U113" s="60"/>
      <c r="V113" s="60"/>
    </row>
    <row r="114" spans="2:22">
      <c r="B114" s="354"/>
      <c r="C114" s="179" t="s">
        <v>441</v>
      </c>
      <c r="D114" s="375"/>
      <c r="E114" s="49">
        <v>2</v>
      </c>
      <c r="F114" s="49">
        <v>6</v>
      </c>
      <c r="G114" s="49">
        <v>145</v>
      </c>
      <c r="H114" s="51">
        <f t="shared" si="6"/>
        <v>4.1379310344827589</v>
      </c>
      <c r="I114" s="50">
        <v>0</v>
      </c>
      <c r="J114" s="49">
        <v>0</v>
      </c>
      <c r="K114" s="49">
        <v>1</v>
      </c>
      <c r="L114" s="49">
        <v>1</v>
      </c>
      <c r="M114" s="51">
        <f t="shared" si="13"/>
        <v>100</v>
      </c>
      <c r="N114" s="52">
        <v>0</v>
      </c>
      <c r="O114" s="36">
        <v>0</v>
      </c>
      <c r="P114" s="36">
        <v>1</v>
      </c>
      <c r="Q114" s="49">
        <v>1</v>
      </c>
      <c r="R114" s="51">
        <f t="shared" si="7"/>
        <v>100</v>
      </c>
      <c r="S114" s="51">
        <f t="shared" si="5"/>
        <v>100</v>
      </c>
      <c r="T114" s="60"/>
      <c r="U114" s="60"/>
      <c r="V114" s="60"/>
    </row>
    <row r="115" spans="2:22">
      <c r="B115" s="354"/>
      <c r="C115" s="179" t="s">
        <v>478</v>
      </c>
      <c r="D115" s="375"/>
      <c r="E115" s="49">
        <v>2</v>
      </c>
      <c r="F115" s="49">
        <v>120</v>
      </c>
      <c r="G115" s="49">
        <v>668</v>
      </c>
      <c r="H115" s="51">
        <f t="shared" si="6"/>
        <v>17.964071856287426</v>
      </c>
      <c r="I115" s="50">
        <v>2</v>
      </c>
      <c r="J115" s="49">
        <v>0</v>
      </c>
      <c r="K115" s="49">
        <v>2</v>
      </c>
      <c r="L115" s="49">
        <v>1</v>
      </c>
      <c r="M115" s="51">
        <f t="shared" si="13"/>
        <v>50</v>
      </c>
      <c r="N115" s="52">
        <v>0</v>
      </c>
      <c r="O115" s="36">
        <v>0</v>
      </c>
      <c r="P115" s="36">
        <v>1</v>
      </c>
      <c r="Q115" s="49">
        <v>1</v>
      </c>
      <c r="R115" s="51">
        <f t="shared" si="7"/>
        <v>100</v>
      </c>
      <c r="S115" s="51">
        <f t="shared" si="5"/>
        <v>25</v>
      </c>
      <c r="T115" s="60"/>
      <c r="U115" s="60"/>
      <c r="V115" s="60"/>
    </row>
    <row r="116" spans="2:22">
      <c r="B116" s="354"/>
      <c r="C116" s="179" t="s">
        <v>480</v>
      </c>
      <c r="D116" s="375"/>
      <c r="E116" s="49">
        <v>2</v>
      </c>
      <c r="F116" s="49">
        <v>114</v>
      </c>
      <c r="G116" s="49">
        <v>746</v>
      </c>
      <c r="H116" s="51">
        <f t="shared" si="6"/>
        <v>15.281501340482574</v>
      </c>
      <c r="I116" s="50">
        <v>32</v>
      </c>
      <c r="J116" s="49">
        <v>1</v>
      </c>
      <c r="K116" s="49">
        <v>9</v>
      </c>
      <c r="L116" s="49">
        <v>1</v>
      </c>
      <c r="M116" s="51">
        <f t="shared" si="13"/>
        <v>11.111111111111111</v>
      </c>
      <c r="N116" s="52">
        <v>29</v>
      </c>
      <c r="O116" s="36">
        <v>0</v>
      </c>
      <c r="P116" s="36">
        <v>8</v>
      </c>
      <c r="Q116" s="49">
        <v>1</v>
      </c>
      <c r="R116" s="51">
        <f t="shared" si="7"/>
        <v>12.5</v>
      </c>
      <c r="S116" s="51">
        <f t="shared" si="5"/>
        <v>90.243902439024396</v>
      </c>
      <c r="T116" s="60"/>
      <c r="U116" s="60"/>
      <c r="V116" s="60"/>
    </row>
    <row r="117" spans="2:22">
      <c r="B117" s="354"/>
      <c r="C117" s="179" t="s">
        <v>482</v>
      </c>
      <c r="D117" s="375"/>
      <c r="E117" s="49">
        <v>1</v>
      </c>
      <c r="F117" s="49">
        <v>42</v>
      </c>
      <c r="G117" s="49">
        <v>1300</v>
      </c>
      <c r="H117" s="51">
        <f t="shared" si="6"/>
        <v>3.2307692307692308</v>
      </c>
      <c r="I117" s="50">
        <v>185</v>
      </c>
      <c r="J117" s="49">
        <v>0</v>
      </c>
      <c r="K117" s="49">
        <v>4</v>
      </c>
      <c r="L117" s="49">
        <v>2</v>
      </c>
      <c r="M117" s="51">
        <f t="shared" si="13"/>
        <v>50</v>
      </c>
      <c r="N117" s="52">
        <v>23</v>
      </c>
      <c r="O117" s="36">
        <v>0</v>
      </c>
      <c r="P117" s="36">
        <v>3</v>
      </c>
      <c r="Q117" s="49">
        <v>2</v>
      </c>
      <c r="R117" s="51">
        <f t="shared" si="7"/>
        <v>66.666666666666671</v>
      </c>
      <c r="S117" s="51">
        <f t="shared" si="5"/>
        <v>13.756613756613756</v>
      </c>
      <c r="T117" s="60"/>
      <c r="U117" s="60"/>
      <c r="V117" s="60"/>
    </row>
    <row r="118" spans="2:22">
      <c r="B118" s="354"/>
      <c r="C118" s="179" t="s">
        <v>484</v>
      </c>
      <c r="D118" s="375"/>
      <c r="E118" s="49">
        <v>2</v>
      </c>
      <c r="F118" s="49">
        <v>36</v>
      </c>
      <c r="G118" s="49">
        <v>1155</v>
      </c>
      <c r="H118" s="51">
        <f t="shared" si="6"/>
        <v>3.116883116883117</v>
      </c>
      <c r="I118" s="50">
        <v>185</v>
      </c>
      <c r="J118" s="49">
        <v>0</v>
      </c>
      <c r="K118" s="49">
        <v>4</v>
      </c>
      <c r="L118" s="49">
        <v>1</v>
      </c>
      <c r="M118" s="51">
        <f t="shared" si="13"/>
        <v>25</v>
      </c>
      <c r="N118" s="52">
        <v>23</v>
      </c>
      <c r="O118" s="36">
        <v>0</v>
      </c>
      <c r="P118" s="36">
        <v>3</v>
      </c>
      <c r="Q118" s="49">
        <v>1</v>
      </c>
      <c r="R118" s="51">
        <f t="shared" si="7"/>
        <v>33.333333333333336</v>
      </c>
      <c r="S118" s="51">
        <f t="shared" si="5"/>
        <v>13.756613756613756</v>
      </c>
      <c r="T118" s="60"/>
      <c r="U118" s="60"/>
      <c r="V118" s="60"/>
    </row>
    <row r="119" spans="2:22">
      <c r="B119" s="354"/>
      <c r="C119" s="179" t="s">
        <v>548</v>
      </c>
      <c r="D119" s="375"/>
      <c r="E119" s="49">
        <v>2</v>
      </c>
      <c r="F119" s="49">
        <v>73</v>
      </c>
      <c r="G119" s="49">
        <v>652</v>
      </c>
      <c r="H119" s="51">
        <f t="shared" si="6"/>
        <v>11.196319018404909</v>
      </c>
      <c r="I119" s="50">
        <v>0</v>
      </c>
      <c r="J119" s="49">
        <v>0</v>
      </c>
      <c r="K119" s="49">
        <v>2</v>
      </c>
      <c r="L119" s="49">
        <v>1</v>
      </c>
      <c r="M119" s="51">
        <f t="shared" si="13"/>
        <v>50</v>
      </c>
      <c r="N119" s="52">
        <v>0</v>
      </c>
      <c r="O119" s="36">
        <v>0</v>
      </c>
      <c r="P119" s="36">
        <v>1</v>
      </c>
      <c r="Q119" s="49">
        <v>1</v>
      </c>
      <c r="R119" s="51">
        <f t="shared" si="7"/>
        <v>100</v>
      </c>
      <c r="S119" s="51">
        <f t="shared" si="5"/>
        <v>50</v>
      </c>
      <c r="T119" s="60"/>
      <c r="U119" s="60"/>
      <c r="V119" s="60"/>
    </row>
    <row r="120" spans="2:22">
      <c r="B120" s="354"/>
      <c r="C120" s="192" t="s">
        <v>1136</v>
      </c>
      <c r="D120" s="375"/>
      <c r="E120" s="49">
        <v>5</v>
      </c>
      <c r="F120" s="49">
        <v>3</v>
      </c>
      <c r="G120" s="49">
        <v>4086</v>
      </c>
      <c r="H120" s="51">
        <f>(F120*100)/G120</f>
        <v>7.3421439060205582E-2</v>
      </c>
      <c r="I120" s="49">
        <v>0</v>
      </c>
      <c r="J120" s="49">
        <v>0</v>
      </c>
      <c r="K120" s="49">
        <v>2</v>
      </c>
      <c r="L120" s="49">
        <v>1</v>
      </c>
      <c r="M120" s="51">
        <f t="shared" ref="M120:M127" si="14">(L120*100)/(K120)</f>
        <v>50</v>
      </c>
      <c r="N120" s="23">
        <v>0</v>
      </c>
      <c r="O120" s="23">
        <v>0</v>
      </c>
      <c r="P120" s="23">
        <v>2</v>
      </c>
      <c r="Q120" s="49">
        <v>1</v>
      </c>
      <c r="R120" s="51">
        <f>(Q120*100)/(P120)</f>
        <v>50</v>
      </c>
      <c r="S120" s="59">
        <f>((P120+N120)*100)/(K120+I120)</f>
        <v>100</v>
      </c>
      <c r="T120" s="60"/>
      <c r="U120" s="60"/>
      <c r="V120" s="60"/>
    </row>
    <row r="121" spans="2:22">
      <c r="B121" s="354"/>
      <c r="C121" s="247" t="s">
        <v>480</v>
      </c>
      <c r="D121" s="375"/>
      <c r="E121" s="49">
        <v>2</v>
      </c>
      <c r="F121" s="19">
        <v>114</v>
      </c>
      <c r="G121">
        <v>746</v>
      </c>
      <c r="H121" s="51">
        <f>(F121*100)/G121</f>
        <v>15.281501340482574</v>
      </c>
      <c r="I121">
        <v>32</v>
      </c>
      <c r="J121">
        <v>1</v>
      </c>
      <c r="K121">
        <v>9</v>
      </c>
      <c r="L121">
        <v>1</v>
      </c>
      <c r="M121" s="51">
        <f t="shared" si="14"/>
        <v>11.111111111111111</v>
      </c>
      <c r="N121" s="23">
        <v>29</v>
      </c>
      <c r="O121" s="23">
        <v>0</v>
      </c>
      <c r="P121" s="23">
        <v>8</v>
      </c>
      <c r="Q121" s="167">
        <v>1</v>
      </c>
      <c r="R121" s="51">
        <f>(Q121*100)/(P121)</f>
        <v>12.5</v>
      </c>
      <c r="S121" s="59">
        <f>((P121+N121)*100)/(K121+I121)</f>
        <v>90.243902439024396</v>
      </c>
      <c r="T121" s="60"/>
      <c r="U121" s="60"/>
      <c r="V121" s="60"/>
    </row>
    <row r="122" spans="2:22">
      <c r="B122" s="354"/>
      <c r="C122" s="247" t="s">
        <v>1210</v>
      </c>
      <c r="D122" s="375"/>
      <c r="E122" s="16"/>
      <c r="F122" s="16"/>
      <c r="H122" s="51" t="e">
        <f>(F122*100)/G122</f>
        <v>#DIV/0!</v>
      </c>
      <c r="M122" s="51" t="e">
        <f t="shared" si="14"/>
        <v>#DIV/0!</v>
      </c>
      <c r="R122" s="51" t="e">
        <f>(Q122*100)/(P122)</f>
        <v>#DIV/0!</v>
      </c>
      <c r="S122" s="59" t="e">
        <f>((P122+N122)*100)/(K122+I122)</f>
        <v>#DIV/0!</v>
      </c>
      <c r="T122" s="60"/>
      <c r="U122" s="60"/>
      <c r="V122" s="60"/>
    </row>
    <row r="123" spans="2:22">
      <c r="B123" s="354"/>
      <c r="C123" s="247" t="s">
        <v>1223</v>
      </c>
      <c r="D123" s="375"/>
      <c r="E123" s="19">
        <v>3</v>
      </c>
      <c r="F123" s="16"/>
      <c r="H123" s="51" t="e">
        <f>(F123*100)/G123</f>
        <v>#DIV/0!</v>
      </c>
      <c r="M123" s="51" t="e">
        <f t="shared" si="14"/>
        <v>#DIV/0!</v>
      </c>
      <c r="R123" s="51" t="e">
        <f>(Q123*100)/(P123)</f>
        <v>#DIV/0!</v>
      </c>
      <c r="S123" s="59" t="e">
        <f>((P123+N123)*100)/(K123+I123)</f>
        <v>#DIV/0!</v>
      </c>
      <c r="T123" s="60"/>
      <c r="U123" s="60"/>
      <c r="V123" s="60"/>
    </row>
    <row r="124" spans="2:22">
      <c r="B124" s="354"/>
      <c r="C124" s="247" t="s">
        <v>1229</v>
      </c>
      <c r="D124" s="375"/>
      <c r="E124" s="19">
        <v>3</v>
      </c>
      <c r="F124" s="16"/>
      <c r="H124" s="51" t="e">
        <f>(F124*100)/G124</f>
        <v>#DIV/0!</v>
      </c>
      <c r="M124" s="51" t="e">
        <f t="shared" si="14"/>
        <v>#DIV/0!</v>
      </c>
      <c r="R124" s="51" t="e">
        <f>(Q124*100)/(P124)</f>
        <v>#DIV/0!</v>
      </c>
      <c r="S124" s="59" t="e">
        <f>((P124+N124)*100)/(K124+I124)</f>
        <v>#DIV/0!</v>
      </c>
      <c r="T124" s="60"/>
      <c r="U124" s="60"/>
      <c r="V124" s="60"/>
    </row>
    <row r="125" spans="2:22" ht="15.75" thickBot="1">
      <c r="B125" s="357"/>
      <c r="C125" s="195" t="s">
        <v>551</v>
      </c>
      <c r="D125" s="376"/>
      <c r="E125" s="53">
        <v>1</v>
      </c>
      <c r="F125" s="53">
        <v>3</v>
      </c>
      <c r="G125" s="53">
        <v>1318</v>
      </c>
      <c r="H125" s="56">
        <f t="shared" si="6"/>
        <v>0.22761760242792109</v>
      </c>
      <c r="I125" s="55">
        <v>0</v>
      </c>
      <c r="J125" s="53">
        <v>0</v>
      </c>
      <c r="K125" s="53">
        <v>1</v>
      </c>
      <c r="L125" s="53">
        <v>1</v>
      </c>
      <c r="M125" s="56">
        <f t="shared" si="14"/>
        <v>100</v>
      </c>
      <c r="N125" s="57">
        <v>0</v>
      </c>
      <c r="O125" s="54">
        <v>0</v>
      </c>
      <c r="P125" s="54">
        <v>1</v>
      </c>
      <c r="Q125" s="53">
        <v>1</v>
      </c>
      <c r="R125" s="56">
        <f t="shared" si="7"/>
        <v>100</v>
      </c>
      <c r="S125" s="56">
        <f t="shared" si="5"/>
        <v>100</v>
      </c>
      <c r="T125" s="60"/>
      <c r="U125" s="60"/>
      <c r="V125" s="60"/>
    </row>
    <row r="126" spans="2:22">
      <c r="B126" s="352" t="s">
        <v>736</v>
      </c>
      <c r="C126" s="194" t="s">
        <v>179</v>
      </c>
      <c r="D126" s="374" t="s">
        <v>578</v>
      </c>
      <c r="E126" s="44">
        <v>5</v>
      </c>
      <c r="F126" s="44">
        <v>2</v>
      </c>
      <c r="G126" s="44">
        <v>2332</v>
      </c>
      <c r="H126" s="47">
        <f t="shared" si="6"/>
        <v>8.5763293310463118E-2</v>
      </c>
      <c r="I126" s="46">
        <v>0</v>
      </c>
      <c r="J126" s="44">
        <v>1</v>
      </c>
      <c r="K126" s="44">
        <v>8</v>
      </c>
      <c r="L126" s="44">
        <v>2</v>
      </c>
      <c r="M126" s="47">
        <f t="shared" si="14"/>
        <v>25</v>
      </c>
      <c r="N126" s="48">
        <v>0</v>
      </c>
      <c r="O126" s="45">
        <v>1</v>
      </c>
      <c r="P126" s="45">
        <v>6</v>
      </c>
      <c r="Q126" s="44">
        <v>2</v>
      </c>
      <c r="R126" s="47">
        <f t="shared" si="7"/>
        <v>33.333333333333336</v>
      </c>
      <c r="S126" s="58">
        <f t="shared" si="5"/>
        <v>75</v>
      </c>
      <c r="T126" s="60"/>
      <c r="U126" s="60"/>
      <c r="V126" s="60"/>
    </row>
    <row r="127" spans="2:22">
      <c r="B127" s="354"/>
      <c r="C127" s="179" t="s">
        <v>90</v>
      </c>
      <c r="D127" s="375"/>
      <c r="E127" s="49">
        <v>1</v>
      </c>
      <c r="F127" s="49">
        <v>6</v>
      </c>
      <c r="G127" s="49">
        <v>251</v>
      </c>
      <c r="H127" s="51">
        <f t="shared" si="6"/>
        <v>2.3904382470119523</v>
      </c>
      <c r="I127" s="50">
        <v>2</v>
      </c>
      <c r="J127" s="49">
        <v>0</v>
      </c>
      <c r="K127" s="49">
        <v>8</v>
      </c>
      <c r="L127" s="49">
        <v>2</v>
      </c>
      <c r="M127" s="51">
        <f t="shared" si="14"/>
        <v>25</v>
      </c>
      <c r="N127" s="52">
        <v>2</v>
      </c>
      <c r="O127" s="36">
        <v>0</v>
      </c>
      <c r="P127" s="36">
        <v>6</v>
      </c>
      <c r="Q127" s="49">
        <v>2</v>
      </c>
      <c r="R127" s="51">
        <f t="shared" ref="R127:R144" si="15">(Q127*100)/(P127)</f>
        <v>33.333333333333336</v>
      </c>
      <c r="S127" s="59">
        <f t="shared" si="5"/>
        <v>80</v>
      </c>
      <c r="T127" s="60"/>
      <c r="U127" s="60"/>
      <c r="V127" s="60"/>
    </row>
    <row r="128" spans="2:22">
      <c r="B128" s="354"/>
      <c r="C128" s="179" t="s">
        <v>221</v>
      </c>
      <c r="D128" s="375" t="s">
        <v>583</v>
      </c>
      <c r="E128" s="49">
        <v>3</v>
      </c>
      <c r="F128" s="49">
        <v>220</v>
      </c>
      <c r="G128" s="49">
        <v>220</v>
      </c>
      <c r="H128" s="51">
        <f t="shared" si="6"/>
        <v>100</v>
      </c>
      <c r="I128" s="50">
        <v>0</v>
      </c>
      <c r="J128" s="49">
        <v>0</v>
      </c>
      <c r="K128" s="49">
        <v>1</v>
      </c>
      <c r="L128" s="49">
        <v>1</v>
      </c>
      <c r="M128" s="51">
        <f t="shared" ref="M128:M144" si="16">(L128*100)/(K128)</f>
        <v>100</v>
      </c>
      <c r="N128" s="52">
        <v>0</v>
      </c>
      <c r="O128" s="36">
        <v>0</v>
      </c>
      <c r="P128" s="36">
        <v>1</v>
      </c>
      <c r="Q128" s="49">
        <v>1</v>
      </c>
      <c r="R128" s="51">
        <f t="shared" si="15"/>
        <v>100</v>
      </c>
      <c r="S128" s="59">
        <f t="shared" si="5"/>
        <v>100</v>
      </c>
      <c r="T128" s="60"/>
      <c r="U128" s="60"/>
      <c r="V128" s="60"/>
    </row>
    <row r="129" spans="2:22">
      <c r="B129" s="354"/>
      <c r="C129" s="179" t="s">
        <v>301</v>
      </c>
      <c r="D129" s="375"/>
      <c r="E129" s="49">
        <v>2</v>
      </c>
      <c r="F129" s="49">
        <v>50</v>
      </c>
      <c r="G129" s="49">
        <v>294</v>
      </c>
      <c r="H129" s="51">
        <f t="shared" si="6"/>
        <v>17.006802721088434</v>
      </c>
      <c r="I129" s="50">
        <v>0</v>
      </c>
      <c r="J129" s="49">
        <v>0</v>
      </c>
      <c r="K129" s="49">
        <v>1</v>
      </c>
      <c r="L129" s="49">
        <v>1</v>
      </c>
      <c r="M129" s="51">
        <f t="shared" si="16"/>
        <v>100</v>
      </c>
      <c r="N129" s="52">
        <v>0</v>
      </c>
      <c r="O129" s="36">
        <v>0</v>
      </c>
      <c r="P129" s="36">
        <v>1</v>
      </c>
      <c r="Q129" s="49">
        <v>1</v>
      </c>
      <c r="R129" s="51">
        <f t="shared" si="15"/>
        <v>100</v>
      </c>
      <c r="S129" s="59">
        <f t="shared" si="5"/>
        <v>100</v>
      </c>
      <c r="T129" s="60"/>
      <c r="U129" s="60"/>
      <c r="V129" s="60"/>
    </row>
    <row r="130" spans="2:22">
      <c r="B130" s="354"/>
      <c r="C130" s="247" t="s">
        <v>1177</v>
      </c>
      <c r="D130" s="375"/>
      <c r="E130" s="16">
        <v>2</v>
      </c>
      <c r="F130" s="19">
        <v>11</v>
      </c>
      <c r="G130">
        <v>430</v>
      </c>
      <c r="H130" s="51">
        <f>(F130*100)/G130</f>
        <v>2.558139534883721</v>
      </c>
      <c r="I130">
        <v>0</v>
      </c>
      <c r="J130">
        <v>0</v>
      </c>
      <c r="K130">
        <v>1</v>
      </c>
      <c r="L130">
        <v>1</v>
      </c>
      <c r="M130" s="51">
        <f>(L130*100)/(K130)</f>
        <v>100</v>
      </c>
      <c r="N130" s="23">
        <v>0</v>
      </c>
      <c r="O130" s="23">
        <v>0</v>
      </c>
      <c r="P130" s="23">
        <v>1</v>
      </c>
      <c r="Q130" s="167">
        <v>1</v>
      </c>
      <c r="R130" s="51">
        <f>(Q130*100)/(P130)</f>
        <v>100</v>
      </c>
      <c r="S130" s="59">
        <f>((P130+N130)*100)/(K130+I130)</f>
        <v>100</v>
      </c>
      <c r="T130" s="60"/>
      <c r="U130" s="60"/>
      <c r="V130" s="60"/>
    </row>
    <row r="131" spans="2:22">
      <c r="B131" s="354"/>
      <c r="C131" s="247" t="s">
        <v>1200</v>
      </c>
      <c r="D131" s="375"/>
      <c r="E131" s="19">
        <v>3</v>
      </c>
      <c r="F131" s="19">
        <v>25</v>
      </c>
      <c r="G131">
        <v>3896</v>
      </c>
      <c r="H131" s="51">
        <f>(F131*100)/G131</f>
        <v>0.64168377823408629</v>
      </c>
      <c r="I131">
        <v>2</v>
      </c>
      <c r="J131">
        <v>0</v>
      </c>
      <c r="K131">
        <v>3</v>
      </c>
      <c r="M131" s="51">
        <f>(L131*100)/(K131)</f>
        <v>0</v>
      </c>
      <c r="N131" s="23">
        <v>2</v>
      </c>
      <c r="O131" s="23">
        <v>0</v>
      </c>
      <c r="P131" s="23">
        <v>3</v>
      </c>
      <c r="R131" s="51">
        <f>(Q131*100)/(P131)</f>
        <v>0</v>
      </c>
      <c r="S131" s="59">
        <f>((P131+N131)*100)/(K131+I131)</f>
        <v>100</v>
      </c>
      <c r="T131" s="60"/>
      <c r="U131" s="60"/>
      <c r="V131" s="60"/>
    </row>
    <row r="132" spans="2:22">
      <c r="B132" s="354"/>
      <c r="C132" s="179" t="s">
        <v>1108</v>
      </c>
      <c r="D132" s="375"/>
      <c r="E132" s="49">
        <v>3</v>
      </c>
      <c r="F132" s="49">
        <v>71</v>
      </c>
      <c r="G132" s="49">
        <v>13860</v>
      </c>
      <c r="H132" s="51">
        <f>(F132*100)/G132</f>
        <v>0.51226551226551231</v>
      </c>
      <c r="I132" s="49">
        <v>0</v>
      </c>
      <c r="J132" s="49">
        <v>0</v>
      </c>
      <c r="K132" s="49">
        <v>11</v>
      </c>
      <c r="L132" s="49">
        <v>7</v>
      </c>
      <c r="M132" s="51">
        <f>(L132*100)/(K132)</f>
        <v>63.636363636363633</v>
      </c>
      <c r="N132" s="155">
        <v>0</v>
      </c>
      <c r="O132" s="155">
        <v>0</v>
      </c>
      <c r="P132" s="155">
        <v>7</v>
      </c>
      <c r="Q132" s="49">
        <v>7</v>
      </c>
      <c r="R132" s="51">
        <f>(Q132*100)/(P132)</f>
        <v>100</v>
      </c>
      <c r="S132" s="59">
        <f>((P132+N132)*100)/(K132+I132)</f>
        <v>63.636363636363633</v>
      </c>
      <c r="T132" s="60"/>
      <c r="U132" s="60"/>
      <c r="V132" s="60"/>
    </row>
    <row r="133" spans="2:22">
      <c r="B133" s="354"/>
      <c r="C133" s="179" t="s">
        <v>314</v>
      </c>
      <c r="D133" s="375"/>
      <c r="E133" s="49">
        <v>2</v>
      </c>
      <c r="F133" s="49">
        <v>50</v>
      </c>
      <c r="G133" s="49">
        <v>294</v>
      </c>
      <c r="H133" s="51">
        <f t="shared" si="6"/>
        <v>17.006802721088434</v>
      </c>
      <c r="I133" s="50">
        <v>0</v>
      </c>
      <c r="J133" s="49">
        <v>0</v>
      </c>
      <c r="K133" s="49">
        <v>1</v>
      </c>
      <c r="L133" s="49">
        <v>1</v>
      </c>
      <c r="M133" s="51">
        <f t="shared" si="16"/>
        <v>100</v>
      </c>
      <c r="N133" s="52">
        <v>0</v>
      </c>
      <c r="O133" s="36">
        <v>0</v>
      </c>
      <c r="P133" s="36">
        <v>1</v>
      </c>
      <c r="Q133" s="49">
        <v>1</v>
      </c>
      <c r="R133" s="51">
        <f t="shared" si="15"/>
        <v>100</v>
      </c>
      <c r="S133" s="59">
        <f t="shared" si="5"/>
        <v>100</v>
      </c>
      <c r="T133" s="60"/>
      <c r="U133" s="60"/>
      <c r="V133" s="60"/>
    </row>
    <row r="134" spans="2:22">
      <c r="B134" s="354"/>
      <c r="C134" s="179" t="s">
        <v>244</v>
      </c>
      <c r="D134" s="375" t="s">
        <v>674</v>
      </c>
      <c r="E134" s="49">
        <v>3</v>
      </c>
      <c r="F134" s="49">
        <v>1</v>
      </c>
      <c r="G134" s="49">
        <v>445</v>
      </c>
      <c r="H134" s="51">
        <f t="shared" si="6"/>
        <v>0.2247191011235955</v>
      </c>
      <c r="I134" s="50">
        <v>0</v>
      </c>
      <c r="J134" s="49">
        <v>1</v>
      </c>
      <c r="K134" s="49">
        <v>3</v>
      </c>
      <c r="L134" s="49">
        <v>2</v>
      </c>
      <c r="M134" s="51">
        <f t="shared" si="16"/>
        <v>66.666666666666671</v>
      </c>
      <c r="N134" s="52">
        <v>0</v>
      </c>
      <c r="O134" s="36">
        <v>1</v>
      </c>
      <c r="P134" s="36">
        <v>2</v>
      </c>
      <c r="Q134" s="49">
        <v>2</v>
      </c>
      <c r="R134" s="51">
        <f t="shared" si="15"/>
        <v>100</v>
      </c>
      <c r="S134" s="59">
        <f t="shared" si="5"/>
        <v>66.666666666666671</v>
      </c>
      <c r="T134" s="60"/>
      <c r="U134" s="60"/>
      <c r="V134" s="60"/>
    </row>
    <row r="135" spans="2:22">
      <c r="B135" s="354"/>
      <c r="C135" s="179" t="s">
        <v>443</v>
      </c>
      <c r="D135" s="375"/>
      <c r="E135" s="49">
        <v>2</v>
      </c>
      <c r="F135" s="49">
        <v>9</v>
      </c>
      <c r="G135" s="49">
        <v>1322</v>
      </c>
      <c r="H135" s="51">
        <f>(F135*100)/G135</f>
        <v>0.68078668683812404</v>
      </c>
      <c r="I135" s="50">
        <v>1</v>
      </c>
      <c r="J135" s="49">
        <v>1</v>
      </c>
      <c r="K135" s="49">
        <v>1</v>
      </c>
      <c r="L135" s="49">
        <v>1</v>
      </c>
      <c r="M135" s="51">
        <f>(L135*100)/(K135)</f>
        <v>100</v>
      </c>
      <c r="N135" s="52">
        <v>0</v>
      </c>
      <c r="O135" s="36">
        <v>1</v>
      </c>
      <c r="P135" s="36">
        <v>1</v>
      </c>
      <c r="Q135" s="49">
        <v>1</v>
      </c>
      <c r="R135" s="51">
        <f>(Q135*100)/(P135)</f>
        <v>100</v>
      </c>
      <c r="S135" s="59">
        <f>((P135+N135)*100)/(K135+I135)</f>
        <v>50</v>
      </c>
      <c r="T135" s="60"/>
      <c r="U135" s="60"/>
      <c r="V135" s="60"/>
    </row>
    <row r="136" spans="2:22">
      <c r="B136" s="354"/>
      <c r="C136" s="179" t="s">
        <v>542</v>
      </c>
      <c r="D136" s="375"/>
      <c r="E136" s="49">
        <v>2</v>
      </c>
      <c r="F136" s="49">
        <v>1</v>
      </c>
      <c r="G136" s="49">
        <v>7</v>
      </c>
      <c r="H136" s="51">
        <f>(F136*100)/G136</f>
        <v>14.285714285714286</v>
      </c>
      <c r="I136" s="50">
        <v>4</v>
      </c>
      <c r="J136" s="49">
        <v>1</v>
      </c>
      <c r="K136" s="49">
        <v>8</v>
      </c>
      <c r="L136" s="49">
        <v>1</v>
      </c>
      <c r="M136" s="51">
        <f>(L136*100)/(K136)</f>
        <v>12.5</v>
      </c>
      <c r="N136" s="52">
        <v>3</v>
      </c>
      <c r="O136" s="36">
        <v>1</v>
      </c>
      <c r="P136" s="36">
        <v>6</v>
      </c>
      <c r="Q136" s="49">
        <v>1</v>
      </c>
      <c r="R136" s="51">
        <f>(Q136*100)/(P136)</f>
        <v>16.666666666666668</v>
      </c>
      <c r="S136" s="59">
        <f>((P136+N136)*100)/(K136+I136)</f>
        <v>75</v>
      </c>
      <c r="T136" s="60"/>
      <c r="U136" s="60"/>
      <c r="V136" s="60"/>
    </row>
    <row r="137" spans="2:22">
      <c r="B137" s="354"/>
      <c r="C137" s="179" t="s">
        <v>557</v>
      </c>
      <c r="D137" s="375"/>
      <c r="E137" s="49">
        <v>2</v>
      </c>
      <c r="F137" s="49">
        <v>19</v>
      </c>
      <c r="G137" s="49">
        <v>169</v>
      </c>
      <c r="H137" s="51">
        <f>(F137*100)/G137</f>
        <v>11.242603550295858</v>
      </c>
      <c r="I137" s="50">
        <v>0</v>
      </c>
      <c r="J137" s="49">
        <v>0</v>
      </c>
      <c r="K137" s="49">
        <v>1</v>
      </c>
      <c r="L137" s="49">
        <v>1</v>
      </c>
      <c r="M137" s="51">
        <f>(L137*100)/(K137)</f>
        <v>100</v>
      </c>
      <c r="N137" s="52">
        <v>0</v>
      </c>
      <c r="O137" s="36">
        <v>0</v>
      </c>
      <c r="P137" s="36">
        <v>1</v>
      </c>
      <c r="Q137" s="49">
        <v>1</v>
      </c>
      <c r="R137" s="51">
        <f>(Q137*100)/(P137)</f>
        <v>100</v>
      </c>
      <c r="S137" s="59">
        <f>((P137+N137)*100)/(K137+I137)</f>
        <v>100</v>
      </c>
      <c r="T137" s="60"/>
      <c r="U137" s="60"/>
      <c r="V137" s="60"/>
    </row>
    <row r="138" spans="2:22">
      <c r="B138" s="354"/>
      <c r="C138" s="179" t="s">
        <v>538</v>
      </c>
      <c r="D138" s="375"/>
      <c r="E138" s="49">
        <v>1</v>
      </c>
      <c r="F138" s="49">
        <v>11</v>
      </c>
      <c r="G138" s="49">
        <v>300</v>
      </c>
      <c r="H138" s="51">
        <f>(F138*100)/G138</f>
        <v>3.6666666666666665</v>
      </c>
      <c r="I138" s="50">
        <v>4</v>
      </c>
      <c r="J138" s="49">
        <v>0</v>
      </c>
      <c r="K138" s="49">
        <v>2</v>
      </c>
      <c r="L138" s="49">
        <v>1</v>
      </c>
      <c r="M138" s="51">
        <f>(L138*100)/(K138)</f>
        <v>50</v>
      </c>
      <c r="N138" s="52">
        <v>1</v>
      </c>
      <c r="O138" s="36">
        <v>0</v>
      </c>
      <c r="P138" s="36">
        <v>1</v>
      </c>
      <c r="Q138" s="49">
        <v>1</v>
      </c>
      <c r="R138" s="51">
        <f>(Q138*100)/(P138)</f>
        <v>100</v>
      </c>
      <c r="S138" s="59">
        <f>((P138+N138)*100)/(K138+I138)</f>
        <v>33.333333333333336</v>
      </c>
      <c r="T138" s="60"/>
      <c r="U138" s="60"/>
      <c r="V138" s="60"/>
    </row>
    <row r="139" spans="2:22">
      <c r="B139" s="354"/>
      <c r="C139" s="179" t="s">
        <v>486</v>
      </c>
      <c r="D139" s="375"/>
      <c r="E139" s="49">
        <v>2</v>
      </c>
      <c r="F139" s="49">
        <v>68</v>
      </c>
      <c r="G139" s="49">
        <v>112</v>
      </c>
      <c r="H139" s="51">
        <f t="shared" si="6"/>
        <v>60.714285714285715</v>
      </c>
      <c r="I139" s="50">
        <v>0</v>
      </c>
      <c r="J139" s="49">
        <v>0</v>
      </c>
      <c r="K139" s="49">
        <v>1</v>
      </c>
      <c r="L139" s="49">
        <v>1</v>
      </c>
      <c r="M139" s="51">
        <f t="shared" si="16"/>
        <v>100</v>
      </c>
      <c r="N139" s="52">
        <v>0</v>
      </c>
      <c r="O139" s="36">
        <v>0</v>
      </c>
      <c r="P139" s="36">
        <v>1</v>
      </c>
      <c r="Q139" s="49">
        <v>1</v>
      </c>
      <c r="R139" s="51">
        <f t="shared" si="15"/>
        <v>100</v>
      </c>
      <c r="S139" s="59">
        <f t="shared" si="5"/>
        <v>100</v>
      </c>
      <c r="T139" s="60"/>
      <c r="U139" s="60"/>
      <c r="V139" s="60"/>
    </row>
    <row r="140" spans="2:22">
      <c r="B140" s="354"/>
      <c r="C140" s="179" t="s">
        <v>523</v>
      </c>
      <c r="D140" s="375"/>
      <c r="E140" s="49">
        <v>2</v>
      </c>
      <c r="F140" s="49">
        <v>7</v>
      </c>
      <c r="G140" s="49">
        <v>163</v>
      </c>
      <c r="H140" s="51">
        <f t="shared" si="6"/>
        <v>4.294478527607362</v>
      </c>
      <c r="I140" s="50">
        <v>662</v>
      </c>
      <c r="J140" s="49">
        <v>0</v>
      </c>
      <c r="K140" s="49">
        <v>3</v>
      </c>
      <c r="L140" s="49">
        <v>1</v>
      </c>
      <c r="M140" s="51">
        <f t="shared" si="16"/>
        <v>33.333333333333336</v>
      </c>
      <c r="N140" s="52">
        <v>176</v>
      </c>
      <c r="O140" s="36">
        <v>0</v>
      </c>
      <c r="P140" s="36">
        <v>2</v>
      </c>
      <c r="Q140" s="49">
        <v>1</v>
      </c>
      <c r="R140" s="51">
        <f t="shared" si="15"/>
        <v>50</v>
      </c>
      <c r="S140" s="59">
        <f t="shared" si="5"/>
        <v>26.766917293233082</v>
      </c>
      <c r="T140" s="60"/>
      <c r="U140" s="60"/>
      <c r="V140" s="60"/>
    </row>
    <row r="141" spans="2:22">
      <c r="B141" s="354"/>
      <c r="C141" s="179" t="s">
        <v>391</v>
      </c>
      <c r="D141" s="11" t="s">
        <v>678</v>
      </c>
      <c r="E141" s="49">
        <v>1</v>
      </c>
      <c r="F141" s="49">
        <v>3</v>
      </c>
      <c r="G141" s="49">
        <v>1626</v>
      </c>
      <c r="H141" s="51">
        <f>(F141*100)/G141</f>
        <v>0.18450184501845018</v>
      </c>
      <c r="I141" s="50">
        <v>2175</v>
      </c>
      <c r="J141" s="49">
        <v>1</v>
      </c>
      <c r="K141" s="49">
        <v>3</v>
      </c>
      <c r="L141" s="49">
        <v>2</v>
      </c>
      <c r="M141" s="51">
        <f>(L141*100)/(K141)</f>
        <v>66.666666666666671</v>
      </c>
      <c r="N141" s="52">
        <v>975</v>
      </c>
      <c r="O141" s="36">
        <v>1</v>
      </c>
      <c r="P141" s="36">
        <v>2</v>
      </c>
      <c r="Q141" s="49">
        <v>2</v>
      </c>
      <c r="R141" s="51">
        <f>(Q141*100)/(P141)</f>
        <v>100</v>
      </c>
      <c r="S141" s="59">
        <f>((P141+N141)*100)/(K141+I141)</f>
        <v>44.857667584940309</v>
      </c>
      <c r="T141" s="60"/>
      <c r="U141" s="60"/>
      <c r="V141" s="60"/>
    </row>
    <row r="142" spans="2:22">
      <c r="B142" s="354"/>
      <c r="C142" s="179" t="s">
        <v>509</v>
      </c>
      <c r="D142" s="11" t="s">
        <v>676</v>
      </c>
      <c r="E142" s="49">
        <v>2</v>
      </c>
      <c r="F142" s="49">
        <v>1</v>
      </c>
      <c r="G142" s="49">
        <v>816</v>
      </c>
      <c r="H142" s="51">
        <f t="shared" si="6"/>
        <v>0.12254901960784313</v>
      </c>
      <c r="I142" s="50">
        <v>6</v>
      </c>
      <c r="J142" s="49">
        <v>7</v>
      </c>
      <c r="K142" s="49">
        <v>3</v>
      </c>
      <c r="L142" s="49">
        <v>1</v>
      </c>
      <c r="M142" s="51">
        <f t="shared" si="16"/>
        <v>33.333333333333336</v>
      </c>
      <c r="N142" s="52">
        <v>0</v>
      </c>
      <c r="O142" s="36">
        <v>0</v>
      </c>
      <c r="P142" s="36">
        <v>2</v>
      </c>
      <c r="Q142" s="49">
        <v>1</v>
      </c>
      <c r="R142" s="51">
        <f t="shared" si="15"/>
        <v>50</v>
      </c>
      <c r="S142" s="59">
        <f t="shared" si="5"/>
        <v>22.222222222222221</v>
      </c>
      <c r="T142" s="60"/>
      <c r="U142" s="49"/>
      <c r="V142" s="49"/>
    </row>
    <row r="143" spans="2:22">
      <c r="B143" s="354"/>
      <c r="C143" s="179" t="s">
        <v>534</v>
      </c>
      <c r="D143" s="375" t="s">
        <v>665</v>
      </c>
      <c r="E143" s="49">
        <v>1</v>
      </c>
      <c r="F143" s="49">
        <v>799</v>
      </c>
      <c r="G143" s="49">
        <v>2180</v>
      </c>
      <c r="H143" s="51">
        <f t="shared" si="6"/>
        <v>36.651376146788991</v>
      </c>
      <c r="I143" s="50">
        <v>2</v>
      </c>
      <c r="J143" s="49">
        <v>0</v>
      </c>
      <c r="K143" s="49">
        <v>6</v>
      </c>
      <c r="L143" s="49">
        <v>3</v>
      </c>
      <c r="M143" s="51">
        <f t="shared" si="16"/>
        <v>50</v>
      </c>
      <c r="N143" s="52">
        <v>0</v>
      </c>
      <c r="O143" s="36">
        <v>0</v>
      </c>
      <c r="P143" s="36">
        <v>3</v>
      </c>
      <c r="Q143" s="49">
        <v>3</v>
      </c>
      <c r="R143" s="51">
        <f t="shared" si="15"/>
        <v>100</v>
      </c>
      <c r="S143" s="59">
        <f t="shared" si="5"/>
        <v>37.5</v>
      </c>
      <c r="T143" s="49"/>
      <c r="U143" s="49"/>
      <c r="V143" s="60"/>
    </row>
    <row r="144" spans="2:22">
      <c r="B144" s="354"/>
      <c r="C144" s="179" t="s">
        <v>536</v>
      </c>
      <c r="D144" s="375"/>
      <c r="E144" s="49">
        <v>2</v>
      </c>
      <c r="F144" s="49">
        <v>796</v>
      </c>
      <c r="G144" s="49">
        <v>2180</v>
      </c>
      <c r="H144" s="51">
        <f t="shared" si="6"/>
        <v>36.513761467889907</v>
      </c>
      <c r="I144" s="50">
        <v>2</v>
      </c>
      <c r="J144" s="49">
        <v>0</v>
      </c>
      <c r="K144" s="49">
        <v>6</v>
      </c>
      <c r="L144" s="49">
        <v>3</v>
      </c>
      <c r="M144" s="51">
        <f t="shared" si="16"/>
        <v>50</v>
      </c>
      <c r="N144" s="52">
        <v>0</v>
      </c>
      <c r="O144" s="36">
        <v>0</v>
      </c>
      <c r="P144" s="36">
        <v>3</v>
      </c>
      <c r="Q144" s="49">
        <v>3</v>
      </c>
      <c r="R144" s="51">
        <f t="shared" si="15"/>
        <v>100</v>
      </c>
      <c r="S144" s="59">
        <f t="shared" si="5"/>
        <v>37.5</v>
      </c>
      <c r="T144" s="49"/>
      <c r="U144" s="49"/>
      <c r="V144" s="60"/>
    </row>
    <row r="145" spans="2:22">
      <c r="B145" s="354"/>
      <c r="C145" s="16" t="s">
        <v>1168</v>
      </c>
      <c r="D145" s="368" t="s">
        <v>1266</v>
      </c>
      <c r="E145" s="16"/>
      <c r="F145" s="16">
        <v>10</v>
      </c>
      <c r="G145">
        <v>420</v>
      </c>
      <c r="H145" s="51">
        <f>(F145*100)/G145</f>
        <v>2.3809523809523809</v>
      </c>
      <c r="I145">
        <v>0</v>
      </c>
      <c r="J145">
        <v>0</v>
      </c>
      <c r="K145">
        <v>1</v>
      </c>
      <c r="L145">
        <v>1</v>
      </c>
      <c r="M145" s="51">
        <f>(L145*100)/(K145)</f>
        <v>100</v>
      </c>
      <c r="N145" s="23">
        <v>0</v>
      </c>
      <c r="O145" s="23">
        <v>0</v>
      </c>
      <c r="P145" s="23">
        <v>0</v>
      </c>
      <c r="Q145" s="167">
        <v>0</v>
      </c>
      <c r="R145" s="51" t="e">
        <f>(Q145*100)/(P145)</f>
        <v>#DIV/0!</v>
      </c>
      <c r="S145" s="59">
        <f>((P145+N145)*100)/(K145+I145)</f>
        <v>0</v>
      </c>
      <c r="T145" s="60"/>
      <c r="U145" s="49"/>
      <c r="V145" s="49"/>
    </row>
    <row r="146" spans="2:22" ht="15.75" thickBot="1">
      <c r="B146" s="357"/>
      <c r="C146" s="243" t="s">
        <v>1173</v>
      </c>
      <c r="D146" s="369"/>
      <c r="E146" s="16">
        <v>1</v>
      </c>
      <c r="F146" s="19">
        <v>2</v>
      </c>
      <c r="G146">
        <v>1677</v>
      </c>
      <c r="H146" s="51">
        <f>(F146*100)/G146</f>
        <v>0.11926058437686345</v>
      </c>
      <c r="I146">
        <v>0</v>
      </c>
      <c r="J146">
        <v>0</v>
      </c>
      <c r="K146">
        <v>44</v>
      </c>
      <c r="L146">
        <v>1</v>
      </c>
      <c r="M146" s="51">
        <f>(L146*100)/(K146)</f>
        <v>2.2727272727272729</v>
      </c>
      <c r="N146" s="23">
        <v>0</v>
      </c>
      <c r="O146" s="23">
        <v>0</v>
      </c>
      <c r="P146" s="23">
        <v>41</v>
      </c>
      <c r="Q146" s="167">
        <v>1</v>
      </c>
      <c r="R146" s="51">
        <f>(Q146*100)/(P146)</f>
        <v>2.4390243902439024</v>
      </c>
      <c r="S146" s="59">
        <f>((P146+N146)*100)/(K146+I146)</f>
        <v>93.181818181818187</v>
      </c>
    </row>
    <row r="147" spans="2:22" ht="15.75" thickBot="1">
      <c r="B147" s="30" t="s">
        <v>684</v>
      </c>
      <c r="C147" s="31">
        <v>117</v>
      </c>
      <c r="D147" s="70">
        <v>13</v>
      </c>
      <c r="E147" s="32">
        <f>SUM(E6:E144)</f>
        <v>294</v>
      </c>
      <c r="F147" s="32">
        <f>SUM(F6:F144)</f>
        <v>11220</v>
      </c>
      <c r="G147" s="32">
        <f>SUM(G6:G144)</f>
        <v>204235</v>
      </c>
      <c r="H147" s="33">
        <f t="shared" si="6"/>
        <v>5.4936715058633441</v>
      </c>
      <c r="I147" s="43">
        <f>SUM(I6:I144)</f>
        <v>6630</v>
      </c>
      <c r="J147" s="32">
        <f>SUM(J6:J144)</f>
        <v>37</v>
      </c>
      <c r="K147" s="32">
        <f>SUM(K6:K144)</f>
        <v>712</v>
      </c>
      <c r="L147" s="32">
        <f>SUM(L6:L144)</f>
        <v>247</v>
      </c>
      <c r="M147" s="34">
        <f>(L147*100)/(K147)</f>
        <v>34.69101123595506</v>
      </c>
      <c r="N147" s="32">
        <f>SUM(N6:N144)</f>
        <v>2103</v>
      </c>
      <c r="O147" s="32">
        <f>SUM(O6:O144)</f>
        <v>13</v>
      </c>
      <c r="P147" s="32">
        <f>SUM(P6:P144)</f>
        <v>544</v>
      </c>
      <c r="Q147" s="32">
        <f>SUM(Q6:Q144)</f>
        <v>247</v>
      </c>
      <c r="R147" s="34">
        <f>(Q147*100)/(P147)</f>
        <v>45.404411764705884</v>
      </c>
      <c r="S147" s="63">
        <f t="shared" si="5"/>
        <v>36.052846635794062</v>
      </c>
    </row>
    <row r="149" spans="2:22">
      <c r="B149" s="16"/>
      <c r="C149" s="16"/>
      <c r="D149" s="16"/>
      <c r="E149" s="16"/>
      <c r="F149" s="16"/>
    </row>
    <row r="150" spans="2:22" ht="15.75" thickBot="1">
      <c r="B150" s="16"/>
      <c r="C150" s="16"/>
      <c r="D150" s="16"/>
      <c r="E150" s="16"/>
      <c r="F150" s="16"/>
      <c r="V150" s="165"/>
    </row>
    <row r="151" spans="2:22">
      <c r="B151" s="16"/>
      <c r="C151" s="134" t="s">
        <v>1079</v>
      </c>
      <c r="D151" s="343" t="s">
        <v>1099</v>
      </c>
      <c r="E151" s="343"/>
      <c r="F151" s="344"/>
      <c r="I151" s="372" t="s">
        <v>1052</v>
      </c>
      <c r="J151" s="373"/>
      <c r="K151" s="373"/>
      <c r="L151" s="373"/>
      <c r="M151" s="374"/>
    </row>
    <row r="152" spans="2:22" ht="15.75" thickBot="1">
      <c r="B152" s="16"/>
      <c r="C152" s="135" t="s">
        <v>1080</v>
      </c>
      <c r="D152" s="339" t="s">
        <v>1100</v>
      </c>
      <c r="E152" s="339"/>
      <c r="F152" s="340"/>
      <c r="I152" s="37" t="s">
        <v>737</v>
      </c>
      <c r="J152" s="152" t="s">
        <v>738</v>
      </c>
      <c r="K152" s="152" t="s">
        <v>739</v>
      </c>
      <c r="L152" s="152" t="s">
        <v>1268</v>
      </c>
      <c r="M152" s="27" t="s">
        <v>684</v>
      </c>
    </row>
    <row r="153" spans="2:22" ht="15.75" thickBot="1">
      <c r="B153" s="16"/>
      <c r="C153" s="135" t="s">
        <v>1081</v>
      </c>
      <c r="D153" s="339" t="s">
        <v>1101</v>
      </c>
      <c r="E153" s="339"/>
      <c r="F153" s="340"/>
      <c r="I153">
        <f>I147</f>
        <v>6630</v>
      </c>
      <c r="J153">
        <f>J147</f>
        <v>37</v>
      </c>
      <c r="K153">
        <f>K147</f>
        <v>712</v>
      </c>
      <c r="L153">
        <f>L147</f>
        <v>247</v>
      </c>
      <c r="M153" s="155">
        <f>SUM(I153:L153)</f>
        <v>7626</v>
      </c>
    </row>
    <row r="154" spans="2:22">
      <c r="B154" s="16"/>
      <c r="C154" s="135" t="s">
        <v>1082</v>
      </c>
      <c r="D154" s="339" t="s">
        <v>1102</v>
      </c>
      <c r="E154" s="339"/>
      <c r="F154" s="340"/>
      <c r="I154" s="372" t="s">
        <v>1267</v>
      </c>
      <c r="J154" s="373"/>
      <c r="K154" s="373"/>
      <c r="L154" s="373"/>
      <c r="M154" s="374"/>
    </row>
    <row r="155" spans="2:22" ht="15.75" thickBot="1">
      <c r="B155" s="16"/>
      <c r="C155" s="135" t="s">
        <v>1083</v>
      </c>
      <c r="D155" s="339" t="s">
        <v>1103</v>
      </c>
      <c r="E155" s="339"/>
      <c r="F155" s="340"/>
      <c r="I155" s="37" t="s">
        <v>737</v>
      </c>
      <c r="J155" s="152" t="s">
        <v>738</v>
      </c>
      <c r="K155" s="152" t="s">
        <v>739</v>
      </c>
      <c r="L155" s="152" t="s">
        <v>1268</v>
      </c>
      <c r="M155" s="27" t="s">
        <v>684</v>
      </c>
    </row>
    <row r="156" spans="2:22" ht="15.75" thickBot="1">
      <c r="B156" s="16"/>
      <c r="C156" s="135" t="s">
        <v>1080</v>
      </c>
      <c r="D156" s="339" t="s">
        <v>1100</v>
      </c>
      <c r="E156" s="339"/>
      <c r="F156" s="340"/>
      <c r="I156">
        <f>(I153*100)/M153</f>
        <v>86.939417781274585</v>
      </c>
      <c r="J156">
        <f>(J153*100)/M153</f>
        <v>0.48518227117755047</v>
      </c>
      <c r="K156">
        <f>(K153*100)/M153</f>
        <v>9.3364804615788088</v>
      </c>
      <c r="L156">
        <f>(L153*100)/M153</f>
        <v>3.2389194859690531</v>
      </c>
    </row>
    <row r="157" spans="2:22">
      <c r="B157" s="16"/>
      <c r="C157" s="135" t="s">
        <v>1087</v>
      </c>
      <c r="D157" s="339" t="s">
        <v>1106</v>
      </c>
      <c r="E157" s="339"/>
      <c r="F157" s="340"/>
      <c r="I157" s="372" t="s">
        <v>1053</v>
      </c>
      <c r="J157" s="373"/>
      <c r="K157" s="373"/>
      <c r="L157" s="373"/>
      <c r="M157" s="374"/>
    </row>
    <row r="158" spans="2:22" ht="15.75" thickBot="1">
      <c r="B158" s="16"/>
      <c r="C158" s="135" t="s">
        <v>1084</v>
      </c>
      <c r="D158" s="339" t="s">
        <v>1104</v>
      </c>
      <c r="E158" s="339"/>
      <c r="F158" s="340"/>
      <c r="I158" s="37" t="s">
        <v>737</v>
      </c>
      <c r="J158" s="152" t="s">
        <v>738</v>
      </c>
      <c r="K158" s="152" t="s">
        <v>739</v>
      </c>
      <c r="L158" s="152" t="s">
        <v>1268</v>
      </c>
      <c r="M158" s="27" t="s">
        <v>684</v>
      </c>
    </row>
    <row r="159" spans="2:22" ht="15.75" thickBot="1">
      <c r="B159" s="16"/>
      <c r="C159" s="135" t="s">
        <v>1085</v>
      </c>
      <c r="D159" s="339" t="s">
        <v>1105</v>
      </c>
      <c r="E159" s="339"/>
      <c r="F159" s="340"/>
      <c r="I159">
        <f>N147</f>
        <v>2103</v>
      </c>
      <c r="J159">
        <f>O147</f>
        <v>13</v>
      </c>
      <c r="K159">
        <f>P147</f>
        <v>544</v>
      </c>
      <c r="L159">
        <f>Q147</f>
        <v>247</v>
      </c>
      <c r="M159" s="23">
        <f>SUM(I159:L159)</f>
        <v>2907</v>
      </c>
    </row>
    <row r="160" spans="2:22" ht="15.75" thickBot="1">
      <c r="B160" s="16"/>
      <c r="C160" s="136" t="s">
        <v>1086</v>
      </c>
      <c r="D160" s="341" t="s">
        <v>1017</v>
      </c>
      <c r="E160" s="341"/>
      <c r="F160" s="342"/>
      <c r="I160" s="372" t="s">
        <v>1107</v>
      </c>
      <c r="J160" s="373"/>
      <c r="K160" s="373"/>
      <c r="L160" s="373"/>
      <c r="M160" s="374"/>
    </row>
    <row r="161" spans="2:13" ht="15.75" thickBot="1">
      <c r="B161" s="16"/>
      <c r="C161" s="76"/>
      <c r="D161" s="76"/>
      <c r="E161" s="76"/>
      <c r="F161" s="76"/>
      <c r="I161" s="37" t="s">
        <v>737</v>
      </c>
      <c r="J161" s="152" t="s">
        <v>738</v>
      </c>
      <c r="K161" s="152" t="s">
        <v>739</v>
      </c>
      <c r="L161" s="152" t="s">
        <v>1268</v>
      </c>
      <c r="M161" s="27" t="s">
        <v>684</v>
      </c>
    </row>
    <row r="162" spans="2:13">
      <c r="B162" s="16"/>
      <c r="C162" s="76"/>
      <c r="D162" s="76"/>
      <c r="E162" s="76"/>
      <c r="F162" s="76"/>
      <c r="I162">
        <f>(I159*100)/M153</f>
        <v>27.576711250983479</v>
      </c>
      <c r="J162">
        <f>(J159*100)/M153</f>
        <v>0.17046944662995017</v>
      </c>
      <c r="K162">
        <f>(K159*100)/M153</f>
        <v>7.1334906897456074</v>
      </c>
      <c r="L162">
        <f>(L159*100)/M153</f>
        <v>3.2389194859690531</v>
      </c>
      <c r="M162">
        <f>(M159*100)/M153</f>
        <v>38.119590873328086</v>
      </c>
    </row>
    <row r="163" spans="2:13">
      <c r="B163" s="16"/>
      <c r="C163" s="76"/>
      <c r="D163" s="76"/>
      <c r="E163" s="76"/>
      <c r="F163" s="76"/>
    </row>
    <row r="164" spans="2:13">
      <c r="B164" s="16"/>
      <c r="C164" s="16"/>
      <c r="D164" s="16"/>
      <c r="E164" s="16"/>
      <c r="F164" s="16"/>
    </row>
    <row r="165" spans="2:13">
      <c r="B165" s="16"/>
      <c r="C165" s="76"/>
      <c r="D165" s="76"/>
      <c r="E165" s="76"/>
      <c r="F165" s="16"/>
    </row>
    <row r="166" spans="2:13">
      <c r="B166" s="16"/>
      <c r="C166" s="76"/>
      <c r="D166" s="76"/>
      <c r="E166" s="76"/>
      <c r="F166" s="16"/>
    </row>
    <row r="167" spans="2:13">
      <c r="B167" s="16"/>
      <c r="C167" s="76"/>
      <c r="D167" s="76"/>
      <c r="E167" s="76"/>
      <c r="F167" s="16"/>
    </row>
    <row r="170" spans="2:13">
      <c r="C170" s="3"/>
      <c r="D170" s="3"/>
      <c r="E170" s="3"/>
      <c r="F170" s="3"/>
    </row>
    <row r="173" spans="2:13">
      <c r="C173" s="3"/>
      <c r="D173" s="3"/>
      <c r="E173" s="3"/>
      <c r="F173" s="3"/>
    </row>
    <row r="174" spans="2:13">
      <c r="C174" s="3"/>
      <c r="D174" s="3"/>
      <c r="E174" s="3"/>
      <c r="F174" s="3"/>
    </row>
  </sheetData>
  <mergeCells count="37">
    <mergeCell ref="D152:F152"/>
    <mergeCell ref="D151:F151"/>
    <mergeCell ref="D102:D125"/>
    <mergeCell ref="D18:D93"/>
    <mergeCell ref="D6:D17"/>
    <mergeCell ref="D94:D101"/>
    <mergeCell ref="D134:D140"/>
    <mergeCell ref="B6:B17"/>
    <mergeCell ref="B62:B77"/>
    <mergeCell ref="B78:B93"/>
    <mergeCell ref="B94:B101"/>
    <mergeCell ref="B34:B47"/>
    <mergeCell ref="B48:B61"/>
    <mergeCell ref="B18:B26"/>
    <mergeCell ref="B27:B33"/>
    <mergeCell ref="B102:B125"/>
    <mergeCell ref="B126:B146"/>
    <mergeCell ref="D128:D133"/>
    <mergeCell ref="D143:D144"/>
    <mergeCell ref="D126:D127"/>
    <mergeCell ref="D145:D146"/>
    <mergeCell ref="I160:M160"/>
    <mergeCell ref="I157:M157"/>
    <mergeCell ref="N4:R4"/>
    <mergeCell ref="C2:J2"/>
    <mergeCell ref="I4:M4"/>
    <mergeCell ref="E4:H4"/>
    <mergeCell ref="I151:M151"/>
    <mergeCell ref="I154:M154"/>
    <mergeCell ref="D160:F160"/>
    <mergeCell ref="D159:F159"/>
    <mergeCell ref="D158:F158"/>
    <mergeCell ref="D157:F157"/>
    <mergeCell ref="D156:F156"/>
    <mergeCell ref="D155:F155"/>
    <mergeCell ref="D154:F154"/>
    <mergeCell ref="D153:F153"/>
  </mergeCells>
  <conditionalFormatting sqref="F6">
    <cfRule type="cellIs" dxfId="17" priority="58" operator="equal">
      <formula>$G$6/2</formula>
    </cfRule>
    <cfRule type="cellIs" dxfId="16" priority="59" operator="equal">
      <formula>$G$6/2</formula>
    </cfRule>
  </conditionalFormatting>
  <conditionalFormatting sqref="F7">
    <cfRule type="cellIs" dxfId="15" priority="57" operator="greaterThan">
      <formula>"&gt;$H$7/2"</formula>
    </cfRule>
  </conditionalFormatting>
  <conditionalFormatting sqref="H6:H147">
    <cfRule type="cellIs" dxfId="14" priority="56" operator="greaterThan">
      <formula>99</formula>
    </cfRule>
  </conditionalFormatting>
  <conditionalFormatting sqref="F127">
    <cfRule type="cellIs" dxfId="13" priority="54" operator="equal">
      <formula>$G$6/2</formula>
    </cfRule>
    <cfRule type="cellIs" dxfId="12" priority="55" operator="equal">
      <formula>$G$6/2</formula>
    </cfRule>
  </conditionalFormatting>
  <conditionalFormatting sqref="M6:M147">
    <cfRule type="cellIs" dxfId="11" priority="52" operator="greaterThan">
      <formula>49</formula>
    </cfRule>
    <cfRule type="cellIs" dxfId="10" priority="53" operator="greaterThan">
      <formula>50</formula>
    </cfRule>
  </conditionalFormatting>
  <conditionalFormatting sqref="M6:M12 M93:M99 M17:M85 M101:M119 M125:M129 M133:M144">
    <cfRule type="dataBar" priority="51">
      <dataBar>
        <cfvo type="min"/>
        <cfvo type="max"/>
        <color rgb="FF008AEF"/>
      </dataBar>
      <extLst>
        <ext xmlns:x14="http://schemas.microsoft.com/office/spreadsheetml/2009/9/main" uri="{B025F937-C7B1-47D3-B67F-A62EFF666E3E}">
          <x14:id>{D8F2C0F9-27F7-4E4C-9CFE-E3B3B87F21A7}</x14:id>
        </ext>
      </extLst>
    </cfRule>
  </conditionalFormatting>
  <conditionalFormatting sqref="H6:H12 H93:H99 H17:H85 H101:H119 H125:H129 H133:H144">
    <cfRule type="cellIs" dxfId="9" priority="49" operator="greaterThan">
      <formula>25</formula>
    </cfRule>
    <cfRule type="dataBar" priority="50">
      <dataBar>
        <cfvo type="min"/>
        <cfvo type="max"/>
        <color rgb="FF008AEF"/>
      </dataBar>
      <extLst>
        <ext xmlns:x14="http://schemas.microsoft.com/office/spreadsheetml/2009/9/main" uri="{B025F937-C7B1-47D3-B67F-A62EFF666E3E}">
          <x14:id>{5BE9F223-EB35-40CE-8BC6-1874BCF61154}</x14:id>
        </ext>
      </extLst>
    </cfRule>
  </conditionalFormatting>
  <conditionalFormatting sqref="R6:S6 S7:S147">
    <cfRule type="cellIs" dxfId="8" priority="29" operator="greaterThan">
      <formula>45</formula>
    </cfRule>
  </conditionalFormatting>
  <conditionalFormatting sqref="R6:S12 S147 R93:S99 R17:S85 R101:S119 R125:S129 R133:S144">
    <cfRule type="dataBar" priority="27">
      <dataBar>
        <cfvo type="min"/>
        <cfvo type="max"/>
        <color rgb="FF008AEF"/>
      </dataBar>
      <extLst>
        <ext xmlns:x14="http://schemas.microsoft.com/office/spreadsheetml/2009/9/main" uri="{B025F937-C7B1-47D3-B67F-A62EFF666E3E}">
          <x14:id>{9BE5FD34-5271-41A5-B82B-8AA3BED4390F}</x14:id>
        </ext>
      </extLst>
    </cfRule>
    <cfRule type="cellIs" dxfId="7" priority="28" operator="greaterThan">
      <formula>45</formula>
    </cfRule>
  </conditionalFormatting>
  <conditionalFormatting sqref="R147">
    <cfRule type="cellIs" dxfId="6" priority="21" operator="greaterThan">
      <formula>49</formula>
    </cfRule>
    <cfRule type="cellIs" dxfId="5" priority="22" operator="greaterThan">
      <formula>50</formula>
    </cfRule>
  </conditionalFormatting>
  <conditionalFormatting sqref="M5">
    <cfRule type="dataBar" priority="20">
      <dataBar>
        <cfvo type="min"/>
        <cfvo type="max"/>
        <color rgb="FF638EC6"/>
      </dataBar>
      <extLst>
        <ext xmlns:x14="http://schemas.microsoft.com/office/spreadsheetml/2009/9/main" uri="{B025F937-C7B1-47D3-B67F-A62EFF666E3E}">
          <x14:id>{A53A6179-88A8-4D4E-9B8D-4EBE3F0BAF42}</x14:id>
        </ext>
      </extLst>
    </cfRule>
  </conditionalFormatting>
  <conditionalFormatting sqref="R5">
    <cfRule type="dataBar" priority="19">
      <dataBar>
        <cfvo type="min"/>
        <cfvo type="max"/>
        <color rgb="FF638EC6"/>
      </dataBar>
      <extLst>
        <ext xmlns:x14="http://schemas.microsoft.com/office/spreadsheetml/2009/9/main" uri="{B025F937-C7B1-47D3-B67F-A62EFF666E3E}">
          <x14:id>{F1439A4C-EC59-455E-A024-961A2C7AE755}</x14:id>
        </ext>
      </extLst>
    </cfRule>
  </conditionalFormatting>
  <conditionalFormatting sqref="H1:H1048576">
    <cfRule type="cellIs" dxfId="4" priority="1" operator="greaterThan">
      <formula>29</formula>
    </cfRule>
  </conditionalFormatting>
  <conditionalFormatting sqref="M130:M132 M145:M146 M13:M16 M86:M92 M100 M120:M124">
    <cfRule type="dataBar" priority="448">
      <dataBar>
        <cfvo type="min"/>
        <cfvo type="max"/>
        <color rgb="FF008AEF"/>
      </dataBar>
      <extLst>
        <ext xmlns:x14="http://schemas.microsoft.com/office/spreadsheetml/2009/9/main" uri="{B025F937-C7B1-47D3-B67F-A62EFF666E3E}">
          <x14:id>{9527B7CB-2923-4B50-9CA3-CC8E1CB1B7AF}</x14:id>
        </ext>
      </extLst>
    </cfRule>
  </conditionalFormatting>
  <conditionalFormatting sqref="R130:R132 R145:R146 R13:R16 R86:R92 R100 R120:R124">
    <cfRule type="dataBar" priority="456">
      <dataBar>
        <cfvo type="min"/>
        <cfvo type="max"/>
        <color rgb="FF008AEF"/>
      </dataBar>
      <extLst>
        <ext xmlns:x14="http://schemas.microsoft.com/office/spreadsheetml/2009/9/main" uri="{B025F937-C7B1-47D3-B67F-A62EFF666E3E}">
          <x14:id>{614CF84F-901E-4E8B-B9A9-BC78BC0FD436}</x14:id>
        </ext>
      </extLst>
    </cfRule>
    <cfRule type="cellIs" dxfId="3" priority="457" operator="greaterThan">
      <formula>45</formula>
    </cfRule>
  </conditionalFormatting>
  <conditionalFormatting sqref="S130:S132 S145:S146 S13:S16 S86:S92 S100 S120:S124">
    <cfRule type="dataBar" priority="472">
      <dataBar>
        <cfvo type="min"/>
        <cfvo type="max"/>
        <color rgb="FF008AEF"/>
      </dataBar>
      <extLst>
        <ext xmlns:x14="http://schemas.microsoft.com/office/spreadsheetml/2009/9/main" uri="{B025F937-C7B1-47D3-B67F-A62EFF666E3E}">
          <x14:id>{07212597-BE67-4FF6-912A-ABC1F5BC6BC5}</x14:id>
        </ext>
      </extLst>
    </cfRule>
    <cfRule type="cellIs" dxfId="2" priority="473" operator="greaterThan">
      <formula>45</formula>
    </cfRule>
  </conditionalFormatting>
  <conditionalFormatting sqref="H130:H132 H145:H146 H13:H16 H86:H92 H100 H120:H124">
    <cfRule type="cellIs" dxfId="1" priority="488" operator="greaterThan">
      <formula>25</formula>
    </cfRule>
    <cfRule type="dataBar" priority="489">
      <dataBar>
        <cfvo type="min"/>
        <cfvo type="max"/>
        <color rgb="FF008AEF"/>
      </dataBar>
      <extLst>
        <ext xmlns:x14="http://schemas.microsoft.com/office/spreadsheetml/2009/9/main" uri="{B025F937-C7B1-47D3-B67F-A62EFF666E3E}">
          <x14:id>{26330F0A-2D13-4411-89D9-D61112C08FB2}</x14:id>
        </ext>
      </extLst>
    </cfRule>
  </conditionalFormatting>
  <conditionalFormatting sqref="H3:H1048576 H1">
    <cfRule type="dataBar" priority="628">
      <dataBar>
        <cfvo type="min"/>
        <cfvo type="max"/>
        <color rgb="FF638EC6"/>
      </dataBar>
      <extLst>
        <ext xmlns:x14="http://schemas.microsoft.com/office/spreadsheetml/2009/9/main" uri="{B025F937-C7B1-47D3-B67F-A62EFF666E3E}">
          <x14:id>{CB5B3E1D-04B9-4379-A3C3-506DB46AFF93}</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D8F2C0F9-27F7-4E4C-9CFE-E3B3B87F21A7}">
            <x14:dataBar minLength="0" maxLength="100" border="1" negativeBarBorderColorSameAsPositive="0">
              <x14:cfvo type="autoMin"/>
              <x14:cfvo type="autoMax"/>
              <x14:borderColor rgb="FF008AEF"/>
              <x14:negativeFillColor rgb="FFFF0000"/>
              <x14:negativeBorderColor rgb="FFFF0000"/>
              <x14:axisColor rgb="FF000000"/>
            </x14:dataBar>
          </x14:cfRule>
          <xm:sqref>M6:M12 M93:M99 M17:M85 M101:M119 M125:M129 M133:M144</xm:sqref>
        </x14:conditionalFormatting>
        <x14:conditionalFormatting xmlns:xm="http://schemas.microsoft.com/office/excel/2006/main">
          <x14:cfRule type="dataBar" id="{5BE9F223-EB35-40CE-8BC6-1874BCF61154}">
            <x14:dataBar minLength="0" maxLength="100" border="1" negativeBarBorderColorSameAsPositive="0">
              <x14:cfvo type="autoMin"/>
              <x14:cfvo type="autoMax"/>
              <x14:borderColor rgb="FF008AEF"/>
              <x14:negativeFillColor rgb="FFFF0000"/>
              <x14:negativeBorderColor rgb="FFFF0000"/>
              <x14:axisColor rgb="FF000000"/>
            </x14:dataBar>
          </x14:cfRule>
          <xm:sqref>H6:H12 H93:H99 H17:H85 H101:H119 H125:H129 H133:H144</xm:sqref>
        </x14:conditionalFormatting>
        <x14:conditionalFormatting xmlns:xm="http://schemas.microsoft.com/office/excel/2006/main">
          <x14:cfRule type="dataBar" id="{9BE5FD34-5271-41A5-B82B-8AA3BED4390F}">
            <x14:dataBar minLength="0" maxLength="100" border="1" negativeBarBorderColorSameAsPositive="0">
              <x14:cfvo type="autoMin"/>
              <x14:cfvo type="autoMax"/>
              <x14:borderColor rgb="FF008AEF"/>
              <x14:negativeFillColor rgb="FFFF0000"/>
              <x14:negativeBorderColor rgb="FFFF0000"/>
              <x14:axisColor rgb="FF000000"/>
            </x14:dataBar>
          </x14:cfRule>
          <xm:sqref>R6:S12 S147 R93:S99 R17:S85 R101:S119 R125:S129 R133:S144</xm:sqref>
        </x14:conditionalFormatting>
        <x14:conditionalFormatting xmlns:xm="http://schemas.microsoft.com/office/excel/2006/main">
          <x14:cfRule type="dataBar" id="{A53A6179-88A8-4D4E-9B8D-4EBE3F0BAF42}">
            <x14:dataBar minLength="0" maxLength="100" border="1" negativeBarBorderColorSameAsPositive="0">
              <x14:cfvo type="autoMin"/>
              <x14:cfvo type="autoMax"/>
              <x14:borderColor rgb="FF638EC6"/>
              <x14:negativeFillColor rgb="FFFF0000"/>
              <x14:negativeBorderColor rgb="FFFF0000"/>
              <x14:axisColor rgb="FF000000"/>
            </x14:dataBar>
          </x14:cfRule>
          <xm:sqref>M5</xm:sqref>
        </x14:conditionalFormatting>
        <x14:conditionalFormatting xmlns:xm="http://schemas.microsoft.com/office/excel/2006/main">
          <x14:cfRule type="dataBar" id="{F1439A4C-EC59-455E-A024-961A2C7AE755}">
            <x14:dataBar minLength="0" maxLength="100" border="1" negativeBarBorderColorSameAsPositive="0">
              <x14:cfvo type="autoMin"/>
              <x14:cfvo type="autoMax"/>
              <x14:borderColor rgb="FF638EC6"/>
              <x14:negativeFillColor rgb="FFFF0000"/>
              <x14:negativeBorderColor rgb="FFFF0000"/>
              <x14:axisColor rgb="FF000000"/>
            </x14:dataBar>
          </x14:cfRule>
          <xm:sqref>R5</xm:sqref>
        </x14:conditionalFormatting>
        <x14:conditionalFormatting xmlns:xm="http://schemas.microsoft.com/office/excel/2006/main">
          <x14:cfRule type="dataBar" id="{9527B7CB-2923-4B50-9CA3-CC8E1CB1B7AF}">
            <x14:dataBar minLength="0" maxLength="100" border="1" negativeBarBorderColorSameAsPositive="0">
              <x14:cfvo type="autoMin"/>
              <x14:cfvo type="autoMax"/>
              <x14:borderColor rgb="FF008AEF"/>
              <x14:negativeFillColor rgb="FFFF0000"/>
              <x14:negativeBorderColor rgb="FFFF0000"/>
              <x14:axisColor rgb="FF000000"/>
            </x14:dataBar>
          </x14:cfRule>
          <xm:sqref>M130:M132 M145:M146 M13:M16 M86:M92 M100 M120:M124</xm:sqref>
        </x14:conditionalFormatting>
        <x14:conditionalFormatting xmlns:xm="http://schemas.microsoft.com/office/excel/2006/main">
          <x14:cfRule type="dataBar" id="{614CF84F-901E-4E8B-B9A9-BC78BC0FD436}">
            <x14:dataBar minLength="0" maxLength="100" border="1" negativeBarBorderColorSameAsPositive="0">
              <x14:cfvo type="autoMin"/>
              <x14:cfvo type="autoMax"/>
              <x14:borderColor rgb="FF008AEF"/>
              <x14:negativeFillColor rgb="FFFF0000"/>
              <x14:negativeBorderColor rgb="FFFF0000"/>
              <x14:axisColor rgb="FF000000"/>
            </x14:dataBar>
          </x14:cfRule>
          <xm:sqref>R130:R132 R145:R146 R13:R16 R86:R92 R100 R120:R124</xm:sqref>
        </x14:conditionalFormatting>
        <x14:conditionalFormatting xmlns:xm="http://schemas.microsoft.com/office/excel/2006/main">
          <x14:cfRule type="dataBar" id="{07212597-BE67-4FF6-912A-ABC1F5BC6BC5}">
            <x14:dataBar minLength="0" maxLength="100" border="1" negativeBarBorderColorSameAsPositive="0">
              <x14:cfvo type="autoMin"/>
              <x14:cfvo type="autoMax"/>
              <x14:borderColor rgb="FF008AEF"/>
              <x14:negativeFillColor rgb="FFFF0000"/>
              <x14:negativeBorderColor rgb="FFFF0000"/>
              <x14:axisColor rgb="FF000000"/>
            </x14:dataBar>
          </x14:cfRule>
          <xm:sqref>S130:S132 S145:S146 S13:S16 S86:S92 S100 S120:S124</xm:sqref>
        </x14:conditionalFormatting>
        <x14:conditionalFormatting xmlns:xm="http://schemas.microsoft.com/office/excel/2006/main">
          <x14:cfRule type="dataBar" id="{26330F0A-2D13-4411-89D9-D61112C08FB2}">
            <x14:dataBar minLength="0" maxLength="100" border="1" negativeBarBorderColorSameAsPositive="0">
              <x14:cfvo type="autoMin"/>
              <x14:cfvo type="autoMax"/>
              <x14:borderColor rgb="FF008AEF"/>
              <x14:negativeFillColor rgb="FFFF0000"/>
              <x14:negativeBorderColor rgb="FFFF0000"/>
              <x14:axisColor rgb="FF000000"/>
            </x14:dataBar>
          </x14:cfRule>
          <xm:sqref>H130:H132 H145:H146 H13:H16 H86:H92 H100 H120:H124</xm:sqref>
        </x14:conditionalFormatting>
        <x14:conditionalFormatting xmlns:xm="http://schemas.microsoft.com/office/excel/2006/main">
          <x14:cfRule type="dataBar" id="{CB5B3E1D-04B9-4379-A3C3-506DB46AFF93}">
            <x14:dataBar minLength="0" maxLength="100" border="1" negativeBarBorderColorSameAsPositive="0">
              <x14:cfvo type="autoMin"/>
              <x14:cfvo type="autoMax"/>
              <x14:borderColor rgb="FF638EC6"/>
              <x14:negativeFillColor rgb="FFFF0000"/>
              <x14:negativeBorderColor rgb="FFFF0000"/>
              <x14:axisColor rgb="FF000000"/>
            </x14:dataBar>
          </x14:cfRule>
          <xm:sqref>H3:H1048576 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16"/>
  <sheetViews>
    <sheetView topLeftCell="K48" zoomScaleNormal="100" workbookViewId="0">
      <selection activeCell="V56" sqref="V56"/>
    </sheetView>
  </sheetViews>
  <sheetFormatPr defaultRowHeight="15"/>
  <cols>
    <col min="2" max="2" width="28.7109375" bestFit="1" customWidth="1"/>
    <col min="3" max="3" width="10.140625" customWidth="1"/>
    <col min="4" max="4" width="12.140625" bestFit="1" customWidth="1"/>
    <col min="6" max="6" width="74.140625" bestFit="1" customWidth="1"/>
    <col min="8" max="8" width="14.140625" customWidth="1"/>
    <col min="9" max="11" width="14" bestFit="1" customWidth="1"/>
    <col min="13" max="13" width="10.7109375" customWidth="1"/>
    <col min="20" max="20" width="10.28515625" customWidth="1"/>
  </cols>
  <sheetData>
    <row r="2" spans="2:21">
      <c r="B2" t="s">
        <v>1067</v>
      </c>
    </row>
    <row r="3" spans="2:21" ht="15.75" thickBot="1"/>
    <row r="4" spans="2:21" ht="33" customHeight="1" thickBot="1">
      <c r="B4" s="102" t="s">
        <v>1040</v>
      </c>
      <c r="C4" s="93" t="s">
        <v>1041</v>
      </c>
      <c r="D4" s="103" t="s">
        <v>1042</v>
      </c>
      <c r="E4" s="104" t="s">
        <v>1044</v>
      </c>
      <c r="F4" s="102" t="s">
        <v>1043</v>
      </c>
      <c r="G4" s="105" t="s">
        <v>1044</v>
      </c>
      <c r="H4" s="103" t="s">
        <v>1045</v>
      </c>
      <c r="I4" s="104" t="s">
        <v>23</v>
      </c>
      <c r="K4" s="121" t="s">
        <v>1072</v>
      </c>
      <c r="L4" s="122" t="s">
        <v>1068</v>
      </c>
      <c r="M4" s="122" t="s">
        <v>1069</v>
      </c>
      <c r="N4" s="123" t="s">
        <v>1070</v>
      </c>
      <c r="R4" s="125" t="s">
        <v>1071</v>
      </c>
      <c r="S4" s="113" t="s">
        <v>1068</v>
      </c>
      <c r="T4" s="117" t="s">
        <v>1073</v>
      </c>
      <c r="U4" s="114" t="s">
        <v>1070</v>
      </c>
    </row>
    <row r="5" spans="2:21" ht="15.75" thickBot="1">
      <c r="B5" s="377" t="s">
        <v>854</v>
      </c>
      <c r="C5" s="353">
        <v>4.5</v>
      </c>
      <c r="D5" s="353">
        <v>16</v>
      </c>
      <c r="E5" s="353">
        <v>4</v>
      </c>
      <c r="F5" s="343" t="s">
        <v>855</v>
      </c>
      <c r="G5" s="353">
        <v>4</v>
      </c>
      <c r="H5" s="81" t="s">
        <v>301</v>
      </c>
      <c r="I5" s="344" t="s">
        <v>583</v>
      </c>
      <c r="K5" s="115">
        <f>SUM(L5:M5)</f>
        <v>110</v>
      </c>
      <c r="L5" s="116">
        <v>93</v>
      </c>
      <c r="M5" s="116">
        <v>17</v>
      </c>
      <c r="N5" s="124">
        <f>(M5*100)/K5</f>
        <v>15.454545454545455</v>
      </c>
      <c r="R5" s="115">
        <f>SUM(S5:T5)</f>
        <v>186</v>
      </c>
      <c r="S5" s="17">
        <v>168</v>
      </c>
      <c r="T5" s="17">
        <v>18</v>
      </c>
      <c r="U5" s="124">
        <f>(T5*100)/R5</f>
        <v>9.67741935483871</v>
      </c>
    </row>
    <row r="6" spans="2:21">
      <c r="B6" s="378"/>
      <c r="C6" s="355"/>
      <c r="D6" s="355"/>
      <c r="E6" s="355"/>
      <c r="F6" s="339"/>
      <c r="G6" s="355"/>
      <c r="H6" s="66" t="s">
        <v>314</v>
      </c>
      <c r="I6" s="340"/>
    </row>
    <row r="7" spans="2:21">
      <c r="B7" s="378"/>
      <c r="C7" s="355"/>
      <c r="D7" s="355"/>
      <c r="E7" s="355"/>
      <c r="F7" s="339"/>
      <c r="G7" s="355"/>
      <c r="H7" s="66" t="s">
        <v>319</v>
      </c>
      <c r="I7" s="340" t="s">
        <v>24</v>
      </c>
    </row>
    <row r="8" spans="2:21" ht="15.75" thickBot="1">
      <c r="B8" s="379"/>
      <c r="C8" s="358"/>
      <c r="D8" s="358"/>
      <c r="E8" s="358"/>
      <c r="F8" s="341"/>
      <c r="G8" s="358"/>
      <c r="H8" s="82" t="s">
        <v>323</v>
      </c>
      <c r="I8" s="342"/>
    </row>
    <row r="9" spans="2:21">
      <c r="B9" s="377" t="s">
        <v>920</v>
      </c>
      <c r="C9" s="353">
        <v>3.5</v>
      </c>
      <c r="D9" s="353">
        <v>12</v>
      </c>
      <c r="E9" s="353">
        <v>3</v>
      </c>
      <c r="F9" s="81" t="s">
        <v>921</v>
      </c>
      <c r="G9" s="67">
        <v>1</v>
      </c>
      <c r="H9" s="81" t="s">
        <v>429</v>
      </c>
      <c r="I9" s="83" t="s">
        <v>129</v>
      </c>
    </row>
    <row r="10" spans="2:21">
      <c r="B10" s="378"/>
      <c r="C10" s="355"/>
      <c r="D10" s="355"/>
      <c r="E10" s="355"/>
      <c r="F10" s="66" t="s">
        <v>922</v>
      </c>
      <c r="G10" s="68">
        <v>1</v>
      </c>
      <c r="H10" s="66" t="s">
        <v>434</v>
      </c>
      <c r="I10" s="340" t="s">
        <v>24</v>
      </c>
    </row>
    <row r="11" spans="2:21" ht="15.75" thickBot="1">
      <c r="B11" s="378"/>
      <c r="C11" s="355"/>
      <c r="D11" s="355"/>
      <c r="E11" s="355"/>
      <c r="F11" s="106" t="s">
        <v>923</v>
      </c>
      <c r="G11" s="108">
        <v>1</v>
      </c>
      <c r="H11" s="106" t="s">
        <v>436</v>
      </c>
      <c r="I11" s="340"/>
    </row>
    <row r="12" spans="2:21">
      <c r="B12" s="377" t="s">
        <v>987</v>
      </c>
      <c r="C12" s="353">
        <v>5</v>
      </c>
      <c r="D12" s="353">
        <v>29</v>
      </c>
      <c r="E12" s="353">
        <v>3</v>
      </c>
      <c r="F12" s="25" t="s">
        <v>988</v>
      </c>
      <c r="G12" s="107">
        <v>1</v>
      </c>
      <c r="H12" s="25" t="s">
        <v>505</v>
      </c>
      <c r="I12" s="380" t="s">
        <v>24</v>
      </c>
    </row>
    <row r="13" spans="2:21">
      <c r="B13" s="378"/>
      <c r="C13" s="355"/>
      <c r="D13" s="355"/>
      <c r="E13" s="355"/>
      <c r="F13" s="16" t="s">
        <v>1027</v>
      </c>
      <c r="G13" s="108">
        <v>1</v>
      </c>
      <c r="H13" s="16" t="s">
        <v>544</v>
      </c>
      <c r="I13" s="381"/>
    </row>
    <row r="14" spans="2:21" ht="15.75" thickBot="1">
      <c r="B14" s="379"/>
      <c r="C14" s="358"/>
      <c r="D14" s="358"/>
      <c r="E14" s="358"/>
      <c r="F14" s="17" t="s">
        <v>1028</v>
      </c>
      <c r="G14" s="109">
        <v>1</v>
      </c>
      <c r="H14" s="17" t="s">
        <v>546</v>
      </c>
      <c r="I14" s="382"/>
    </row>
    <row r="15" spans="2:21">
      <c r="B15" s="377" t="s">
        <v>960</v>
      </c>
      <c r="C15" s="353">
        <v>5</v>
      </c>
      <c r="D15" s="353">
        <v>1</v>
      </c>
      <c r="E15" s="353">
        <v>3</v>
      </c>
      <c r="F15" s="343" t="s">
        <v>959</v>
      </c>
      <c r="G15" s="353">
        <v>3</v>
      </c>
      <c r="H15" s="81" t="s">
        <v>474</v>
      </c>
      <c r="I15" s="83" t="s">
        <v>114</v>
      </c>
      <c r="K15" s="112"/>
      <c r="L15" s="112"/>
      <c r="M15" s="112"/>
    </row>
    <row r="16" spans="2:21">
      <c r="B16" s="378"/>
      <c r="C16" s="355"/>
      <c r="D16" s="355"/>
      <c r="E16" s="355"/>
      <c r="F16" s="339"/>
      <c r="G16" s="355"/>
      <c r="H16" s="66" t="s">
        <v>476</v>
      </c>
      <c r="I16" s="84" t="s">
        <v>24</v>
      </c>
    </row>
    <row r="17" spans="2:15" ht="15.75" thickBot="1">
      <c r="B17" s="379"/>
      <c r="C17" s="358"/>
      <c r="D17" s="358"/>
      <c r="E17" s="358"/>
      <c r="F17" s="341"/>
      <c r="G17" s="358"/>
      <c r="H17" s="82" t="s">
        <v>478</v>
      </c>
      <c r="I17" s="86" t="s">
        <v>129</v>
      </c>
    </row>
    <row r="18" spans="2:15">
      <c r="B18" s="383" t="s">
        <v>790</v>
      </c>
      <c r="C18" s="373">
        <v>4</v>
      </c>
      <c r="D18" s="373">
        <v>576</v>
      </c>
      <c r="E18" s="373">
        <v>2</v>
      </c>
      <c r="F18" s="28" t="s">
        <v>791</v>
      </c>
      <c r="G18" s="67">
        <v>2</v>
      </c>
      <c r="H18" s="398" t="s">
        <v>1055</v>
      </c>
      <c r="I18" s="6" t="s">
        <v>578</v>
      </c>
    </row>
    <row r="19" spans="2:15" ht="15.75" thickBot="1">
      <c r="B19" s="385"/>
      <c r="C19" s="395"/>
      <c r="D19" s="395"/>
      <c r="E19" s="395"/>
      <c r="F19" s="87" t="s">
        <v>792</v>
      </c>
      <c r="G19" s="69">
        <v>2</v>
      </c>
      <c r="H19" s="400"/>
      <c r="I19" s="18" t="s">
        <v>24</v>
      </c>
    </row>
    <row r="20" spans="2:15">
      <c r="B20" s="377" t="s">
        <v>823</v>
      </c>
      <c r="C20" s="353">
        <v>4.5</v>
      </c>
      <c r="D20" s="353">
        <v>36</v>
      </c>
      <c r="E20" s="353">
        <v>2</v>
      </c>
      <c r="F20" s="5" t="s">
        <v>822</v>
      </c>
      <c r="G20" s="67">
        <v>1</v>
      </c>
      <c r="H20" s="5" t="s">
        <v>196</v>
      </c>
      <c r="I20" s="6" t="s">
        <v>49</v>
      </c>
    </row>
    <row r="21" spans="2:15" ht="15.75" thickBot="1">
      <c r="B21" s="379"/>
      <c r="C21" s="358"/>
      <c r="D21" s="358"/>
      <c r="E21" s="358"/>
      <c r="F21" s="17" t="s">
        <v>824</v>
      </c>
      <c r="G21" s="69">
        <v>1</v>
      </c>
      <c r="H21" s="17" t="s">
        <v>205</v>
      </c>
      <c r="I21" s="18" t="s">
        <v>129</v>
      </c>
    </row>
    <row r="22" spans="2:15">
      <c r="B22" s="377" t="s">
        <v>828</v>
      </c>
      <c r="C22" s="353">
        <v>4</v>
      </c>
      <c r="D22" s="353">
        <v>14</v>
      </c>
      <c r="E22" s="353">
        <v>2</v>
      </c>
      <c r="F22" s="343" t="s">
        <v>827</v>
      </c>
      <c r="G22" s="353">
        <v>2</v>
      </c>
      <c r="H22" s="5" t="s">
        <v>221</v>
      </c>
      <c r="I22" s="6" t="s">
        <v>583</v>
      </c>
    </row>
    <row r="23" spans="2:15" ht="15.75" thickBot="1">
      <c r="B23" s="379"/>
      <c r="C23" s="358"/>
      <c r="D23" s="358"/>
      <c r="E23" s="358"/>
      <c r="F23" s="341"/>
      <c r="G23" s="358"/>
      <c r="H23" s="17" t="s">
        <v>234</v>
      </c>
      <c r="I23" s="18" t="s">
        <v>49</v>
      </c>
    </row>
    <row r="24" spans="2:15">
      <c r="B24" s="386" t="s">
        <v>856</v>
      </c>
      <c r="C24" s="353">
        <v>0</v>
      </c>
      <c r="D24" s="353">
        <v>0</v>
      </c>
      <c r="E24" s="353">
        <v>2</v>
      </c>
      <c r="F24" s="5" t="s">
        <v>857</v>
      </c>
      <c r="G24" s="67">
        <v>1</v>
      </c>
      <c r="H24" s="5" t="s">
        <v>329</v>
      </c>
      <c r="I24" s="6" t="s">
        <v>49</v>
      </c>
    </row>
    <row r="25" spans="2:15" ht="15.75" thickBot="1">
      <c r="B25" s="388"/>
      <c r="C25" s="358"/>
      <c r="D25" s="358"/>
      <c r="E25" s="358"/>
      <c r="F25" s="17" t="s">
        <v>858</v>
      </c>
      <c r="G25" s="69">
        <v>1</v>
      </c>
      <c r="H25" s="17" t="s">
        <v>335</v>
      </c>
      <c r="I25" s="18" t="s">
        <v>129</v>
      </c>
    </row>
    <row r="26" spans="2:15">
      <c r="B26" s="377" t="s">
        <v>931</v>
      </c>
      <c r="C26" s="353">
        <v>4.5</v>
      </c>
      <c r="D26" s="353">
        <v>191</v>
      </c>
      <c r="E26" s="353">
        <v>2</v>
      </c>
      <c r="F26" s="343" t="s">
        <v>930</v>
      </c>
      <c r="G26" s="353">
        <v>2</v>
      </c>
      <c r="H26" s="5" t="s">
        <v>446</v>
      </c>
      <c r="I26" s="380" t="s">
        <v>24</v>
      </c>
    </row>
    <row r="27" spans="2:15" ht="15.75" thickBot="1">
      <c r="B27" s="378"/>
      <c r="C27" s="355"/>
      <c r="D27" s="355"/>
      <c r="E27" s="355"/>
      <c r="F27" s="339"/>
      <c r="G27" s="355"/>
      <c r="H27" s="16" t="s">
        <v>448</v>
      </c>
      <c r="I27" s="381"/>
    </row>
    <row r="28" spans="2:15">
      <c r="B28" s="386" t="s">
        <v>1063</v>
      </c>
      <c r="C28" s="353" t="s">
        <v>1064</v>
      </c>
      <c r="D28" s="353" t="s">
        <v>1065</v>
      </c>
      <c r="E28" s="353" t="s">
        <v>1066</v>
      </c>
      <c r="F28" s="343" t="s">
        <v>945</v>
      </c>
      <c r="G28" s="353">
        <v>2</v>
      </c>
      <c r="H28" s="343" t="s">
        <v>462</v>
      </c>
      <c r="I28" s="380" t="s">
        <v>24</v>
      </c>
    </row>
    <row r="29" spans="2:15" ht="15.75" thickBot="1">
      <c r="B29" s="387"/>
      <c r="C29" s="355"/>
      <c r="D29" s="355"/>
      <c r="E29" s="355"/>
      <c r="F29" s="339"/>
      <c r="G29" s="355"/>
      <c r="H29" s="339"/>
      <c r="I29" s="381"/>
      <c r="K29" s="16"/>
      <c r="L29" s="16"/>
      <c r="M29" s="16"/>
      <c r="N29" s="16"/>
    </row>
    <row r="30" spans="2:15" ht="15.75" thickBot="1">
      <c r="B30" s="388"/>
      <c r="C30" s="358"/>
      <c r="D30" s="358"/>
      <c r="E30" s="358"/>
      <c r="F30" s="82" t="s">
        <v>945</v>
      </c>
      <c r="G30" s="69">
        <v>1</v>
      </c>
      <c r="H30" s="17" t="s">
        <v>464</v>
      </c>
      <c r="I30" s="99" t="s">
        <v>24</v>
      </c>
      <c r="K30" s="128" t="s">
        <v>1079</v>
      </c>
      <c r="L30" s="343" t="s">
        <v>1099</v>
      </c>
      <c r="M30" s="343"/>
      <c r="N30" s="343"/>
      <c r="O30" s="344"/>
    </row>
    <row r="31" spans="2:15">
      <c r="B31" s="377" t="s">
        <v>965</v>
      </c>
      <c r="C31" s="353">
        <v>2.5</v>
      </c>
      <c r="D31" s="353">
        <v>15</v>
      </c>
      <c r="E31" s="353">
        <v>2</v>
      </c>
      <c r="F31" s="343" t="s">
        <v>963</v>
      </c>
      <c r="G31" s="353">
        <v>2</v>
      </c>
      <c r="H31" s="127" t="s">
        <v>482</v>
      </c>
      <c r="I31" s="344" t="s">
        <v>129</v>
      </c>
      <c r="K31" s="129" t="s">
        <v>1080</v>
      </c>
      <c r="L31" s="339" t="s">
        <v>1100</v>
      </c>
      <c r="M31" s="339"/>
      <c r="N31" s="339"/>
      <c r="O31" s="340"/>
    </row>
    <row r="32" spans="2:15">
      <c r="B32" s="378"/>
      <c r="C32" s="355"/>
      <c r="D32" s="355"/>
      <c r="E32" s="355"/>
      <c r="F32" s="403"/>
      <c r="G32" s="363"/>
      <c r="H32" s="339" t="s">
        <v>484</v>
      </c>
      <c r="I32" s="340"/>
      <c r="K32" s="129" t="s">
        <v>1081</v>
      </c>
      <c r="L32" s="339" t="s">
        <v>1101</v>
      </c>
      <c r="M32" s="339"/>
      <c r="N32" s="339"/>
      <c r="O32" s="340"/>
    </row>
    <row r="33" spans="2:23" ht="15.75" thickBot="1">
      <c r="B33" s="379"/>
      <c r="C33" s="358"/>
      <c r="D33" s="358"/>
      <c r="E33" s="358"/>
      <c r="F33" s="17" t="s">
        <v>964</v>
      </c>
      <c r="G33" s="69">
        <v>1</v>
      </c>
      <c r="H33" s="341"/>
      <c r="I33" s="342"/>
      <c r="K33" s="129" t="s">
        <v>1082</v>
      </c>
      <c r="L33" s="339" t="s">
        <v>1102</v>
      </c>
      <c r="M33" s="339"/>
      <c r="N33" s="339"/>
      <c r="O33" s="340"/>
    </row>
    <row r="34" spans="2:23">
      <c r="B34" s="377" t="s">
        <v>996</v>
      </c>
      <c r="C34" s="353">
        <v>4.5</v>
      </c>
      <c r="D34" s="353">
        <v>9</v>
      </c>
      <c r="E34" s="353">
        <v>2</v>
      </c>
      <c r="F34" s="5" t="s">
        <v>994</v>
      </c>
      <c r="G34" s="67">
        <v>2</v>
      </c>
      <c r="H34" s="396" t="s">
        <v>1057</v>
      </c>
      <c r="I34" s="344" t="s">
        <v>24</v>
      </c>
      <c r="K34" s="129" t="s">
        <v>1083</v>
      </c>
      <c r="L34" s="339" t="s">
        <v>1103</v>
      </c>
      <c r="M34" s="339"/>
      <c r="N34" s="339"/>
      <c r="O34" s="340"/>
    </row>
    <row r="35" spans="2:23" ht="15.75" thickBot="1">
      <c r="B35" s="379"/>
      <c r="C35" s="358"/>
      <c r="D35" s="358"/>
      <c r="E35" s="358"/>
      <c r="F35" s="17" t="s">
        <v>995</v>
      </c>
      <c r="G35" s="69">
        <v>2</v>
      </c>
      <c r="H35" s="397"/>
      <c r="I35" s="342"/>
      <c r="K35" s="129" t="s">
        <v>1080</v>
      </c>
      <c r="L35" s="339" t="s">
        <v>1100</v>
      </c>
      <c r="M35" s="339"/>
      <c r="N35" s="339"/>
      <c r="O35" s="340"/>
    </row>
    <row r="36" spans="2:23">
      <c r="B36" s="386" t="s">
        <v>1003</v>
      </c>
      <c r="C36" s="353">
        <v>4.5</v>
      </c>
      <c r="D36" s="353">
        <v>3827</v>
      </c>
      <c r="E36" s="353">
        <v>2</v>
      </c>
      <c r="F36" s="5" t="s">
        <v>1004</v>
      </c>
      <c r="G36" s="67">
        <v>1</v>
      </c>
      <c r="H36" s="343" t="s">
        <v>519</v>
      </c>
      <c r="I36" s="344" t="s">
        <v>24</v>
      </c>
      <c r="K36" s="129" t="s">
        <v>1087</v>
      </c>
      <c r="L36" s="339" t="s">
        <v>1106</v>
      </c>
      <c r="M36" s="339"/>
      <c r="N36" s="339"/>
      <c r="O36" s="340"/>
    </row>
    <row r="37" spans="2:23">
      <c r="B37" s="387"/>
      <c r="C37" s="355"/>
      <c r="D37" s="355"/>
      <c r="E37" s="355"/>
      <c r="F37" s="16" t="s">
        <v>1006</v>
      </c>
      <c r="G37" s="68">
        <v>1</v>
      </c>
      <c r="H37" s="339"/>
      <c r="I37" s="340"/>
      <c r="K37" s="129" t="s">
        <v>1084</v>
      </c>
      <c r="L37" s="339" t="s">
        <v>1104</v>
      </c>
      <c r="M37" s="339"/>
      <c r="N37" s="339"/>
      <c r="O37" s="340"/>
    </row>
    <row r="38" spans="2:23">
      <c r="B38" s="387"/>
      <c r="C38" s="355"/>
      <c r="D38" s="355"/>
      <c r="E38" s="355"/>
      <c r="F38" s="16" t="s">
        <v>1007</v>
      </c>
      <c r="G38" s="68">
        <v>1</v>
      </c>
      <c r="H38" s="339"/>
      <c r="I38" s="340"/>
      <c r="K38" s="129" t="s">
        <v>1085</v>
      </c>
      <c r="L38" s="339" t="s">
        <v>1105</v>
      </c>
      <c r="M38" s="339"/>
      <c r="N38" s="339"/>
      <c r="O38" s="340"/>
    </row>
    <row r="39" spans="2:23" ht="15.75" thickBot="1">
      <c r="B39" s="387"/>
      <c r="C39" s="355"/>
      <c r="D39" s="355"/>
      <c r="E39" s="355"/>
      <c r="F39" s="16" t="s">
        <v>1005</v>
      </c>
      <c r="G39" s="108">
        <v>1</v>
      </c>
      <c r="H39" s="16" t="s">
        <v>521</v>
      </c>
      <c r="I39" s="340"/>
      <c r="K39" s="130" t="s">
        <v>1086</v>
      </c>
      <c r="L39" s="341" t="s">
        <v>1017</v>
      </c>
      <c r="M39" s="341"/>
      <c r="N39" s="341"/>
      <c r="O39" s="342"/>
    </row>
    <row r="40" spans="2:23">
      <c r="B40" s="383" t="s">
        <v>991</v>
      </c>
      <c r="C40" s="353">
        <v>4.5</v>
      </c>
      <c r="D40" s="353">
        <v>131</v>
      </c>
      <c r="E40" s="353">
        <v>2</v>
      </c>
      <c r="F40" s="5" t="s">
        <v>992</v>
      </c>
      <c r="G40" s="73">
        <v>1</v>
      </c>
      <c r="H40" s="343" t="s">
        <v>740</v>
      </c>
      <c r="I40" s="380" t="s">
        <v>24</v>
      </c>
      <c r="K40" s="2"/>
      <c r="L40" s="76"/>
      <c r="M40" s="76"/>
      <c r="N40" s="16"/>
    </row>
    <row r="41" spans="2:23">
      <c r="B41" s="384"/>
      <c r="C41" s="355"/>
      <c r="D41" s="355"/>
      <c r="E41" s="355"/>
      <c r="F41" s="16" t="s">
        <v>993</v>
      </c>
      <c r="G41" s="118">
        <v>1</v>
      </c>
      <c r="H41" s="339"/>
      <c r="I41" s="381"/>
      <c r="K41" s="2"/>
      <c r="L41" s="76"/>
      <c r="M41" s="76"/>
      <c r="N41" s="16"/>
    </row>
    <row r="42" spans="2:23" ht="15.75" thickBot="1">
      <c r="B42" s="385"/>
      <c r="C42" s="358"/>
      <c r="D42" s="358"/>
      <c r="E42" s="358"/>
      <c r="F42" s="110" t="s">
        <v>993</v>
      </c>
      <c r="G42" s="109">
        <v>1</v>
      </c>
      <c r="H42" s="110" t="s">
        <v>528</v>
      </c>
      <c r="I42" s="382"/>
      <c r="K42" s="2"/>
      <c r="L42" s="76"/>
      <c r="M42" s="76"/>
      <c r="N42" s="16"/>
    </row>
    <row r="43" spans="2:23">
      <c r="B43" s="386" t="s">
        <v>1017</v>
      </c>
      <c r="C43" s="353">
        <v>4.5</v>
      </c>
      <c r="D43" s="353">
        <v>43</v>
      </c>
      <c r="E43" s="353">
        <v>2</v>
      </c>
      <c r="F43" s="5" t="s">
        <v>1018</v>
      </c>
      <c r="G43" s="67">
        <v>2</v>
      </c>
      <c r="H43" s="398" t="s">
        <v>1056</v>
      </c>
      <c r="I43" s="344" t="s">
        <v>665</v>
      </c>
    </row>
    <row r="44" spans="2:23">
      <c r="B44" s="387"/>
      <c r="C44" s="355"/>
      <c r="D44" s="355"/>
      <c r="E44" s="355"/>
      <c r="F44" s="16" t="s">
        <v>1019</v>
      </c>
      <c r="G44" s="68">
        <v>2</v>
      </c>
      <c r="H44" s="399"/>
      <c r="I44" s="340"/>
    </row>
    <row r="45" spans="2:23" ht="15.75" thickBot="1">
      <c r="B45" s="388"/>
      <c r="C45" s="358"/>
      <c r="D45" s="358"/>
      <c r="E45" s="358"/>
      <c r="F45" s="17" t="s">
        <v>1020</v>
      </c>
      <c r="G45" s="69">
        <v>2</v>
      </c>
      <c r="H45" s="400"/>
      <c r="I45" s="342"/>
    </row>
    <row r="46" spans="2:23">
      <c r="B46" s="377" t="s">
        <v>976</v>
      </c>
      <c r="C46" s="353">
        <v>4.5</v>
      </c>
      <c r="D46" s="353">
        <v>105</v>
      </c>
      <c r="E46" s="353">
        <v>2</v>
      </c>
      <c r="F46" s="5" t="s">
        <v>974</v>
      </c>
      <c r="G46" s="67">
        <v>2</v>
      </c>
      <c r="H46" s="401" t="s">
        <v>1058</v>
      </c>
      <c r="I46" s="344" t="s">
        <v>24</v>
      </c>
      <c r="K46" s="146"/>
      <c r="L46" s="352" t="s">
        <v>1088</v>
      </c>
      <c r="M46" s="353"/>
      <c r="N46" s="353"/>
      <c r="O46" s="353"/>
      <c r="P46" s="353"/>
      <c r="Q46" s="356"/>
      <c r="R46" s="352" t="s">
        <v>1070</v>
      </c>
      <c r="S46" s="353"/>
      <c r="T46" s="353"/>
      <c r="U46" s="353"/>
      <c r="V46" s="353"/>
      <c r="W46" s="356"/>
    </row>
    <row r="47" spans="2:23" ht="45.75" thickBot="1">
      <c r="B47" s="379"/>
      <c r="C47" s="358"/>
      <c r="D47" s="358"/>
      <c r="E47" s="358"/>
      <c r="F47" s="17" t="s">
        <v>975</v>
      </c>
      <c r="G47" s="69">
        <v>2</v>
      </c>
      <c r="H47" s="402"/>
      <c r="I47" s="342"/>
      <c r="K47" s="143" t="s">
        <v>1095</v>
      </c>
      <c r="L47" s="119" t="s">
        <v>1094</v>
      </c>
      <c r="M47" s="141" t="s">
        <v>1090</v>
      </c>
      <c r="N47" s="141" t="s">
        <v>1089</v>
      </c>
      <c r="O47" s="141" t="s">
        <v>1091</v>
      </c>
      <c r="P47" s="141" t="s">
        <v>1092</v>
      </c>
      <c r="Q47" s="142" t="s">
        <v>1093</v>
      </c>
      <c r="R47" s="119" t="s">
        <v>1094</v>
      </c>
      <c r="S47" s="141" t="s">
        <v>1090</v>
      </c>
      <c r="T47" s="141" t="s">
        <v>1089</v>
      </c>
      <c r="U47" s="141" t="s">
        <v>1091</v>
      </c>
      <c r="V47" s="141" t="s">
        <v>1092</v>
      </c>
      <c r="W47" s="142" t="s">
        <v>1093</v>
      </c>
    </row>
    <row r="48" spans="2:23" ht="15.75" thickBot="1">
      <c r="B48" s="377" t="s">
        <v>977</v>
      </c>
      <c r="C48" s="353">
        <v>5</v>
      </c>
      <c r="D48" s="353">
        <v>197</v>
      </c>
      <c r="E48" s="353">
        <v>2</v>
      </c>
      <c r="F48" s="5" t="s">
        <v>978</v>
      </c>
      <c r="G48" s="67">
        <v>1</v>
      </c>
      <c r="H48" s="353" t="s">
        <v>497</v>
      </c>
      <c r="I48" s="344" t="s">
        <v>24</v>
      </c>
      <c r="K48" s="119">
        <f>SUM(L48:Q48)</f>
        <v>110</v>
      </c>
      <c r="L48" s="145">
        <v>21</v>
      </c>
      <c r="M48" s="88">
        <v>0</v>
      </c>
      <c r="N48" s="88">
        <v>3</v>
      </c>
      <c r="O48" s="88">
        <v>13</v>
      </c>
      <c r="P48" s="88">
        <v>50</v>
      </c>
      <c r="Q48" s="147">
        <v>23</v>
      </c>
      <c r="R48" s="289">
        <f>(L48*100)/K48</f>
        <v>19.09090909090909</v>
      </c>
      <c r="S48" s="289">
        <f>(M48*100)/K48</f>
        <v>0</v>
      </c>
      <c r="T48" s="289">
        <f>(N48 * 100)/K48</f>
        <v>2.7272727272727271</v>
      </c>
      <c r="U48" s="289">
        <f>(O48 * 100)/K48</f>
        <v>11.818181818181818</v>
      </c>
      <c r="V48" s="289">
        <f>(P48 * 100)/K48</f>
        <v>45.454545454545453</v>
      </c>
      <c r="W48" s="290">
        <f>(Q48 * 100)/K48</f>
        <v>20.90909090909091</v>
      </c>
    </row>
    <row r="49" spans="2:9">
      <c r="B49" s="378"/>
      <c r="C49" s="355"/>
      <c r="D49" s="355"/>
      <c r="E49" s="355"/>
      <c r="F49" s="16" t="s">
        <v>979</v>
      </c>
      <c r="G49" s="68">
        <v>1</v>
      </c>
      <c r="H49" s="355"/>
      <c r="I49" s="340"/>
    </row>
    <row r="50" spans="2:9">
      <c r="B50" s="378"/>
      <c r="C50" s="355"/>
      <c r="D50" s="355"/>
      <c r="E50" s="355"/>
      <c r="F50" s="16" t="s">
        <v>980</v>
      </c>
      <c r="G50" s="68">
        <v>1</v>
      </c>
      <c r="H50" s="355"/>
      <c r="I50" s="340"/>
    </row>
    <row r="51" spans="2:9">
      <c r="B51" s="378"/>
      <c r="C51" s="355"/>
      <c r="D51" s="355"/>
      <c r="E51" s="355"/>
      <c r="F51" s="126" t="s">
        <v>982</v>
      </c>
      <c r="G51" s="111">
        <v>1</v>
      </c>
      <c r="H51" s="355"/>
      <c r="I51" s="340"/>
    </row>
    <row r="52" spans="2:9">
      <c r="B52" s="378"/>
      <c r="C52" s="355"/>
      <c r="D52" s="355"/>
      <c r="E52" s="355"/>
      <c r="F52" s="339" t="s">
        <v>981</v>
      </c>
      <c r="G52" s="355">
        <v>2</v>
      </c>
      <c r="H52" s="363"/>
      <c r="I52" s="340"/>
    </row>
    <row r="53" spans="2:9" ht="15.75" thickBot="1">
      <c r="B53" s="379"/>
      <c r="C53" s="358"/>
      <c r="D53" s="358"/>
      <c r="E53" s="358"/>
      <c r="F53" s="341"/>
      <c r="G53" s="358"/>
      <c r="H53" s="17" t="s">
        <v>499</v>
      </c>
      <c r="I53" s="342"/>
    </row>
    <row r="54" spans="2:9" ht="15.75" thickBot="1">
      <c r="B54" s="71" t="s">
        <v>775</v>
      </c>
      <c r="C54" s="88">
        <v>4</v>
      </c>
      <c r="D54" s="88">
        <v>78</v>
      </c>
      <c r="E54" s="88">
        <v>1</v>
      </c>
      <c r="F54" s="72" t="s">
        <v>776</v>
      </c>
      <c r="G54" s="88">
        <v>1</v>
      </c>
      <c r="H54" s="72" t="s">
        <v>748</v>
      </c>
      <c r="I54" s="89" t="s">
        <v>24</v>
      </c>
    </row>
    <row r="55" spans="2:9">
      <c r="B55" s="377" t="s">
        <v>777</v>
      </c>
      <c r="C55" s="353">
        <v>3.5</v>
      </c>
      <c r="D55" s="353">
        <v>124</v>
      </c>
      <c r="E55" s="353">
        <v>1</v>
      </c>
      <c r="F55" s="5" t="s">
        <v>778</v>
      </c>
      <c r="G55" s="67">
        <v>1</v>
      </c>
      <c r="H55" s="343" t="s">
        <v>757</v>
      </c>
      <c r="I55" s="344" t="s">
        <v>114</v>
      </c>
    </row>
    <row r="56" spans="2:9" ht="15.75" thickBot="1">
      <c r="B56" s="379"/>
      <c r="C56" s="358"/>
      <c r="D56" s="358"/>
      <c r="E56" s="358"/>
      <c r="F56" s="17" t="s">
        <v>779</v>
      </c>
      <c r="G56" s="69">
        <v>1</v>
      </c>
      <c r="H56" s="341"/>
      <c r="I56" s="342"/>
    </row>
    <row r="57" spans="2:9" ht="15.75" thickBot="1">
      <c r="B57" s="71" t="s">
        <v>780</v>
      </c>
      <c r="C57" s="88">
        <v>5</v>
      </c>
      <c r="D57" s="88">
        <v>34</v>
      </c>
      <c r="E57" s="88">
        <v>1</v>
      </c>
      <c r="F57" s="72" t="s">
        <v>783</v>
      </c>
      <c r="G57" s="88">
        <v>1</v>
      </c>
      <c r="H57" s="72" t="s">
        <v>692</v>
      </c>
      <c r="I57" s="89" t="s">
        <v>24</v>
      </c>
    </row>
    <row r="58" spans="2:9" ht="15.75" thickBot="1">
      <c r="B58" s="71" t="s">
        <v>781</v>
      </c>
      <c r="C58" s="88">
        <v>5</v>
      </c>
      <c r="D58" s="88">
        <v>1426</v>
      </c>
      <c r="E58" s="88">
        <v>1</v>
      </c>
      <c r="F58" s="72" t="s">
        <v>782</v>
      </c>
      <c r="G58" s="88">
        <v>1</v>
      </c>
      <c r="H58" s="72" t="s">
        <v>708</v>
      </c>
      <c r="I58" s="89" t="s">
        <v>24</v>
      </c>
    </row>
    <row r="59" spans="2:9" ht="15.75" thickBot="1">
      <c r="B59" s="71" t="s">
        <v>784</v>
      </c>
      <c r="C59" s="88">
        <v>5</v>
      </c>
      <c r="D59" s="88">
        <v>4242</v>
      </c>
      <c r="E59" s="88">
        <v>1</v>
      </c>
      <c r="F59" s="72" t="s">
        <v>785</v>
      </c>
      <c r="G59" s="88">
        <v>1</v>
      </c>
      <c r="H59" s="72" t="s">
        <v>48</v>
      </c>
      <c r="I59" s="89" t="s">
        <v>49</v>
      </c>
    </row>
    <row r="60" spans="2:9" ht="15.75" thickBot="1">
      <c r="B60" s="71" t="s">
        <v>786</v>
      </c>
      <c r="C60" s="88">
        <v>4.5</v>
      </c>
      <c r="D60" s="88">
        <v>155</v>
      </c>
      <c r="E60" s="88">
        <v>1</v>
      </c>
      <c r="F60" s="72" t="s">
        <v>787</v>
      </c>
      <c r="G60" s="88">
        <v>1</v>
      </c>
      <c r="H60" s="72" t="s">
        <v>68</v>
      </c>
      <c r="I60" s="89" t="s">
        <v>24</v>
      </c>
    </row>
    <row r="61" spans="2:9" ht="15.75" thickBot="1">
      <c r="B61" s="71" t="s">
        <v>788</v>
      </c>
      <c r="C61" s="88">
        <v>4.5</v>
      </c>
      <c r="D61" s="88">
        <v>148</v>
      </c>
      <c r="E61" s="88">
        <v>1</v>
      </c>
      <c r="F61" s="72" t="s">
        <v>789</v>
      </c>
      <c r="G61" s="88">
        <v>1</v>
      </c>
      <c r="H61" s="72" t="s">
        <v>81</v>
      </c>
      <c r="I61" s="89" t="s">
        <v>24</v>
      </c>
    </row>
    <row r="62" spans="2:9">
      <c r="B62" s="377" t="s">
        <v>793</v>
      </c>
      <c r="C62" s="373">
        <v>4.5</v>
      </c>
      <c r="D62" s="373">
        <v>466</v>
      </c>
      <c r="E62" s="373">
        <v>1</v>
      </c>
      <c r="F62" s="5" t="s">
        <v>798</v>
      </c>
      <c r="G62" s="67">
        <v>1</v>
      </c>
      <c r="H62" s="343" t="s">
        <v>106</v>
      </c>
      <c r="I62" s="344" t="s">
        <v>24</v>
      </c>
    </row>
    <row r="63" spans="2:9">
      <c r="B63" s="378"/>
      <c r="C63" s="394"/>
      <c r="D63" s="394"/>
      <c r="E63" s="394"/>
      <c r="F63" s="16" t="s">
        <v>794</v>
      </c>
      <c r="G63" s="68">
        <v>1</v>
      </c>
      <c r="H63" s="339"/>
      <c r="I63" s="340"/>
    </row>
    <row r="64" spans="2:9">
      <c r="B64" s="378"/>
      <c r="C64" s="394"/>
      <c r="D64" s="394"/>
      <c r="E64" s="394"/>
      <c r="F64" s="16" t="s">
        <v>799</v>
      </c>
      <c r="G64" s="68">
        <v>1</v>
      </c>
      <c r="H64" s="339"/>
      <c r="I64" s="340"/>
    </row>
    <row r="65" spans="2:23">
      <c r="B65" s="378"/>
      <c r="C65" s="394"/>
      <c r="D65" s="394"/>
      <c r="E65" s="394"/>
      <c r="F65" s="16" t="s">
        <v>800</v>
      </c>
      <c r="G65" s="68">
        <v>1</v>
      </c>
      <c r="H65" s="339"/>
      <c r="I65" s="340"/>
    </row>
    <row r="66" spans="2:23" ht="15.75" thickBot="1">
      <c r="B66" s="378"/>
      <c r="C66" s="394"/>
      <c r="D66" s="394"/>
      <c r="E66" s="394"/>
      <c r="F66" s="16" t="s">
        <v>801</v>
      </c>
      <c r="G66" s="68">
        <v>1</v>
      </c>
      <c r="H66" s="339"/>
      <c r="I66" s="340"/>
    </row>
    <row r="67" spans="2:23">
      <c r="B67" s="378"/>
      <c r="C67" s="394"/>
      <c r="D67" s="394"/>
      <c r="E67" s="394"/>
      <c r="F67" s="16" t="s">
        <v>795</v>
      </c>
      <c r="G67" s="68">
        <v>1</v>
      </c>
      <c r="H67" s="339"/>
      <c r="I67" s="340"/>
      <c r="K67" s="146"/>
      <c r="L67" s="352" t="s">
        <v>1097</v>
      </c>
      <c r="M67" s="353"/>
      <c r="N67" s="353"/>
      <c r="O67" s="353"/>
      <c r="P67" s="353"/>
      <c r="Q67" s="356"/>
      <c r="R67" s="352" t="s">
        <v>1096</v>
      </c>
      <c r="S67" s="353"/>
      <c r="T67" s="353"/>
      <c r="U67" s="353"/>
      <c r="V67" s="353"/>
      <c r="W67" s="356"/>
    </row>
    <row r="68" spans="2:23" ht="30.75" thickBot="1">
      <c r="B68" s="378"/>
      <c r="C68" s="394"/>
      <c r="D68" s="394"/>
      <c r="E68" s="394"/>
      <c r="F68" s="16" t="s">
        <v>796</v>
      </c>
      <c r="G68" s="68">
        <v>1</v>
      </c>
      <c r="H68" s="339"/>
      <c r="I68" s="340"/>
      <c r="K68" s="143" t="s">
        <v>1098</v>
      </c>
      <c r="L68" s="119" t="s">
        <v>1094</v>
      </c>
      <c r="M68" s="141" t="s">
        <v>1090</v>
      </c>
      <c r="N68" s="141" t="s">
        <v>1089</v>
      </c>
      <c r="O68" s="141" t="s">
        <v>1091</v>
      </c>
      <c r="P68" s="141" t="s">
        <v>1092</v>
      </c>
      <c r="Q68" s="142" t="s">
        <v>1093</v>
      </c>
      <c r="R68" s="119" t="s">
        <v>1094</v>
      </c>
      <c r="S68" s="141" t="s">
        <v>1090</v>
      </c>
      <c r="T68" s="141" t="s">
        <v>1089</v>
      </c>
      <c r="U68" s="141" t="s">
        <v>1091</v>
      </c>
      <c r="V68" s="141" t="s">
        <v>1092</v>
      </c>
      <c r="W68" s="142" t="s">
        <v>1093</v>
      </c>
    </row>
    <row r="69" spans="2:23" ht="15.75" thickBot="1">
      <c r="B69" s="379"/>
      <c r="C69" s="395"/>
      <c r="D69" s="395"/>
      <c r="E69" s="395"/>
      <c r="F69" s="17" t="s">
        <v>797</v>
      </c>
      <c r="G69" s="69">
        <v>1</v>
      </c>
      <c r="H69" s="341"/>
      <c r="I69" s="342"/>
      <c r="K69" s="119">
        <f>SUM(L69:Q69)</f>
        <v>16254</v>
      </c>
      <c r="L69" s="145">
        <v>0</v>
      </c>
      <c r="M69" s="88">
        <v>0</v>
      </c>
      <c r="N69" s="88">
        <v>25</v>
      </c>
      <c r="O69" s="88">
        <v>334</v>
      </c>
      <c r="P69" s="88">
        <v>8779</v>
      </c>
      <c r="Q69" s="147">
        <v>7116</v>
      </c>
      <c r="R69" s="120">
        <f>(L69*100)/K69</f>
        <v>0</v>
      </c>
      <c r="S69" s="120">
        <f>(M69*100)/K69</f>
        <v>0</v>
      </c>
      <c r="T69" s="120">
        <f>(N69 * 100)/K69</f>
        <v>0.15380829334317705</v>
      </c>
      <c r="U69" s="120">
        <f>(O69 * 100)/K69</f>
        <v>2.0548787990648454</v>
      </c>
      <c r="V69" s="120">
        <f>(P69 * 100)/K69</f>
        <v>54.01132029039006</v>
      </c>
      <c r="W69" s="124">
        <f>(Q69 * 100)/K69</f>
        <v>43.77999261720192</v>
      </c>
    </row>
    <row r="70" spans="2:23" ht="15.75" thickBot="1">
      <c r="B70" s="79" t="s">
        <v>802</v>
      </c>
      <c r="C70" s="88">
        <v>5</v>
      </c>
      <c r="D70" s="88">
        <v>4</v>
      </c>
      <c r="E70" s="88">
        <v>1</v>
      </c>
      <c r="F70" s="72" t="s">
        <v>803</v>
      </c>
      <c r="G70" s="88">
        <v>1</v>
      </c>
      <c r="H70" s="72" t="s">
        <v>113</v>
      </c>
      <c r="I70" s="89" t="s">
        <v>114</v>
      </c>
    </row>
    <row r="71" spans="2:23" ht="15.75" thickBot="1">
      <c r="B71" s="79" t="s">
        <v>804</v>
      </c>
      <c r="C71" s="88">
        <v>4</v>
      </c>
      <c r="D71" s="88">
        <v>3</v>
      </c>
      <c r="E71" s="88">
        <v>1</v>
      </c>
      <c r="F71" s="72" t="s">
        <v>805</v>
      </c>
      <c r="G71" s="88">
        <v>1</v>
      </c>
      <c r="H71" s="72" t="s">
        <v>128</v>
      </c>
      <c r="I71" s="89" t="s">
        <v>129</v>
      </c>
    </row>
    <row r="72" spans="2:23" ht="15.75" thickBot="1">
      <c r="B72" s="79" t="s">
        <v>806</v>
      </c>
      <c r="C72" s="88">
        <v>4.5</v>
      </c>
      <c r="D72" s="88">
        <v>140</v>
      </c>
      <c r="E72" s="88">
        <v>1</v>
      </c>
      <c r="F72" s="72" t="s">
        <v>807</v>
      </c>
      <c r="G72" s="88">
        <v>1</v>
      </c>
      <c r="H72" s="72" t="s">
        <v>139</v>
      </c>
      <c r="I72" s="89" t="s">
        <v>129</v>
      </c>
    </row>
    <row r="73" spans="2:23">
      <c r="B73" s="377" t="s">
        <v>808</v>
      </c>
      <c r="C73" s="353">
        <v>4.5</v>
      </c>
      <c r="D73" s="353">
        <v>9</v>
      </c>
      <c r="E73" s="353">
        <v>1</v>
      </c>
      <c r="F73" s="5" t="s">
        <v>809</v>
      </c>
      <c r="G73" s="67">
        <v>1</v>
      </c>
      <c r="H73" s="353" t="s">
        <v>148</v>
      </c>
      <c r="I73" s="344" t="s">
        <v>114</v>
      </c>
    </row>
    <row r="74" spans="2:23" ht="15.75" thickBot="1">
      <c r="B74" s="379"/>
      <c r="C74" s="358"/>
      <c r="D74" s="358"/>
      <c r="E74" s="358"/>
      <c r="F74" s="17" t="s">
        <v>810</v>
      </c>
      <c r="G74" s="69">
        <v>1</v>
      </c>
      <c r="H74" s="358"/>
      <c r="I74" s="342"/>
    </row>
    <row r="75" spans="2:23">
      <c r="B75" s="386" t="s">
        <v>1060</v>
      </c>
      <c r="C75" s="391" t="s">
        <v>1059</v>
      </c>
      <c r="D75" s="353" t="s">
        <v>1061</v>
      </c>
      <c r="E75" s="373" t="s">
        <v>1062</v>
      </c>
      <c r="F75" s="5" t="s">
        <v>811</v>
      </c>
      <c r="G75" s="67">
        <v>1</v>
      </c>
      <c r="H75" s="343" t="s">
        <v>160</v>
      </c>
      <c r="I75" s="344" t="s">
        <v>24</v>
      </c>
    </row>
    <row r="76" spans="2:23">
      <c r="B76" s="387"/>
      <c r="C76" s="392"/>
      <c r="D76" s="355"/>
      <c r="E76" s="394"/>
      <c r="F76" s="16" t="s">
        <v>812</v>
      </c>
      <c r="G76" s="68">
        <v>1</v>
      </c>
      <c r="H76" s="339"/>
      <c r="I76" s="340"/>
    </row>
    <row r="77" spans="2:23">
      <c r="B77" s="387"/>
      <c r="C77" s="392"/>
      <c r="D77" s="355"/>
      <c r="E77" s="394"/>
      <c r="F77" s="16" t="s">
        <v>813</v>
      </c>
      <c r="G77" s="68">
        <v>1</v>
      </c>
      <c r="H77" s="339"/>
      <c r="I77" s="340"/>
    </row>
    <row r="78" spans="2:23">
      <c r="B78" s="387"/>
      <c r="C78" s="392"/>
      <c r="D78" s="355"/>
      <c r="E78" s="394"/>
      <c r="F78" s="16" t="s">
        <v>814</v>
      </c>
      <c r="G78" s="68">
        <v>1</v>
      </c>
      <c r="H78" s="339"/>
      <c r="I78" s="340"/>
    </row>
    <row r="79" spans="2:23">
      <c r="B79" s="387"/>
      <c r="C79" s="392"/>
      <c r="D79" s="355"/>
      <c r="E79" s="394"/>
      <c r="F79" s="16" t="s">
        <v>815</v>
      </c>
      <c r="G79" s="68">
        <v>1</v>
      </c>
      <c r="H79" s="339"/>
      <c r="I79" s="340"/>
    </row>
    <row r="80" spans="2:23">
      <c r="B80" s="387"/>
      <c r="C80" s="392"/>
      <c r="D80" s="355"/>
      <c r="E80" s="394"/>
      <c r="F80" s="16" t="s">
        <v>816</v>
      </c>
      <c r="G80" s="68">
        <v>1</v>
      </c>
      <c r="H80" s="339"/>
      <c r="I80" s="340"/>
    </row>
    <row r="81" spans="2:9">
      <c r="B81" s="387"/>
      <c r="C81" s="392"/>
      <c r="D81" s="355"/>
      <c r="E81" s="394"/>
      <c r="F81" s="16" t="s">
        <v>817</v>
      </c>
      <c r="G81" s="68">
        <v>1</v>
      </c>
      <c r="H81" s="339"/>
      <c r="I81" s="340"/>
    </row>
    <row r="82" spans="2:9" ht="15.75" thickBot="1">
      <c r="B82" s="388"/>
      <c r="C82" s="393"/>
      <c r="D82" s="358"/>
      <c r="E82" s="395"/>
      <c r="F82" s="17" t="s">
        <v>818</v>
      </c>
      <c r="G82" s="69">
        <v>1</v>
      </c>
      <c r="H82" s="341"/>
      <c r="I82" s="342"/>
    </row>
    <row r="83" spans="2:9">
      <c r="B83" s="377" t="s">
        <v>819</v>
      </c>
      <c r="C83" s="353">
        <v>4.5</v>
      </c>
      <c r="D83" s="353">
        <v>25</v>
      </c>
      <c r="E83" s="353">
        <v>1</v>
      </c>
      <c r="F83" s="5" t="s">
        <v>820</v>
      </c>
      <c r="G83" s="67">
        <v>1</v>
      </c>
      <c r="H83" s="343" t="s">
        <v>179</v>
      </c>
      <c r="I83" s="344" t="s">
        <v>578</v>
      </c>
    </row>
    <row r="84" spans="2:9" ht="15.75" thickBot="1">
      <c r="B84" s="379"/>
      <c r="C84" s="358"/>
      <c r="D84" s="358"/>
      <c r="E84" s="358"/>
      <c r="F84" s="17" t="s">
        <v>821</v>
      </c>
      <c r="G84" s="69">
        <v>1</v>
      </c>
      <c r="H84" s="341"/>
      <c r="I84" s="342"/>
    </row>
    <row r="85" spans="2:9" ht="15.75" thickBot="1">
      <c r="B85" s="71" t="s">
        <v>825</v>
      </c>
      <c r="C85" s="88">
        <v>2.5</v>
      </c>
      <c r="D85" s="88">
        <v>2</v>
      </c>
      <c r="E85" s="88">
        <v>1</v>
      </c>
      <c r="F85" s="72" t="s">
        <v>826</v>
      </c>
      <c r="G85" s="88">
        <v>2</v>
      </c>
      <c r="H85" s="72" t="s">
        <v>214</v>
      </c>
      <c r="I85" s="89" t="s">
        <v>24</v>
      </c>
    </row>
    <row r="86" spans="2:9">
      <c r="B86" s="386" t="s">
        <v>829</v>
      </c>
      <c r="C86" s="353">
        <v>4</v>
      </c>
      <c r="D86" s="353">
        <v>9</v>
      </c>
      <c r="E86" s="353">
        <v>1</v>
      </c>
      <c r="F86" s="5" t="s">
        <v>830</v>
      </c>
      <c r="G86" s="67">
        <v>1</v>
      </c>
      <c r="H86" s="343" t="s">
        <v>244</v>
      </c>
      <c r="I86" s="344" t="s">
        <v>674</v>
      </c>
    </row>
    <row r="87" spans="2:9" ht="15.75" thickBot="1">
      <c r="B87" s="388"/>
      <c r="C87" s="358"/>
      <c r="D87" s="358"/>
      <c r="E87" s="358"/>
      <c r="F87" s="17" t="s">
        <v>831</v>
      </c>
      <c r="G87" s="69">
        <v>1</v>
      </c>
      <c r="H87" s="341"/>
      <c r="I87" s="342"/>
    </row>
    <row r="88" spans="2:9" ht="15.75" thickBot="1">
      <c r="B88" s="71" t="s">
        <v>832</v>
      </c>
      <c r="C88" s="88">
        <v>4.5</v>
      </c>
      <c r="D88" s="88">
        <v>51</v>
      </c>
      <c r="E88" s="88">
        <v>1</v>
      </c>
      <c r="F88" s="72" t="s">
        <v>833</v>
      </c>
      <c r="G88" s="88">
        <v>1</v>
      </c>
      <c r="H88" s="72" t="s">
        <v>254</v>
      </c>
      <c r="I88" s="89" t="s">
        <v>24</v>
      </c>
    </row>
    <row r="89" spans="2:9">
      <c r="B89" s="377" t="s">
        <v>834</v>
      </c>
      <c r="C89" s="353">
        <v>5</v>
      </c>
      <c r="D89" s="353">
        <v>4</v>
      </c>
      <c r="E89" s="353">
        <v>1</v>
      </c>
      <c r="F89" s="5" t="s">
        <v>835</v>
      </c>
      <c r="G89" s="67">
        <v>1</v>
      </c>
      <c r="H89" s="343" t="s">
        <v>263</v>
      </c>
      <c r="I89" s="344" t="s">
        <v>114</v>
      </c>
    </row>
    <row r="90" spans="2:9" ht="15.75" thickBot="1">
      <c r="B90" s="379"/>
      <c r="C90" s="358"/>
      <c r="D90" s="358"/>
      <c r="E90" s="358"/>
      <c r="F90" s="17" t="s">
        <v>836</v>
      </c>
      <c r="G90" s="69">
        <v>1</v>
      </c>
      <c r="H90" s="341"/>
      <c r="I90" s="342"/>
    </row>
    <row r="91" spans="2:9" ht="15.75" thickBot="1">
      <c r="B91" s="71" t="s">
        <v>837</v>
      </c>
      <c r="C91" s="88">
        <v>0</v>
      </c>
      <c r="D91" s="88">
        <v>0</v>
      </c>
      <c r="E91" s="88">
        <v>1</v>
      </c>
      <c r="F91" s="72" t="s">
        <v>838</v>
      </c>
      <c r="G91" s="88">
        <v>1</v>
      </c>
      <c r="H91" s="72" t="s">
        <v>272</v>
      </c>
      <c r="I91" s="89" t="s">
        <v>24</v>
      </c>
    </row>
    <row r="92" spans="2:9">
      <c r="B92" s="377" t="s">
        <v>841</v>
      </c>
      <c r="C92" s="353" t="s">
        <v>842</v>
      </c>
      <c r="D92" s="353" t="s">
        <v>842</v>
      </c>
      <c r="E92" s="353">
        <v>1</v>
      </c>
      <c r="F92" s="5" t="s">
        <v>839</v>
      </c>
      <c r="G92" s="67">
        <v>1</v>
      </c>
      <c r="H92" s="343" t="s">
        <v>280</v>
      </c>
      <c r="I92" s="380" t="s">
        <v>129</v>
      </c>
    </row>
    <row r="93" spans="2:9" ht="15.75" thickBot="1">
      <c r="B93" s="379"/>
      <c r="C93" s="358"/>
      <c r="D93" s="358"/>
      <c r="E93" s="358"/>
      <c r="F93" s="17" t="s">
        <v>840</v>
      </c>
      <c r="G93" s="69">
        <v>1</v>
      </c>
      <c r="H93" s="341"/>
      <c r="I93" s="382"/>
    </row>
    <row r="94" spans="2:9">
      <c r="B94" s="377" t="s">
        <v>843</v>
      </c>
      <c r="C94" s="353">
        <v>4</v>
      </c>
      <c r="D94" s="353">
        <v>45</v>
      </c>
      <c r="E94" s="353">
        <v>1</v>
      </c>
      <c r="F94" s="5" t="s">
        <v>844</v>
      </c>
      <c r="G94" s="67">
        <v>1</v>
      </c>
      <c r="H94" s="343" t="s">
        <v>287</v>
      </c>
      <c r="I94" s="344" t="s">
        <v>24</v>
      </c>
    </row>
    <row r="95" spans="2:9" ht="15.75" thickBot="1">
      <c r="B95" s="379"/>
      <c r="C95" s="358"/>
      <c r="D95" s="358"/>
      <c r="E95" s="358"/>
      <c r="F95" s="17" t="s">
        <v>845</v>
      </c>
      <c r="G95" s="69">
        <v>1</v>
      </c>
      <c r="H95" s="341"/>
      <c r="I95" s="342"/>
    </row>
    <row r="96" spans="2:9">
      <c r="B96" s="377" t="s">
        <v>846</v>
      </c>
      <c r="C96" s="353">
        <v>5</v>
      </c>
      <c r="D96" s="353">
        <v>1</v>
      </c>
      <c r="E96" s="353">
        <v>1</v>
      </c>
      <c r="F96" s="5" t="s">
        <v>847</v>
      </c>
      <c r="G96" s="67">
        <v>1</v>
      </c>
      <c r="H96" s="353" t="s">
        <v>293</v>
      </c>
      <c r="I96" s="344" t="s">
        <v>129</v>
      </c>
    </row>
    <row r="97" spans="2:9">
      <c r="B97" s="378"/>
      <c r="C97" s="355"/>
      <c r="D97" s="355"/>
      <c r="E97" s="355"/>
      <c r="F97" s="16" t="s">
        <v>848</v>
      </c>
      <c r="G97" s="68">
        <v>1</v>
      </c>
      <c r="H97" s="355"/>
      <c r="I97" s="340"/>
    </row>
    <row r="98" spans="2:9">
      <c r="B98" s="378"/>
      <c r="C98" s="355"/>
      <c r="D98" s="355"/>
      <c r="E98" s="355"/>
      <c r="F98" s="16" t="s">
        <v>849</v>
      </c>
      <c r="G98" s="68">
        <v>1</v>
      </c>
      <c r="H98" s="355"/>
      <c r="I98" s="340"/>
    </row>
    <row r="99" spans="2:9">
      <c r="B99" s="378"/>
      <c r="C99" s="355"/>
      <c r="D99" s="355"/>
      <c r="E99" s="355"/>
      <c r="F99" s="16" t="s">
        <v>850</v>
      </c>
      <c r="G99" s="68">
        <v>1</v>
      </c>
      <c r="H99" s="355"/>
      <c r="I99" s="340"/>
    </row>
    <row r="100" spans="2:9">
      <c r="B100" s="378"/>
      <c r="C100" s="355"/>
      <c r="D100" s="355"/>
      <c r="E100" s="355"/>
      <c r="F100" s="16" t="s">
        <v>851</v>
      </c>
      <c r="G100" s="68">
        <v>1</v>
      </c>
      <c r="H100" s="355"/>
      <c r="I100" s="340"/>
    </row>
    <row r="101" spans="2:9">
      <c r="B101" s="378"/>
      <c r="C101" s="355"/>
      <c r="D101" s="355"/>
      <c r="E101" s="355"/>
      <c r="F101" s="16" t="s">
        <v>852</v>
      </c>
      <c r="G101" s="68">
        <v>1</v>
      </c>
      <c r="H101" s="355"/>
      <c r="I101" s="340"/>
    </row>
    <row r="102" spans="2:9" ht="15.75" thickBot="1">
      <c r="B102" s="379"/>
      <c r="C102" s="358"/>
      <c r="D102" s="358"/>
      <c r="E102" s="358"/>
      <c r="F102" s="17" t="s">
        <v>853</v>
      </c>
      <c r="G102" s="69">
        <v>1</v>
      </c>
      <c r="H102" s="358"/>
      <c r="I102" s="342"/>
    </row>
    <row r="103" spans="2:9" ht="15.75" thickBot="1">
      <c r="B103" s="71" t="s">
        <v>859</v>
      </c>
      <c r="C103" s="88">
        <v>0</v>
      </c>
      <c r="D103" s="88">
        <v>0</v>
      </c>
      <c r="E103" s="88">
        <v>1</v>
      </c>
      <c r="F103" s="72" t="s">
        <v>860</v>
      </c>
      <c r="G103" s="88">
        <v>1</v>
      </c>
      <c r="H103" s="72" t="s">
        <v>344</v>
      </c>
      <c r="I103" s="89" t="s">
        <v>129</v>
      </c>
    </row>
    <row r="104" spans="2:9" ht="15.75" thickBot="1">
      <c r="B104" s="71" t="s">
        <v>861</v>
      </c>
      <c r="C104" s="88">
        <v>4.5</v>
      </c>
      <c r="D104" s="88">
        <v>85</v>
      </c>
      <c r="E104" s="88">
        <v>1</v>
      </c>
      <c r="F104" s="72" t="s">
        <v>862</v>
      </c>
      <c r="G104" s="88">
        <v>1</v>
      </c>
      <c r="H104" s="72" t="s">
        <v>350</v>
      </c>
      <c r="I104" s="89" t="s">
        <v>129</v>
      </c>
    </row>
    <row r="105" spans="2:9" ht="15.75" thickBot="1">
      <c r="B105" s="71" t="s">
        <v>863</v>
      </c>
      <c r="C105" s="88">
        <v>3</v>
      </c>
      <c r="D105" s="88">
        <v>2</v>
      </c>
      <c r="E105" s="88">
        <v>1</v>
      </c>
      <c r="F105" s="72" t="s">
        <v>864</v>
      </c>
      <c r="G105" s="88">
        <v>1</v>
      </c>
      <c r="H105" s="72" t="s">
        <v>360</v>
      </c>
      <c r="I105" s="89" t="s">
        <v>49</v>
      </c>
    </row>
    <row r="106" spans="2:9" ht="15.75" thickBot="1">
      <c r="B106" s="71" t="s">
        <v>866</v>
      </c>
      <c r="C106" s="88">
        <v>0</v>
      </c>
      <c r="D106" s="88">
        <v>0</v>
      </c>
      <c r="E106" s="88">
        <v>1</v>
      </c>
      <c r="F106" s="72" t="s">
        <v>865</v>
      </c>
      <c r="G106" s="88">
        <v>1</v>
      </c>
      <c r="H106" s="72" t="s">
        <v>371</v>
      </c>
      <c r="I106" s="89" t="s">
        <v>24</v>
      </c>
    </row>
    <row r="107" spans="2:9">
      <c r="B107" s="386" t="s">
        <v>867</v>
      </c>
      <c r="C107" s="353">
        <v>5</v>
      </c>
      <c r="D107" s="353">
        <v>10</v>
      </c>
      <c r="E107" s="353">
        <v>1</v>
      </c>
      <c r="F107" s="5" t="s">
        <v>868</v>
      </c>
      <c r="G107" s="67">
        <v>1</v>
      </c>
      <c r="H107" s="343" t="s">
        <v>375</v>
      </c>
      <c r="I107" s="344" t="s">
        <v>24</v>
      </c>
    </row>
    <row r="108" spans="2:9">
      <c r="B108" s="387"/>
      <c r="C108" s="355"/>
      <c r="D108" s="355"/>
      <c r="E108" s="355"/>
      <c r="F108" s="16" t="s">
        <v>869</v>
      </c>
      <c r="G108" s="68">
        <v>1</v>
      </c>
      <c r="H108" s="339"/>
      <c r="I108" s="340"/>
    </row>
    <row r="109" spans="2:9" ht="15.75" thickBot="1">
      <c r="B109" s="388"/>
      <c r="C109" s="358"/>
      <c r="D109" s="358"/>
      <c r="E109" s="358"/>
      <c r="F109" s="17" t="s">
        <v>870</v>
      </c>
      <c r="G109" s="69">
        <v>1</v>
      </c>
      <c r="H109" s="341"/>
      <c r="I109" s="342"/>
    </row>
    <row r="110" spans="2:9" ht="30.75" thickBot="1">
      <c r="B110" s="94" t="s">
        <v>872</v>
      </c>
      <c r="C110" s="88">
        <v>4</v>
      </c>
      <c r="D110" s="88">
        <v>96</v>
      </c>
      <c r="E110" s="88">
        <v>1</v>
      </c>
      <c r="F110" s="80" t="s">
        <v>871</v>
      </c>
      <c r="G110" s="88">
        <v>1</v>
      </c>
      <c r="H110" s="80" t="s">
        <v>380</v>
      </c>
      <c r="I110" s="95" t="s">
        <v>24</v>
      </c>
    </row>
    <row r="111" spans="2:9" ht="15.75" thickBot="1">
      <c r="B111" s="71" t="s">
        <v>874</v>
      </c>
      <c r="C111" s="88">
        <v>3.5</v>
      </c>
      <c r="D111" s="88">
        <v>7</v>
      </c>
      <c r="E111" s="88">
        <v>1</v>
      </c>
      <c r="F111" s="72" t="s">
        <v>873</v>
      </c>
      <c r="G111" s="88">
        <v>1</v>
      </c>
      <c r="H111" s="72" t="s">
        <v>382</v>
      </c>
      <c r="I111" s="91" t="s">
        <v>129</v>
      </c>
    </row>
    <row r="112" spans="2:9" ht="30.75" thickBot="1">
      <c r="B112" s="90" t="s">
        <v>876</v>
      </c>
      <c r="C112" s="88" t="s">
        <v>842</v>
      </c>
      <c r="D112" s="88" t="s">
        <v>842</v>
      </c>
      <c r="E112" s="88">
        <v>1</v>
      </c>
      <c r="F112" s="72" t="s">
        <v>875</v>
      </c>
      <c r="G112" s="88">
        <v>1</v>
      </c>
      <c r="H112" s="72" t="s">
        <v>384</v>
      </c>
      <c r="I112" s="91" t="s">
        <v>129</v>
      </c>
    </row>
    <row r="113" spans="2:9">
      <c r="B113" s="386" t="s">
        <v>877</v>
      </c>
      <c r="C113" s="353">
        <v>4.5</v>
      </c>
      <c r="D113" s="353">
        <v>9</v>
      </c>
      <c r="E113" s="353">
        <v>1</v>
      </c>
      <c r="F113" s="5"/>
      <c r="G113" s="67">
        <v>1</v>
      </c>
      <c r="H113" s="343" t="s">
        <v>387</v>
      </c>
      <c r="I113" s="380" t="s">
        <v>129</v>
      </c>
    </row>
    <row r="114" spans="2:9">
      <c r="B114" s="387"/>
      <c r="C114" s="355"/>
      <c r="D114" s="355"/>
      <c r="E114" s="355"/>
      <c r="F114" s="16"/>
      <c r="G114" s="68">
        <v>1</v>
      </c>
      <c r="H114" s="339"/>
      <c r="I114" s="381"/>
    </row>
    <row r="115" spans="2:9" ht="15.75" thickBot="1">
      <c r="B115" s="388"/>
      <c r="C115" s="358"/>
      <c r="D115" s="358"/>
      <c r="E115" s="358"/>
      <c r="F115" s="17"/>
      <c r="G115" s="69">
        <v>1</v>
      </c>
      <c r="H115" s="341"/>
      <c r="I115" s="382"/>
    </row>
    <row r="116" spans="2:9">
      <c r="B116" s="377" t="s">
        <v>882</v>
      </c>
      <c r="C116" s="353">
        <v>5</v>
      </c>
      <c r="D116" s="353">
        <v>2</v>
      </c>
      <c r="E116" s="353">
        <v>1</v>
      </c>
      <c r="F116" s="5" t="s">
        <v>878</v>
      </c>
      <c r="G116" s="67">
        <v>1</v>
      </c>
      <c r="H116" s="343" t="s">
        <v>389</v>
      </c>
      <c r="I116" s="344" t="s">
        <v>49</v>
      </c>
    </row>
    <row r="117" spans="2:9">
      <c r="B117" s="378"/>
      <c r="C117" s="355"/>
      <c r="D117" s="355"/>
      <c r="E117" s="355"/>
      <c r="F117" s="16" t="s">
        <v>879</v>
      </c>
      <c r="G117" s="68">
        <v>1</v>
      </c>
      <c r="H117" s="339"/>
      <c r="I117" s="340"/>
    </row>
    <row r="118" spans="2:9">
      <c r="B118" s="378"/>
      <c r="C118" s="355"/>
      <c r="D118" s="355"/>
      <c r="E118" s="355"/>
      <c r="F118" s="16" t="s">
        <v>880</v>
      </c>
      <c r="G118" s="68">
        <v>1</v>
      </c>
      <c r="H118" s="339"/>
      <c r="I118" s="340"/>
    </row>
    <row r="119" spans="2:9" ht="15.75" thickBot="1">
      <c r="B119" s="379"/>
      <c r="C119" s="358"/>
      <c r="D119" s="358"/>
      <c r="E119" s="358"/>
      <c r="F119" s="17" t="s">
        <v>881</v>
      </c>
      <c r="G119" s="69">
        <v>1</v>
      </c>
      <c r="H119" s="341"/>
      <c r="I119" s="342"/>
    </row>
    <row r="120" spans="2:9">
      <c r="B120" s="386" t="s">
        <v>883</v>
      </c>
      <c r="C120" s="353">
        <v>4</v>
      </c>
      <c r="D120" s="353">
        <v>87</v>
      </c>
      <c r="E120" s="353">
        <v>1</v>
      </c>
      <c r="F120" s="5" t="s">
        <v>884</v>
      </c>
      <c r="G120" s="67">
        <v>1</v>
      </c>
      <c r="H120" s="343" t="s">
        <v>391</v>
      </c>
      <c r="I120" s="344" t="s">
        <v>678</v>
      </c>
    </row>
    <row r="121" spans="2:9" ht="15.75" thickBot="1">
      <c r="B121" s="388"/>
      <c r="C121" s="358"/>
      <c r="D121" s="358"/>
      <c r="E121" s="358"/>
      <c r="F121" s="17" t="s">
        <v>885</v>
      </c>
      <c r="G121" s="69">
        <v>1</v>
      </c>
      <c r="H121" s="341"/>
      <c r="I121" s="342"/>
    </row>
    <row r="122" spans="2:9">
      <c r="B122" s="377" t="s">
        <v>886</v>
      </c>
      <c r="C122" s="353" t="s">
        <v>842</v>
      </c>
      <c r="D122" s="353" t="s">
        <v>842</v>
      </c>
      <c r="E122" s="353">
        <v>1</v>
      </c>
      <c r="F122" s="5" t="s">
        <v>887</v>
      </c>
      <c r="G122" s="67">
        <v>1</v>
      </c>
      <c r="H122" s="343" t="s">
        <v>393</v>
      </c>
      <c r="I122" s="344" t="s">
        <v>49</v>
      </c>
    </row>
    <row r="123" spans="2:9" ht="15.75" thickBot="1">
      <c r="B123" s="379"/>
      <c r="C123" s="358"/>
      <c r="D123" s="358"/>
      <c r="E123" s="358"/>
      <c r="F123" s="17" t="s">
        <v>888</v>
      </c>
      <c r="G123" s="69">
        <v>1</v>
      </c>
      <c r="H123" s="341"/>
      <c r="I123" s="342"/>
    </row>
    <row r="124" spans="2:9">
      <c r="B124" s="386" t="s">
        <v>889</v>
      </c>
      <c r="C124" s="353">
        <v>4</v>
      </c>
      <c r="D124" s="353">
        <v>17</v>
      </c>
      <c r="E124" s="353">
        <v>1</v>
      </c>
      <c r="F124" s="5" t="s">
        <v>890</v>
      </c>
      <c r="G124" s="67">
        <v>1</v>
      </c>
      <c r="H124" s="343" t="s">
        <v>395</v>
      </c>
      <c r="I124" s="344" t="s">
        <v>24</v>
      </c>
    </row>
    <row r="125" spans="2:9" ht="15.75" thickBot="1">
      <c r="B125" s="388"/>
      <c r="C125" s="358"/>
      <c r="D125" s="358"/>
      <c r="E125" s="358"/>
      <c r="F125" s="17" t="s">
        <v>891</v>
      </c>
      <c r="G125" s="69">
        <v>1</v>
      </c>
      <c r="H125" s="341"/>
      <c r="I125" s="342"/>
    </row>
    <row r="126" spans="2:9" ht="15.75" thickBot="1">
      <c r="B126" s="74" t="s">
        <v>893</v>
      </c>
      <c r="C126" s="88">
        <v>0</v>
      </c>
      <c r="D126" s="88">
        <v>0</v>
      </c>
      <c r="E126" s="88">
        <v>1</v>
      </c>
      <c r="F126" s="75" t="s">
        <v>892</v>
      </c>
      <c r="G126" s="88">
        <v>1</v>
      </c>
      <c r="H126" s="75" t="s">
        <v>397</v>
      </c>
      <c r="I126" s="96" t="s">
        <v>24</v>
      </c>
    </row>
    <row r="127" spans="2:9" ht="30.75" thickBot="1">
      <c r="B127" s="92" t="s">
        <v>894</v>
      </c>
      <c r="C127" s="88">
        <v>3.5</v>
      </c>
      <c r="D127" s="88">
        <v>19</v>
      </c>
      <c r="E127" s="88">
        <v>1</v>
      </c>
      <c r="F127" s="75" t="s">
        <v>895</v>
      </c>
      <c r="G127" s="88">
        <v>1</v>
      </c>
      <c r="H127" s="75" t="s">
        <v>400</v>
      </c>
      <c r="I127" s="96" t="s">
        <v>24</v>
      </c>
    </row>
    <row r="128" spans="2:9" ht="30.75" thickBot="1">
      <c r="B128" s="92" t="s">
        <v>896</v>
      </c>
      <c r="C128" s="88">
        <v>4.5</v>
      </c>
      <c r="D128" s="88">
        <v>8</v>
      </c>
      <c r="E128" s="88">
        <v>1</v>
      </c>
      <c r="F128" s="75" t="s">
        <v>897</v>
      </c>
      <c r="G128" s="88">
        <v>1</v>
      </c>
      <c r="H128" s="75" t="s">
        <v>402</v>
      </c>
      <c r="I128" s="96" t="s">
        <v>24</v>
      </c>
    </row>
    <row r="129" spans="2:9" ht="15.75" thickBot="1">
      <c r="B129" s="74" t="s">
        <v>898</v>
      </c>
      <c r="C129" s="88">
        <v>5</v>
      </c>
      <c r="D129" s="88">
        <v>6</v>
      </c>
      <c r="E129" s="88">
        <v>1</v>
      </c>
      <c r="F129" s="75" t="s">
        <v>899</v>
      </c>
      <c r="G129" s="88">
        <v>1</v>
      </c>
      <c r="H129" s="75" t="s">
        <v>407</v>
      </c>
      <c r="I129" s="96" t="s">
        <v>24</v>
      </c>
    </row>
    <row r="130" spans="2:9" ht="15.75" thickBot="1">
      <c r="B130" s="26" t="s">
        <v>901</v>
      </c>
      <c r="C130" s="67">
        <v>5</v>
      </c>
      <c r="D130" s="67">
        <v>1</v>
      </c>
      <c r="E130" s="67">
        <v>1</v>
      </c>
      <c r="F130" s="25" t="s">
        <v>900</v>
      </c>
      <c r="G130" s="67">
        <v>1</v>
      </c>
      <c r="H130" s="25" t="s">
        <v>409</v>
      </c>
      <c r="I130" s="78" t="s">
        <v>24</v>
      </c>
    </row>
    <row r="131" spans="2:9" ht="30">
      <c r="B131" s="389" t="s">
        <v>904</v>
      </c>
      <c r="C131" s="353">
        <v>5</v>
      </c>
      <c r="D131" s="353">
        <v>9</v>
      </c>
      <c r="E131" s="353">
        <v>1</v>
      </c>
      <c r="F131" s="97" t="s">
        <v>902</v>
      </c>
      <c r="G131" s="67">
        <v>1</v>
      </c>
      <c r="H131" s="343" t="s">
        <v>411</v>
      </c>
      <c r="I131" s="344" t="s">
        <v>24</v>
      </c>
    </row>
    <row r="132" spans="2:9" ht="30.75" thickBot="1">
      <c r="B132" s="390"/>
      <c r="C132" s="358"/>
      <c r="D132" s="358"/>
      <c r="E132" s="358"/>
      <c r="F132" s="98" t="s">
        <v>903</v>
      </c>
      <c r="G132" s="69">
        <v>1</v>
      </c>
      <c r="H132" s="341"/>
      <c r="I132" s="342"/>
    </row>
    <row r="133" spans="2:9" ht="15.75" thickBot="1">
      <c r="B133" s="79" t="s">
        <v>906</v>
      </c>
      <c r="C133" s="88">
        <v>3</v>
      </c>
      <c r="D133" s="88">
        <v>1</v>
      </c>
      <c r="E133" s="88">
        <v>1</v>
      </c>
      <c r="F133" s="80" t="s">
        <v>905</v>
      </c>
      <c r="G133" s="88">
        <v>1</v>
      </c>
      <c r="H133" s="80" t="s">
        <v>413</v>
      </c>
      <c r="I133" s="95" t="s">
        <v>24</v>
      </c>
    </row>
    <row r="134" spans="2:9" ht="30.75" thickBot="1">
      <c r="B134" s="94" t="s">
        <v>907</v>
      </c>
      <c r="C134" s="88">
        <v>4.5</v>
      </c>
      <c r="D134" s="88">
        <v>18</v>
      </c>
      <c r="E134" s="88">
        <v>1</v>
      </c>
      <c r="F134" s="80" t="s">
        <v>908</v>
      </c>
      <c r="G134" s="88">
        <v>1</v>
      </c>
      <c r="H134" s="80" t="s">
        <v>415</v>
      </c>
      <c r="I134" s="95" t="s">
        <v>24</v>
      </c>
    </row>
    <row r="135" spans="2:9" ht="15.75" thickBot="1">
      <c r="B135" s="79" t="s">
        <v>909</v>
      </c>
      <c r="C135" s="88">
        <v>3</v>
      </c>
      <c r="D135" s="88">
        <v>1</v>
      </c>
      <c r="E135" s="88">
        <v>1</v>
      </c>
      <c r="F135" s="80" t="s">
        <v>910</v>
      </c>
      <c r="G135" s="88">
        <v>1</v>
      </c>
      <c r="H135" s="80" t="s">
        <v>418</v>
      </c>
      <c r="I135" s="95" t="s">
        <v>24</v>
      </c>
    </row>
    <row r="136" spans="2:9" ht="15.75" thickBot="1">
      <c r="B136" s="79" t="s">
        <v>911</v>
      </c>
      <c r="C136" s="88">
        <v>4</v>
      </c>
      <c r="D136" s="88">
        <v>17</v>
      </c>
      <c r="E136" s="88">
        <v>1</v>
      </c>
      <c r="F136" s="80" t="s">
        <v>912</v>
      </c>
      <c r="G136" s="88">
        <v>1</v>
      </c>
      <c r="H136" s="80" t="s">
        <v>423</v>
      </c>
      <c r="I136" s="95" t="s">
        <v>114</v>
      </c>
    </row>
    <row r="137" spans="2:9" ht="15.75" thickBot="1">
      <c r="B137" s="79" t="s">
        <v>913</v>
      </c>
      <c r="C137" s="88">
        <v>5</v>
      </c>
      <c r="D137" s="88">
        <v>281</v>
      </c>
      <c r="E137" s="88">
        <v>1</v>
      </c>
      <c r="F137" s="80" t="s">
        <v>914</v>
      </c>
      <c r="G137" s="88">
        <v>1</v>
      </c>
      <c r="H137" s="80" t="s">
        <v>425</v>
      </c>
      <c r="I137" s="95" t="s">
        <v>24</v>
      </c>
    </row>
    <row r="138" spans="2:9">
      <c r="B138" s="377" t="s">
        <v>915</v>
      </c>
      <c r="C138" s="353">
        <v>4.5</v>
      </c>
      <c r="D138" s="353">
        <v>13</v>
      </c>
      <c r="E138" s="353">
        <v>1</v>
      </c>
      <c r="F138" s="25" t="s">
        <v>916</v>
      </c>
      <c r="G138" s="67">
        <v>1</v>
      </c>
      <c r="H138" s="343" t="s">
        <v>427</v>
      </c>
      <c r="I138" s="380" t="s">
        <v>24</v>
      </c>
    </row>
    <row r="139" spans="2:9">
      <c r="B139" s="378"/>
      <c r="C139" s="355"/>
      <c r="D139" s="355"/>
      <c r="E139" s="355"/>
      <c r="F139" s="76" t="s">
        <v>917</v>
      </c>
      <c r="G139" s="68">
        <v>1</v>
      </c>
      <c r="H139" s="339"/>
      <c r="I139" s="381"/>
    </row>
    <row r="140" spans="2:9">
      <c r="B140" s="378"/>
      <c r="C140" s="355"/>
      <c r="D140" s="355"/>
      <c r="E140" s="355"/>
      <c r="F140" s="76" t="s">
        <v>918</v>
      </c>
      <c r="G140" s="68">
        <v>1</v>
      </c>
      <c r="H140" s="339"/>
      <c r="I140" s="381"/>
    </row>
    <row r="141" spans="2:9">
      <c r="B141" s="378"/>
      <c r="C141" s="355"/>
      <c r="D141" s="355"/>
      <c r="E141" s="355"/>
      <c r="F141" s="76" t="s">
        <v>919</v>
      </c>
      <c r="G141" s="68">
        <v>1</v>
      </c>
      <c r="H141" s="339"/>
      <c r="I141" s="381"/>
    </row>
    <row r="142" spans="2:9" ht="15.75" thickBot="1">
      <c r="B142" s="379"/>
      <c r="C142" s="358"/>
      <c r="D142" s="358"/>
      <c r="E142" s="358"/>
      <c r="F142" s="77" t="s">
        <v>919</v>
      </c>
      <c r="G142" s="69">
        <v>1</v>
      </c>
      <c r="H142" s="341"/>
      <c r="I142" s="382"/>
    </row>
    <row r="143" spans="2:9" ht="15.75" thickBot="1">
      <c r="B143" s="71" t="s">
        <v>925</v>
      </c>
      <c r="C143" s="88">
        <v>4</v>
      </c>
      <c r="D143" s="88">
        <v>53</v>
      </c>
      <c r="E143" s="88">
        <v>1</v>
      </c>
      <c r="F143" s="72" t="s">
        <v>924</v>
      </c>
      <c r="G143" s="88">
        <v>1</v>
      </c>
      <c r="H143" s="72" t="s">
        <v>438</v>
      </c>
      <c r="I143" s="95" t="s">
        <v>24</v>
      </c>
    </row>
    <row r="144" spans="2:9" ht="15.75" thickBot="1">
      <c r="B144" s="71" t="s">
        <v>927</v>
      </c>
      <c r="C144" s="88">
        <v>4</v>
      </c>
      <c r="D144" s="88">
        <v>103</v>
      </c>
      <c r="E144" s="88">
        <v>1</v>
      </c>
      <c r="F144" s="72" t="s">
        <v>926</v>
      </c>
      <c r="G144" s="88">
        <v>1</v>
      </c>
      <c r="H144" s="72" t="s">
        <v>441</v>
      </c>
      <c r="I144" s="95" t="s">
        <v>129</v>
      </c>
    </row>
    <row r="145" spans="2:9" ht="15.75" thickBot="1">
      <c r="B145" s="71" t="s">
        <v>929</v>
      </c>
      <c r="C145" s="88">
        <v>4.5</v>
      </c>
      <c r="D145" s="88">
        <v>12</v>
      </c>
      <c r="E145" s="88">
        <v>1</v>
      </c>
      <c r="F145" s="72" t="s">
        <v>928</v>
      </c>
      <c r="G145" s="88">
        <v>1</v>
      </c>
      <c r="H145" s="72" t="s">
        <v>443</v>
      </c>
      <c r="I145" s="95" t="s">
        <v>674</v>
      </c>
    </row>
    <row r="146" spans="2:9" ht="15.75" thickBot="1">
      <c r="B146" s="71" t="s">
        <v>932</v>
      </c>
      <c r="C146" s="88">
        <v>4</v>
      </c>
      <c r="D146" s="88">
        <v>5</v>
      </c>
      <c r="E146" s="88">
        <v>1</v>
      </c>
      <c r="F146" s="72" t="s">
        <v>933</v>
      </c>
      <c r="G146" s="88">
        <v>1</v>
      </c>
      <c r="H146" s="72" t="s">
        <v>450</v>
      </c>
      <c r="I146" s="95" t="s">
        <v>114</v>
      </c>
    </row>
    <row r="147" spans="2:9">
      <c r="B147" s="386" t="s">
        <v>934</v>
      </c>
      <c r="C147" s="353">
        <v>3.5</v>
      </c>
      <c r="D147" s="353">
        <v>59</v>
      </c>
      <c r="E147" s="353">
        <v>1</v>
      </c>
      <c r="F147" s="5" t="s">
        <v>935</v>
      </c>
      <c r="G147" s="67">
        <v>1</v>
      </c>
      <c r="H147" s="343" t="s">
        <v>452</v>
      </c>
      <c r="I147" s="380" t="s">
        <v>24</v>
      </c>
    </row>
    <row r="148" spans="2:9">
      <c r="B148" s="387"/>
      <c r="C148" s="355"/>
      <c r="D148" s="355"/>
      <c r="E148" s="355"/>
      <c r="F148" s="16" t="s">
        <v>936</v>
      </c>
      <c r="G148" s="68">
        <v>1</v>
      </c>
      <c r="H148" s="339"/>
      <c r="I148" s="381"/>
    </row>
    <row r="149" spans="2:9">
      <c r="B149" s="387"/>
      <c r="C149" s="355"/>
      <c r="D149" s="355"/>
      <c r="E149" s="355"/>
      <c r="F149" s="16" t="s">
        <v>937</v>
      </c>
      <c r="G149" s="68">
        <v>1</v>
      </c>
      <c r="H149" s="339"/>
      <c r="I149" s="381"/>
    </row>
    <row r="150" spans="2:9" ht="15.75" thickBot="1">
      <c r="B150" s="388"/>
      <c r="C150" s="358"/>
      <c r="D150" s="358"/>
      <c r="E150" s="358"/>
      <c r="F150" s="17" t="s">
        <v>938</v>
      </c>
      <c r="G150" s="69">
        <v>1</v>
      </c>
      <c r="H150" s="341"/>
      <c r="I150" s="382"/>
    </row>
    <row r="151" spans="2:9" ht="15.75" thickBot="1">
      <c r="B151" s="71" t="s">
        <v>940</v>
      </c>
      <c r="C151" s="88" t="s">
        <v>842</v>
      </c>
      <c r="D151" s="88" t="s">
        <v>842</v>
      </c>
      <c r="E151" s="88">
        <v>1</v>
      </c>
      <c r="F151" s="72" t="s">
        <v>939</v>
      </c>
      <c r="G151" s="88">
        <v>1</v>
      </c>
      <c r="H151" s="72" t="s">
        <v>455</v>
      </c>
      <c r="I151" s="95" t="s">
        <v>24</v>
      </c>
    </row>
    <row r="152" spans="2:9" ht="15.75" thickBot="1">
      <c r="B152" s="71" t="s">
        <v>942</v>
      </c>
      <c r="C152" s="88">
        <v>4</v>
      </c>
      <c r="D152" s="88">
        <v>8</v>
      </c>
      <c r="E152" s="88">
        <v>1</v>
      </c>
      <c r="F152" s="72" t="s">
        <v>941</v>
      </c>
      <c r="G152" s="88">
        <v>1</v>
      </c>
      <c r="H152" s="72" t="s">
        <v>458</v>
      </c>
      <c r="I152" s="95" t="s">
        <v>24</v>
      </c>
    </row>
    <row r="153" spans="2:9" ht="15.75" thickBot="1">
      <c r="B153" s="71" t="s">
        <v>943</v>
      </c>
      <c r="C153" s="88">
        <v>0</v>
      </c>
      <c r="D153" s="88">
        <v>0</v>
      </c>
      <c r="E153" s="88">
        <v>1</v>
      </c>
      <c r="F153" s="72" t="s">
        <v>944</v>
      </c>
      <c r="G153" s="88">
        <v>1</v>
      </c>
      <c r="H153" s="72" t="s">
        <v>460</v>
      </c>
      <c r="I153" s="95" t="s">
        <v>24</v>
      </c>
    </row>
    <row r="154" spans="2:9" ht="15.75" thickBot="1">
      <c r="B154" s="71" t="s">
        <v>946</v>
      </c>
      <c r="C154" s="88">
        <v>0</v>
      </c>
      <c r="D154" s="88">
        <v>0</v>
      </c>
      <c r="E154" s="88">
        <v>1</v>
      </c>
      <c r="F154" s="72" t="s">
        <v>947</v>
      </c>
      <c r="G154" s="88">
        <v>1</v>
      </c>
      <c r="H154" s="72" t="s">
        <v>466</v>
      </c>
      <c r="I154" s="95" t="s">
        <v>24</v>
      </c>
    </row>
    <row r="155" spans="2:9">
      <c r="B155" s="377" t="s">
        <v>948</v>
      </c>
      <c r="C155" s="353">
        <v>4.5</v>
      </c>
      <c r="D155" s="353">
        <v>99</v>
      </c>
      <c r="E155" s="353">
        <v>1</v>
      </c>
      <c r="F155" s="5" t="s">
        <v>949</v>
      </c>
      <c r="G155" s="67">
        <v>1</v>
      </c>
      <c r="H155" s="343" t="s">
        <v>468</v>
      </c>
      <c r="I155" s="380" t="s">
        <v>24</v>
      </c>
    </row>
    <row r="156" spans="2:9">
      <c r="B156" s="378"/>
      <c r="C156" s="355"/>
      <c r="D156" s="355"/>
      <c r="E156" s="355"/>
      <c r="F156" s="16" t="s">
        <v>950</v>
      </c>
      <c r="G156" s="68">
        <v>1</v>
      </c>
      <c r="H156" s="339"/>
      <c r="I156" s="381"/>
    </row>
    <row r="157" spans="2:9">
      <c r="B157" s="378"/>
      <c r="C157" s="355"/>
      <c r="D157" s="355"/>
      <c r="E157" s="355"/>
      <c r="F157" s="16" t="s">
        <v>951</v>
      </c>
      <c r="G157" s="68">
        <v>1</v>
      </c>
      <c r="H157" s="339"/>
      <c r="I157" s="381"/>
    </row>
    <row r="158" spans="2:9">
      <c r="B158" s="378"/>
      <c r="C158" s="355"/>
      <c r="D158" s="355"/>
      <c r="E158" s="355"/>
      <c r="F158" s="16" t="s">
        <v>952</v>
      </c>
      <c r="G158" s="68">
        <v>1</v>
      </c>
      <c r="H158" s="339"/>
      <c r="I158" s="381"/>
    </row>
    <row r="159" spans="2:9" ht="15.75" thickBot="1">
      <c r="B159" s="379"/>
      <c r="C159" s="358"/>
      <c r="D159" s="358"/>
      <c r="E159" s="358"/>
      <c r="F159" s="17" t="s">
        <v>953</v>
      </c>
      <c r="G159" s="69">
        <v>1</v>
      </c>
      <c r="H159" s="341"/>
      <c r="I159" s="382"/>
    </row>
    <row r="160" spans="2:9">
      <c r="B160" s="377" t="s">
        <v>956</v>
      </c>
      <c r="C160" s="353">
        <v>2.5</v>
      </c>
      <c r="D160" s="353">
        <v>8</v>
      </c>
      <c r="E160" s="353">
        <v>1</v>
      </c>
      <c r="F160" s="5" t="s">
        <v>954</v>
      </c>
      <c r="G160" s="67">
        <v>1</v>
      </c>
      <c r="H160" s="343" t="s">
        <v>470</v>
      </c>
      <c r="I160" s="380" t="s">
        <v>24</v>
      </c>
    </row>
    <row r="161" spans="2:9" ht="15.75" thickBot="1">
      <c r="B161" s="379"/>
      <c r="C161" s="358"/>
      <c r="D161" s="358"/>
      <c r="E161" s="358"/>
      <c r="F161" s="17" t="s">
        <v>955</v>
      </c>
      <c r="G161" s="69">
        <v>1</v>
      </c>
      <c r="H161" s="341"/>
      <c r="I161" s="382"/>
    </row>
    <row r="162" spans="2:9" ht="15.75" thickBot="1">
      <c r="B162" s="71" t="s">
        <v>958</v>
      </c>
      <c r="C162" s="88">
        <v>4.5</v>
      </c>
      <c r="D162" s="88">
        <v>6</v>
      </c>
      <c r="E162" s="88">
        <v>1</v>
      </c>
      <c r="F162" s="72" t="s">
        <v>957</v>
      </c>
      <c r="G162" s="88">
        <v>1</v>
      </c>
      <c r="H162" s="72" t="s">
        <v>472</v>
      </c>
      <c r="I162" s="95" t="s">
        <v>24</v>
      </c>
    </row>
    <row r="163" spans="2:9" ht="15.75" thickBot="1">
      <c r="B163" s="71" t="s">
        <v>961</v>
      </c>
      <c r="C163" s="88">
        <v>0</v>
      </c>
      <c r="D163" s="88">
        <v>0</v>
      </c>
      <c r="E163" s="88">
        <v>1</v>
      </c>
      <c r="F163" s="72" t="s">
        <v>962</v>
      </c>
      <c r="G163" s="88">
        <v>1</v>
      </c>
      <c r="H163" s="72" t="s">
        <v>480</v>
      </c>
      <c r="I163" s="95" t="s">
        <v>129</v>
      </c>
    </row>
    <row r="164" spans="2:9" ht="15.75" thickBot="1">
      <c r="B164" s="71" t="s">
        <v>967</v>
      </c>
      <c r="C164" s="88" t="s">
        <v>842</v>
      </c>
      <c r="D164" s="88" t="s">
        <v>842</v>
      </c>
      <c r="E164" s="88">
        <v>1</v>
      </c>
      <c r="F164" s="72" t="s">
        <v>966</v>
      </c>
      <c r="G164" s="88">
        <v>1</v>
      </c>
      <c r="H164" s="72" t="s">
        <v>486</v>
      </c>
      <c r="I164" s="95" t="s">
        <v>677</v>
      </c>
    </row>
    <row r="165" spans="2:9" ht="30.75" thickBot="1">
      <c r="B165" s="90" t="s">
        <v>968</v>
      </c>
      <c r="C165" s="88">
        <v>3</v>
      </c>
      <c r="D165" s="88">
        <v>27</v>
      </c>
      <c r="E165" s="88">
        <v>1</v>
      </c>
      <c r="F165" s="72" t="s">
        <v>969</v>
      </c>
      <c r="G165" s="88">
        <v>1</v>
      </c>
      <c r="H165" s="80" t="s">
        <v>490</v>
      </c>
      <c r="I165" s="95" t="s">
        <v>24</v>
      </c>
    </row>
    <row r="166" spans="2:9">
      <c r="B166" s="377" t="s">
        <v>970</v>
      </c>
      <c r="C166" s="353">
        <v>5</v>
      </c>
      <c r="D166" s="353">
        <v>1</v>
      </c>
      <c r="E166" s="353">
        <v>1</v>
      </c>
      <c r="F166" s="5" t="s">
        <v>971</v>
      </c>
      <c r="G166" s="67">
        <v>1</v>
      </c>
      <c r="H166" s="343" t="s">
        <v>491</v>
      </c>
      <c r="I166" s="380" t="s">
        <v>24</v>
      </c>
    </row>
    <row r="167" spans="2:9">
      <c r="B167" s="378"/>
      <c r="C167" s="355"/>
      <c r="D167" s="355"/>
      <c r="E167" s="355"/>
      <c r="F167" s="16" t="s">
        <v>972</v>
      </c>
      <c r="G167" s="68">
        <v>1</v>
      </c>
      <c r="H167" s="339"/>
      <c r="I167" s="381"/>
    </row>
    <row r="168" spans="2:9" ht="15.75" thickBot="1">
      <c r="B168" s="379"/>
      <c r="C168" s="358"/>
      <c r="D168" s="358"/>
      <c r="E168" s="358"/>
      <c r="F168" s="17" t="s">
        <v>973</v>
      </c>
      <c r="G168" s="69">
        <v>1</v>
      </c>
      <c r="H168" s="341"/>
      <c r="I168" s="382"/>
    </row>
    <row r="169" spans="2:9" ht="15.75" thickBot="1">
      <c r="B169" s="74" t="s">
        <v>984</v>
      </c>
      <c r="C169" s="88">
        <v>0</v>
      </c>
      <c r="D169" s="88">
        <v>0</v>
      </c>
      <c r="E169" s="88">
        <v>1</v>
      </c>
      <c r="F169" s="75" t="s">
        <v>983</v>
      </c>
      <c r="G169" s="88">
        <v>1</v>
      </c>
      <c r="H169" s="75" t="s">
        <v>501</v>
      </c>
      <c r="I169" s="95" t="s">
        <v>24</v>
      </c>
    </row>
    <row r="170" spans="2:9" ht="15.75" thickBot="1">
      <c r="B170" s="74" t="s">
        <v>986</v>
      </c>
      <c r="C170" s="88">
        <v>4.5</v>
      </c>
      <c r="D170" s="88">
        <v>257</v>
      </c>
      <c r="E170" s="88">
        <v>1</v>
      </c>
      <c r="F170" s="75" t="s">
        <v>985</v>
      </c>
      <c r="G170" s="88">
        <v>1</v>
      </c>
      <c r="H170" s="75" t="s">
        <v>499</v>
      </c>
      <c r="I170" s="95" t="s">
        <v>24</v>
      </c>
    </row>
    <row r="171" spans="2:9" ht="15.75" thickBot="1">
      <c r="B171" s="74" t="s">
        <v>990</v>
      </c>
      <c r="C171" s="88" t="s">
        <v>842</v>
      </c>
      <c r="D171" s="88" t="s">
        <v>842</v>
      </c>
      <c r="E171" s="88">
        <v>1</v>
      </c>
      <c r="F171" s="75" t="s">
        <v>989</v>
      </c>
      <c r="G171" s="88">
        <v>1</v>
      </c>
      <c r="H171" s="75" t="s">
        <v>509</v>
      </c>
      <c r="I171" s="95" t="s">
        <v>676</v>
      </c>
    </row>
    <row r="172" spans="2:9">
      <c r="B172" s="377" t="s">
        <v>997</v>
      </c>
      <c r="C172" s="353">
        <v>4</v>
      </c>
      <c r="D172" s="353">
        <v>22</v>
      </c>
      <c r="E172" s="353">
        <v>1</v>
      </c>
      <c r="F172" s="81" t="s">
        <v>1000</v>
      </c>
      <c r="G172" s="67">
        <v>1</v>
      </c>
      <c r="H172" s="343" t="s">
        <v>515</v>
      </c>
      <c r="I172" s="380" t="s">
        <v>24</v>
      </c>
    </row>
    <row r="173" spans="2:9">
      <c r="B173" s="378"/>
      <c r="C173" s="355"/>
      <c r="D173" s="355"/>
      <c r="E173" s="355"/>
      <c r="F173" s="66" t="s">
        <v>999</v>
      </c>
      <c r="G173" s="68">
        <v>1</v>
      </c>
      <c r="H173" s="339"/>
      <c r="I173" s="381"/>
    </row>
    <row r="174" spans="2:9" ht="15.75" thickBot="1">
      <c r="B174" s="379"/>
      <c r="C174" s="358"/>
      <c r="D174" s="358"/>
      <c r="E174" s="358"/>
      <c r="F174" s="82" t="s">
        <v>998</v>
      </c>
      <c r="G174" s="69">
        <v>1</v>
      </c>
      <c r="H174" s="341"/>
      <c r="I174" s="382"/>
    </row>
    <row r="175" spans="2:9" ht="15.75" thickBot="1">
      <c r="B175" s="79" t="s">
        <v>1001</v>
      </c>
      <c r="C175" s="88">
        <v>4.5</v>
      </c>
      <c r="D175" s="88">
        <v>305</v>
      </c>
      <c r="E175" s="88">
        <v>1</v>
      </c>
      <c r="F175" s="80" t="s">
        <v>1002</v>
      </c>
      <c r="G175" s="88">
        <v>1</v>
      </c>
      <c r="H175" s="80" t="s">
        <v>517</v>
      </c>
      <c r="I175" s="100" t="s">
        <v>24</v>
      </c>
    </row>
    <row r="176" spans="2:9" ht="30">
      <c r="B176" s="101" t="s">
        <v>1009</v>
      </c>
      <c r="C176" s="67">
        <v>5</v>
      </c>
      <c r="D176" s="67">
        <v>4</v>
      </c>
      <c r="E176" s="67">
        <v>1</v>
      </c>
      <c r="F176" s="343" t="s">
        <v>1008</v>
      </c>
      <c r="G176" s="353">
        <v>1</v>
      </c>
      <c r="H176" s="343" t="s">
        <v>523</v>
      </c>
      <c r="I176" s="344" t="s">
        <v>674</v>
      </c>
    </row>
    <row r="177" spans="2:11" ht="15.75" thickBot="1">
      <c r="B177" s="85" t="s">
        <v>1010</v>
      </c>
      <c r="C177" s="69">
        <v>1</v>
      </c>
      <c r="D177" s="69">
        <v>4</v>
      </c>
      <c r="E177" s="69">
        <v>1</v>
      </c>
      <c r="F177" s="341"/>
      <c r="G177" s="358"/>
      <c r="H177" s="341"/>
      <c r="I177" s="342"/>
    </row>
    <row r="178" spans="2:11" ht="15.75" thickBot="1">
      <c r="B178" s="79" t="s">
        <v>1012</v>
      </c>
      <c r="C178" s="88">
        <v>3.5</v>
      </c>
      <c r="D178" s="88">
        <v>23</v>
      </c>
      <c r="E178" s="88">
        <v>1</v>
      </c>
      <c r="F178" s="80" t="s">
        <v>1011</v>
      </c>
      <c r="G178" s="88">
        <v>1</v>
      </c>
      <c r="H178" s="80" t="s">
        <v>526</v>
      </c>
      <c r="I178" s="100" t="s">
        <v>24</v>
      </c>
    </row>
    <row r="179" spans="2:11" ht="15.75" thickBot="1">
      <c r="B179" s="79" t="s">
        <v>1013</v>
      </c>
      <c r="C179" s="88">
        <v>4</v>
      </c>
      <c r="D179" s="88">
        <v>17</v>
      </c>
      <c r="E179" s="88">
        <v>1</v>
      </c>
      <c r="F179" s="80" t="s">
        <v>1014</v>
      </c>
      <c r="G179" s="88">
        <v>1</v>
      </c>
      <c r="H179" s="80" t="s">
        <v>530</v>
      </c>
      <c r="I179" s="100" t="s">
        <v>24</v>
      </c>
    </row>
    <row r="180" spans="2:11" ht="30.75" thickBot="1">
      <c r="B180" s="94" t="s">
        <v>1015</v>
      </c>
      <c r="C180" s="88">
        <v>0</v>
      </c>
      <c r="D180" s="88">
        <v>0</v>
      </c>
      <c r="E180" s="88">
        <v>1</v>
      </c>
      <c r="F180" s="80" t="s">
        <v>1016</v>
      </c>
      <c r="G180" s="88">
        <v>1</v>
      </c>
      <c r="H180" s="80" t="s">
        <v>532</v>
      </c>
      <c r="I180" s="100" t="s">
        <v>24</v>
      </c>
    </row>
    <row r="181" spans="2:11" ht="15.75" thickBot="1">
      <c r="B181" s="79" t="s">
        <v>1021</v>
      </c>
      <c r="C181" s="88">
        <v>3</v>
      </c>
      <c r="D181" s="88">
        <v>6</v>
      </c>
      <c r="E181" s="88">
        <v>1</v>
      </c>
      <c r="F181" s="80" t="s">
        <v>1022</v>
      </c>
      <c r="G181" s="88">
        <v>1</v>
      </c>
      <c r="H181" s="80" t="s">
        <v>538</v>
      </c>
      <c r="I181" s="100" t="s">
        <v>674</v>
      </c>
    </row>
    <row r="182" spans="2:11" ht="15.75" thickBot="1">
      <c r="B182" s="79" t="s">
        <v>1023</v>
      </c>
      <c r="C182" s="88">
        <v>5</v>
      </c>
      <c r="D182" s="88">
        <v>3</v>
      </c>
      <c r="E182" s="88">
        <v>1</v>
      </c>
      <c r="F182" s="80" t="s">
        <v>1024</v>
      </c>
      <c r="G182" s="88">
        <v>1</v>
      </c>
      <c r="H182" s="80" t="s">
        <v>540</v>
      </c>
      <c r="I182" s="100" t="s">
        <v>24</v>
      </c>
    </row>
    <row r="183" spans="2:11" ht="15.75" thickBot="1">
      <c r="B183" s="79" t="s">
        <v>1026</v>
      </c>
      <c r="C183" s="88">
        <v>0</v>
      </c>
      <c r="D183" s="88">
        <v>0</v>
      </c>
      <c r="E183" s="88">
        <v>1</v>
      </c>
      <c r="F183" s="80" t="s">
        <v>1025</v>
      </c>
      <c r="G183" s="88">
        <v>1</v>
      </c>
      <c r="H183" s="80" t="s">
        <v>542</v>
      </c>
      <c r="I183" s="100" t="s">
        <v>674</v>
      </c>
    </row>
    <row r="184" spans="2:11" ht="15.75" thickBot="1">
      <c r="B184" s="79" t="s">
        <v>1030</v>
      </c>
      <c r="C184" s="88">
        <v>4.5</v>
      </c>
      <c r="D184" s="88">
        <v>147</v>
      </c>
      <c r="E184" s="88">
        <v>1</v>
      </c>
      <c r="F184" s="80" t="s">
        <v>1029</v>
      </c>
      <c r="G184" s="88">
        <v>1</v>
      </c>
      <c r="H184" s="80" t="s">
        <v>548</v>
      </c>
      <c r="I184" s="100" t="s">
        <v>129</v>
      </c>
    </row>
    <row r="185" spans="2:11" ht="15.75" thickBot="1">
      <c r="B185" s="79" t="s">
        <v>1031</v>
      </c>
      <c r="C185" s="88">
        <v>4.5</v>
      </c>
      <c r="D185" s="88">
        <v>142</v>
      </c>
      <c r="E185" s="88">
        <v>1</v>
      </c>
      <c r="F185" s="80" t="s">
        <v>1032</v>
      </c>
      <c r="G185" s="88">
        <v>1</v>
      </c>
      <c r="H185" s="80" t="s">
        <v>551</v>
      </c>
      <c r="I185" s="100" t="s">
        <v>129</v>
      </c>
    </row>
    <row r="186" spans="2:11" ht="15.75" thickBot="1">
      <c r="B186" s="79" t="s">
        <v>1034</v>
      </c>
      <c r="C186" s="88">
        <v>0</v>
      </c>
      <c r="D186" s="88">
        <v>0</v>
      </c>
      <c r="E186" s="88">
        <v>1</v>
      </c>
      <c r="F186" s="80" t="s">
        <v>1033</v>
      </c>
      <c r="G186" s="88">
        <v>1</v>
      </c>
      <c r="H186" s="80" t="s">
        <v>553</v>
      </c>
      <c r="I186" s="100" t="s">
        <v>24</v>
      </c>
    </row>
    <row r="187" spans="2:11">
      <c r="B187" s="377" t="s">
        <v>1035</v>
      </c>
      <c r="C187" s="353">
        <v>4</v>
      </c>
      <c r="D187" s="353">
        <v>315</v>
      </c>
      <c r="E187" s="353">
        <v>1</v>
      </c>
      <c r="F187" s="81" t="s">
        <v>1036</v>
      </c>
      <c r="G187" s="67">
        <v>1</v>
      </c>
      <c r="H187" s="343" t="s">
        <v>555</v>
      </c>
      <c r="I187" s="344" t="s">
        <v>24</v>
      </c>
    </row>
    <row r="188" spans="2:11" ht="15.75" thickBot="1">
      <c r="B188" s="379"/>
      <c r="C188" s="358"/>
      <c r="D188" s="358"/>
      <c r="E188" s="358"/>
      <c r="F188" s="82" t="s">
        <v>1037</v>
      </c>
      <c r="G188" s="69">
        <v>1</v>
      </c>
      <c r="H188" s="341"/>
      <c r="I188" s="342"/>
    </row>
    <row r="189" spans="2:11" ht="15.75" thickBot="1">
      <c r="B189" s="79" t="s">
        <v>1039</v>
      </c>
      <c r="C189" s="88">
        <v>3.5</v>
      </c>
      <c r="D189" s="88">
        <v>12</v>
      </c>
      <c r="E189" s="88">
        <v>1</v>
      </c>
      <c r="F189" s="80" t="s">
        <v>1038</v>
      </c>
      <c r="G189" s="88">
        <v>1</v>
      </c>
      <c r="H189" s="80" t="s">
        <v>557</v>
      </c>
      <c r="I189" s="100" t="s">
        <v>674</v>
      </c>
    </row>
    <row r="190" spans="2:11" ht="15.75" thickBot="1">
      <c r="B190" s="250" t="s">
        <v>1147</v>
      </c>
      <c r="C190" s="251">
        <v>5</v>
      </c>
      <c r="D190" s="251">
        <v>3</v>
      </c>
      <c r="E190" s="252">
        <v>1</v>
      </c>
      <c r="F190" s="253" t="s">
        <v>1145</v>
      </c>
      <c r="G190" s="252">
        <v>1</v>
      </c>
      <c r="H190" s="251" t="s">
        <v>1136</v>
      </c>
      <c r="I190" s="282" t="s">
        <v>129</v>
      </c>
      <c r="K190" t="s">
        <v>1146</v>
      </c>
    </row>
    <row r="191" spans="2:11">
      <c r="B191" s="259" t="s">
        <v>1252</v>
      </c>
      <c r="C191" s="260">
        <v>4.5</v>
      </c>
      <c r="D191" s="260">
        <v>12</v>
      </c>
      <c r="E191" s="261">
        <v>1</v>
      </c>
      <c r="F191" s="277" t="s">
        <v>1274</v>
      </c>
      <c r="G191" s="279"/>
      <c r="H191" s="411" t="s">
        <v>1186</v>
      </c>
      <c r="I191" s="414" t="s">
        <v>24</v>
      </c>
      <c r="K191" t="s">
        <v>1257</v>
      </c>
    </row>
    <row r="192" spans="2:11">
      <c r="B192" s="254" t="s">
        <v>1253</v>
      </c>
      <c r="C192" s="255">
        <v>5</v>
      </c>
      <c r="D192" s="255">
        <v>803</v>
      </c>
      <c r="E192" s="256">
        <v>1</v>
      </c>
      <c r="F192" s="244" t="s">
        <v>1275</v>
      </c>
      <c r="G192" s="280"/>
      <c r="H192" s="412"/>
      <c r="I192" s="415"/>
    </row>
    <row r="193" spans="1:11">
      <c r="B193" s="254" t="s">
        <v>1254</v>
      </c>
      <c r="C193" s="255">
        <v>0</v>
      </c>
      <c r="D193" s="255">
        <v>0</v>
      </c>
      <c r="E193" s="256">
        <v>1</v>
      </c>
      <c r="F193" s="244" t="s">
        <v>1276</v>
      </c>
      <c r="G193" s="256">
        <v>1</v>
      </c>
      <c r="H193" s="412"/>
      <c r="I193" s="415"/>
    </row>
    <row r="194" spans="1:11">
      <c r="B194" s="254" t="s">
        <v>1255</v>
      </c>
      <c r="C194" s="255">
        <v>4</v>
      </c>
      <c r="D194" s="255">
        <v>10</v>
      </c>
      <c r="E194" s="256">
        <v>1</v>
      </c>
      <c r="F194" s="244" t="s">
        <v>1277</v>
      </c>
      <c r="G194" s="256">
        <v>1</v>
      </c>
      <c r="H194" s="412"/>
      <c r="I194" s="415"/>
    </row>
    <row r="195" spans="1:11" ht="15.75" thickBot="1">
      <c r="B195" s="262" t="s">
        <v>1256</v>
      </c>
      <c r="C195" s="257">
        <v>3.5</v>
      </c>
      <c r="D195" s="257">
        <v>41</v>
      </c>
      <c r="E195" s="263">
        <v>1</v>
      </c>
      <c r="F195" s="278" t="s">
        <v>1278</v>
      </c>
      <c r="G195" s="263">
        <v>1</v>
      </c>
      <c r="H195" s="413"/>
      <c r="I195" s="416"/>
    </row>
    <row r="196" spans="1:11">
      <c r="B196" s="270" t="s">
        <v>1258</v>
      </c>
      <c r="C196" s="271">
        <v>0</v>
      </c>
      <c r="D196" s="271">
        <v>0</v>
      </c>
      <c r="E196" s="272">
        <v>1</v>
      </c>
      <c r="F196" s="406" t="s">
        <v>1244</v>
      </c>
      <c r="G196" s="404">
        <v>2</v>
      </c>
      <c r="H196" s="271" t="s">
        <v>1200</v>
      </c>
      <c r="I196" s="283" t="s">
        <v>583</v>
      </c>
    </row>
    <row r="197" spans="1:11">
      <c r="B197" s="407"/>
      <c r="C197" s="409"/>
      <c r="D197" s="409"/>
      <c r="E197" s="409"/>
      <c r="F197" s="328"/>
      <c r="G197" s="405"/>
      <c r="H197" s="418" t="s">
        <v>1158</v>
      </c>
      <c r="I197" s="415" t="s">
        <v>49</v>
      </c>
    </row>
    <row r="198" spans="1:11" ht="15.75" thickBot="1">
      <c r="B198" s="408"/>
      <c r="C198" s="410"/>
      <c r="D198" s="410"/>
      <c r="E198" s="410"/>
      <c r="F198" s="264" t="s">
        <v>1247</v>
      </c>
      <c r="G198" s="257">
        <v>1</v>
      </c>
      <c r="H198" s="417"/>
      <c r="I198" s="416"/>
    </row>
    <row r="199" spans="1:11" ht="15.75" thickBot="1">
      <c r="B199" s="250" t="s">
        <v>1245</v>
      </c>
      <c r="C199" s="251">
        <v>4</v>
      </c>
      <c r="D199" s="251">
        <v>6</v>
      </c>
      <c r="E199" s="252">
        <v>1</v>
      </c>
      <c r="F199" s="273"/>
      <c r="G199" s="274"/>
      <c r="H199" s="251" t="s">
        <v>1206</v>
      </c>
      <c r="I199" s="284"/>
    </row>
    <row r="200" spans="1:11" ht="15.75" thickBot="1">
      <c r="B200" s="250" t="s">
        <v>1259</v>
      </c>
      <c r="C200" s="251">
        <v>4.5</v>
      </c>
      <c r="D200" s="251">
        <v>711</v>
      </c>
      <c r="E200" s="252">
        <v>1</v>
      </c>
      <c r="F200" s="273"/>
      <c r="G200" s="274"/>
      <c r="H200" s="251" t="s">
        <v>1210</v>
      </c>
      <c r="I200" s="282" t="s">
        <v>1246</v>
      </c>
    </row>
    <row r="201" spans="1:11">
      <c r="B201" s="259" t="s">
        <v>1260</v>
      </c>
      <c r="C201" s="260">
        <v>5</v>
      </c>
      <c r="D201" s="260">
        <v>53</v>
      </c>
      <c r="E201" s="261">
        <v>1</v>
      </c>
      <c r="F201" s="266"/>
      <c r="G201" s="267"/>
      <c r="H201" s="404" t="s">
        <v>1217</v>
      </c>
      <c r="I201" s="414" t="s">
        <v>24</v>
      </c>
    </row>
    <row r="202" spans="1:11" ht="15.75" thickBot="1">
      <c r="B202" s="262" t="s">
        <v>1261</v>
      </c>
      <c r="C202" s="257">
        <v>4</v>
      </c>
      <c r="D202" s="257">
        <v>4</v>
      </c>
      <c r="E202" s="263">
        <v>1</v>
      </c>
      <c r="F202" s="268"/>
      <c r="G202" s="269"/>
      <c r="H202" s="417"/>
      <c r="I202" s="416"/>
    </row>
    <row r="203" spans="1:11" ht="15.75" thickBot="1">
      <c r="B203" s="250" t="s">
        <v>1248</v>
      </c>
      <c r="C203" s="251">
        <v>0</v>
      </c>
      <c r="D203" s="251">
        <v>0</v>
      </c>
      <c r="E203" s="252">
        <v>1</v>
      </c>
      <c r="F203" s="253" t="s">
        <v>1239</v>
      </c>
      <c r="G203" s="251">
        <v>1</v>
      </c>
      <c r="H203" s="251" t="s">
        <v>1168</v>
      </c>
      <c r="I203" s="284"/>
      <c r="K203" t="s">
        <v>1249</v>
      </c>
    </row>
    <row r="204" spans="1:11" ht="15.75" thickBot="1">
      <c r="B204" s="250" t="s">
        <v>1262</v>
      </c>
      <c r="C204" s="251">
        <v>4.5</v>
      </c>
      <c r="D204" s="251">
        <v>118</v>
      </c>
      <c r="E204" s="252">
        <v>1</v>
      </c>
      <c r="F204" s="273"/>
      <c r="G204" s="274"/>
      <c r="H204" s="251" t="s">
        <v>1229</v>
      </c>
      <c r="I204" s="282" t="s">
        <v>129</v>
      </c>
    </row>
    <row r="205" spans="1:11" ht="15.75" thickBot="1">
      <c r="B205" s="275" t="s">
        <v>1157</v>
      </c>
      <c r="C205" s="274"/>
      <c r="D205" s="274"/>
      <c r="E205" s="274"/>
      <c r="F205" s="253" t="s">
        <v>1155</v>
      </c>
      <c r="G205" s="251">
        <v>1</v>
      </c>
      <c r="H205" s="251" t="s">
        <v>1148</v>
      </c>
      <c r="I205" s="282" t="s">
        <v>24</v>
      </c>
      <c r="K205" t="s">
        <v>1156</v>
      </c>
    </row>
    <row r="206" spans="1:11" ht="15.75" thickBot="1">
      <c r="B206" s="275"/>
      <c r="C206" s="274"/>
      <c r="D206" s="274"/>
      <c r="E206" s="274"/>
      <c r="F206" s="265" t="s">
        <v>1240</v>
      </c>
      <c r="G206" s="251">
        <v>1</v>
      </c>
      <c r="H206" s="251" t="s">
        <v>1173</v>
      </c>
      <c r="I206" s="284"/>
    </row>
    <row r="207" spans="1:11" ht="15.75" thickBot="1">
      <c r="B207" s="275"/>
      <c r="C207" s="274"/>
      <c r="D207" s="274"/>
      <c r="E207" s="274"/>
      <c r="F207" s="253" t="s">
        <v>1241</v>
      </c>
      <c r="G207" s="251">
        <v>1</v>
      </c>
      <c r="H207" s="251" t="s">
        <v>1177</v>
      </c>
      <c r="I207" s="282" t="s">
        <v>583</v>
      </c>
    </row>
    <row r="208" spans="1:11" ht="15.75" thickBot="1">
      <c r="A208" t="s">
        <v>1251</v>
      </c>
      <c r="B208" s="275"/>
      <c r="C208" s="274"/>
      <c r="D208" s="274"/>
      <c r="E208" s="274"/>
      <c r="F208" s="253" t="s">
        <v>1242</v>
      </c>
      <c r="G208" s="251">
        <v>1</v>
      </c>
      <c r="H208" s="251" t="s">
        <v>1183</v>
      </c>
      <c r="I208" s="282" t="s">
        <v>24</v>
      </c>
    </row>
    <row r="209" spans="2:11" ht="15.75" thickBot="1">
      <c r="B209" s="276"/>
      <c r="C209" s="269"/>
      <c r="D209" s="269"/>
      <c r="E209" s="269"/>
      <c r="F209" s="258" t="s">
        <v>1243</v>
      </c>
      <c r="G209" s="257">
        <v>1</v>
      </c>
      <c r="H209" s="257" t="s">
        <v>1194</v>
      </c>
      <c r="I209" s="285" t="s">
        <v>49</v>
      </c>
    </row>
    <row r="210" spans="2:11">
      <c r="F210" s="164" t="s">
        <v>1122</v>
      </c>
      <c r="H210" s="168" t="s">
        <v>1108</v>
      </c>
      <c r="I210" s="144" t="s">
        <v>583</v>
      </c>
      <c r="K210" t="s">
        <v>1123</v>
      </c>
    </row>
    <row r="211" spans="2:11">
      <c r="F211" t="s">
        <v>1124</v>
      </c>
      <c r="K211" t="s">
        <v>1125</v>
      </c>
    </row>
    <row r="212" spans="2:11">
      <c r="F212" t="s">
        <v>1126</v>
      </c>
      <c r="K212" t="s">
        <v>1127</v>
      </c>
    </row>
    <row r="213" spans="2:11">
      <c r="F213" t="s">
        <v>1128</v>
      </c>
      <c r="K213" t="s">
        <v>1129</v>
      </c>
    </row>
    <row r="214" spans="2:11">
      <c r="F214" t="s">
        <v>1130</v>
      </c>
      <c r="K214" t="s">
        <v>1131</v>
      </c>
    </row>
    <row r="215" spans="2:11">
      <c r="F215" t="s">
        <v>1132</v>
      </c>
      <c r="K215" t="s">
        <v>1133</v>
      </c>
    </row>
    <row r="216" spans="2:11">
      <c r="F216" t="s">
        <v>1134</v>
      </c>
      <c r="K216" t="s">
        <v>1135</v>
      </c>
    </row>
  </sheetData>
  <mergeCells count="278">
    <mergeCell ref="G196:G197"/>
    <mergeCell ref="F196:F197"/>
    <mergeCell ref="B197:B198"/>
    <mergeCell ref="C197:C198"/>
    <mergeCell ref="D197:D198"/>
    <mergeCell ref="E197:E198"/>
    <mergeCell ref="H191:H195"/>
    <mergeCell ref="I191:I195"/>
    <mergeCell ref="H201:H202"/>
    <mergeCell ref="I201:I202"/>
    <mergeCell ref="H197:H198"/>
    <mergeCell ref="I197:I198"/>
    <mergeCell ref="L39:O39"/>
    <mergeCell ref="L38:O38"/>
    <mergeCell ref="L37:O37"/>
    <mergeCell ref="L36:O36"/>
    <mergeCell ref="L35:O35"/>
    <mergeCell ref="L34:O34"/>
    <mergeCell ref="L33:O33"/>
    <mergeCell ref="L32:O32"/>
    <mergeCell ref="L31:O31"/>
    <mergeCell ref="L30:O30"/>
    <mergeCell ref="D5:D8"/>
    <mergeCell ref="C5:C8"/>
    <mergeCell ref="B5:B8"/>
    <mergeCell ref="E9:E11"/>
    <mergeCell ref="D9:D11"/>
    <mergeCell ref="C9:C11"/>
    <mergeCell ref="B9:B11"/>
    <mergeCell ref="I5:I6"/>
    <mergeCell ref="I7:I8"/>
    <mergeCell ref="G5:G8"/>
    <mergeCell ref="F5:F8"/>
    <mergeCell ref="E5:E8"/>
    <mergeCell ref="I10:I11"/>
    <mergeCell ref="D15:D17"/>
    <mergeCell ref="E15:E17"/>
    <mergeCell ref="F15:F17"/>
    <mergeCell ref="G15:G17"/>
    <mergeCell ref="B15:B17"/>
    <mergeCell ref="C15:C17"/>
    <mergeCell ref="C46:C47"/>
    <mergeCell ref="B46:B47"/>
    <mergeCell ref="H18:H19"/>
    <mergeCell ref="E18:E19"/>
    <mergeCell ref="D18:D19"/>
    <mergeCell ref="C18:C19"/>
    <mergeCell ref="B18:B19"/>
    <mergeCell ref="B43:B45"/>
    <mergeCell ref="B20:B21"/>
    <mergeCell ref="C20:C21"/>
    <mergeCell ref="D20:D21"/>
    <mergeCell ref="E20:E21"/>
    <mergeCell ref="B24:B25"/>
    <mergeCell ref="C24:C25"/>
    <mergeCell ref="D24:D25"/>
    <mergeCell ref="E24:E25"/>
    <mergeCell ref="G22:G23"/>
    <mergeCell ref="F22:F23"/>
    <mergeCell ref="E22:E23"/>
    <mergeCell ref="D22:D23"/>
    <mergeCell ref="C22:C23"/>
    <mergeCell ref="B22:B23"/>
    <mergeCell ref="D48:D53"/>
    <mergeCell ref="C48:C53"/>
    <mergeCell ref="B48:B53"/>
    <mergeCell ref="D46:D47"/>
    <mergeCell ref="I26:I27"/>
    <mergeCell ref="G26:G27"/>
    <mergeCell ref="F26:F27"/>
    <mergeCell ref="E26:E27"/>
    <mergeCell ref="D26:D27"/>
    <mergeCell ref="C26:C27"/>
    <mergeCell ref="G31:G32"/>
    <mergeCell ref="F31:F32"/>
    <mergeCell ref="H32:H33"/>
    <mergeCell ref="I31:I33"/>
    <mergeCell ref="B31:B33"/>
    <mergeCell ref="I34:I35"/>
    <mergeCell ref="E34:E35"/>
    <mergeCell ref="D34:D35"/>
    <mergeCell ref="H48:H52"/>
    <mergeCell ref="G52:G53"/>
    <mergeCell ref="F52:F53"/>
    <mergeCell ref="C34:C35"/>
    <mergeCell ref="B34:B35"/>
    <mergeCell ref="B36:B39"/>
    <mergeCell ref="I73:I74"/>
    <mergeCell ref="H34:H35"/>
    <mergeCell ref="C31:C33"/>
    <mergeCell ref="D31:D33"/>
    <mergeCell ref="E31:E33"/>
    <mergeCell ref="E62:E69"/>
    <mergeCell ref="D62:D69"/>
    <mergeCell ref="C62:C69"/>
    <mergeCell ref="B62:B69"/>
    <mergeCell ref="H62:H69"/>
    <mergeCell ref="H43:H45"/>
    <mergeCell ref="I43:I45"/>
    <mergeCell ref="E43:E45"/>
    <mergeCell ref="D43:D45"/>
    <mergeCell ref="C43:C45"/>
    <mergeCell ref="H36:H38"/>
    <mergeCell ref="I36:I39"/>
    <mergeCell ref="E36:E39"/>
    <mergeCell ref="D36:D39"/>
    <mergeCell ref="C36:C39"/>
    <mergeCell ref="I48:I53"/>
    <mergeCell ref="E48:E53"/>
    <mergeCell ref="H46:H47"/>
    <mergeCell ref="I46:I47"/>
    <mergeCell ref="I83:I84"/>
    <mergeCell ref="H83:H84"/>
    <mergeCell ref="E83:E84"/>
    <mergeCell ref="D83:D84"/>
    <mergeCell ref="C83:C84"/>
    <mergeCell ref="B83:B84"/>
    <mergeCell ref="I62:I69"/>
    <mergeCell ref="B55:B56"/>
    <mergeCell ref="C55:C56"/>
    <mergeCell ref="D55:D56"/>
    <mergeCell ref="E55:E56"/>
    <mergeCell ref="H55:H56"/>
    <mergeCell ref="I55:I56"/>
    <mergeCell ref="H75:H82"/>
    <mergeCell ref="I75:I82"/>
    <mergeCell ref="B75:B82"/>
    <mergeCell ref="C75:C82"/>
    <mergeCell ref="D75:D82"/>
    <mergeCell ref="E75:E82"/>
    <mergeCell ref="B73:B74"/>
    <mergeCell ref="C73:C74"/>
    <mergeCell ref="D73:D74"/>
    <mergeCell ref="E73:E74"/>
    <mergeCell ref="H73:H74"/>
    <mergeCell ref="I92:I93"/>
    <mergeCell ref="I89:I90"/>
    <mergeCell ref="H89:H90"/>
    <mergeCell ref="E89:E90"/>
    <mergeCell ref="D89:D90"/>
    <mergeCell ref="C89:C90"/>
    <mergeCell ref="B89:B90"/>
    <mergeCell ref="B86:B87"/>
    <mergeCell ref="C86:C87"/>
    <mergeCell ref="D86:D87"/>
    <mergeCell ref="E86:E87"/>
    <mergeCell ref="H86:H87"/>
    <mergeCell ref="I86:I87"/>
    <mergeCell ref="B92:B93"/>
    <mergeCell ref="C92:C93"/>
    <mergeCell ref="D92:D93"/>
    <mergeCell ref="E92:E93"/>
    <mergeCell ref="H92:H93"/>
    <mergeCell ref="I107:I109"/>
    <mergeCell ref="B96:B102"/>
    <mergeCell ref="C96:C102"/>
    <mergeCell ref="D96:D102"/>
    <mergeCell ref="E96:E102"/>
    <mergeCell ref="H96:H102"/>
    <mergeCell ref="I96:I102"/>
    <mergeCell ref="B94:B95"/>
    <mergeCell ref="C94:C95"/>
    <mergeCell ref="D94:D95"/>
    <mergeCell ref="E94:E95"/>
    <mergeCell ref="I94:I95"/>
    <mergeCell ref="H94:H95"/>
    <mergeCell ref="B107:B109"/>
    <mergeCell ref="C107:C109"/>
    <mergeCell ref="D107:D109"/>
    <mergeCell ref="E107:E109"/>
    <mergeCell ref="H107:H109"/>
    <mergeCell ref="I120:I121"/>
    <mergeCell ref="B116:B119"/>
    <mergeCell ref="C116:C119"/>
    <mergeCell ref="D116:D119"/>
    <mergeCell ref="E116:E119"/>
    <mergeCell ref="I116:I119"/>
    <mergeCell ref="H116:H119"/>
    <mergeCell ref="I113:I115"/>
    <mergeCell ref="H113:H115"/>
    <mergeCell ref="B113:B115"/>
    <mergeCell ref="C113:C115"/>
    <mergeCell ref="D113:D115"/>
    <mergeCell ref="E113:E115"/>
    <mergeCell ref="B120:B121"/>
    <mergeCell ref="C120:C121"/>
    <mergeCell ref="D120:D121"/>
    <mergeCell ref="E120:E121"/>
    <mergeCell ref="H120:H121"/>
    <mergeCell ref="I131:I132"/>
    <mergeCell ref="B124:B125"/>
    <mergeCell ref="C124:C125"/>
    <mergeCell ref="D124:D125"/>
    <mergeCell ref="E124:E125"/>
    <mergeCell ref="H124:H125"/>
    <mergeCell ref="I124:I125"/>
    <mergeCell ref="I122:I123"/>
    <mergeCell ref="H122:H123"/>
    <mergeCell ref="E122:E123"/>
    <mergeCell ref="D122:D123"/>
    <mergeCell ref="C122:C123"/>
    <mergeCell ref="B122:B123"/>
    <mergeCell ref="B131:B132"/>
    <mergeCell ref="C131:C132"/>
    <mergeCell ref="D131:D132"/>
    <mergeCell ref="E131:E132"/>
    <mergeCell ref="H131:H132"/>
    <mergeCell ref="I147:I150"/>
    <mergeCell ref="H147:H150"/>
    <mergeCell ref="E147:E150"/>
    <mergeCell ref="D147:D150"/>
    <mergeCell ref="C147:C150"/>
    <mergeCell ref="B147:B150"/>
    <mergeCell ref="H138:H142"/>
    <mergeCell ref="I138:I142"/>
    <mergeCell ref="E138:E142"/>
    <mergeCell ref="D138:D142"/>
    <mergeCell ref="C138:C142"/>
    <mergeCell ref="B138:B142"/>
    <mergeCell ref="I187:I188"/>
    <mergeCell ref="H40:H41"/>
    <mergeCell ref="F176:F177"/>
    <mergeCell ref="G176:G177"/>
    <mergeCell ref="H176:H177"/>
    <mergeCell ref="I176:I177"/>
    <mergeCell ref="B172:B174"/>
    <mergeCell ref="C172:C174"/>
    <mergeCell ref="D172:D174"/>
    <mergeCell ref="E172:E174"/>
    <mergeCell ref="H172:H174"/>
    <mergeCell ref="I172:I174"/>
    <mergeCell ref="I166:I168"/>
    <mergeCell ref="H166:H168"/>
    <mergeCell ref="E166:E168"/>
    <mergeCell ref="D166:D168"/>
    <mergeCell ref="C166:C168"/>
    <mergeCell ref="B166:B168"/>
    <mergeCell ref="E155:E159"/>
    <mergeCell ref="E160:E161"/>
    <mergeCell ref="H155:H159"/>
    <mergeCell ref="I155:I159"/>
    <mergeCell ref="H160:H161"/>
    <mergeCell ref="I160:I161"/>
    <mergeCell ref="B187:B188"/>
    <mergeCell ref="C187:C188"/>
    <mergeCell ref="D187:D188"/>
    <mergeCell ref="E187:E188"/>
    <mergeCell ref="H187:H188"/>
    <mergeCell ref="B155:B159"/>
    <mergeCell ref="B160:B161"/>
    <mergeCell ref="C155:C159"/>
    <mergeCell ref="C160:C161"/>
    <mergeCell ref="D160:D161"/>
    <mergeCell ref="D155:D159"/>
    <mergeCell ref="L46:Q46"/>
    <mergeCell ref="R46:W46"/>
    <mergeCell ref="L67:Q67"/>
    <mergeCell ref="R67:W67"/>
    <mergeCell ref="B12:B14"/>
    <mergeCell ref="C12:C14"/>
    <mergeCell ref="D12:D14"/>
    <mergeCell ref="E12:E14"/>
    <mergeCell ref="I12:I14"/>
    <mergeCell ref="I40:I42"/>
    <mergeCell ref="E40:E42"/>
    <mergeCell ref="D40:D42"/>
    <mergeCell ref="C40:C42"/>
    <mergeCell ref="B40:B42"/>
    <mergeCell ref="I28:I29"/>
    <mergeCell ref="H28:H29"/>
    <mergeCell ref="G28:G29"/>
    <mergeCell ref="F28:F29"/>
    <mergeCell ref="B28:B30"/>
    <mergeCell ref="C28:C30"/>
    <mergeCell ref="D28:D30"/>
    <mergeCell ref="E28:E30"/>
    <mergeCell ref="E46:E47"/>
    <mergeCell ref="B26:B27"/>
  </mergeCells>
  <conditionalFormatting sqref="E5:E12 E15:E40 E43:E74 E83:E196 E199:E204 G5:G190">
    <cfRule type="cellIs" dxfId="0" priority="2" operator="greaterThan">
      <formula>1</formula>
    </cfRule>
  </conditionalFormatting>
  <hyperlinks>
    <hyperlink ref="F190" r:id="rId1" location="diff-d9062d680a0d6096e9c3bddb95432f73" tooltip="wp-includes/class-wp-query.php" display="https://github.com/WordPress/WordPress/commit/85384297a60900004e27e417eac56d24267054cb - diff-d9062d680a0d6096e9c3bddb95432f73"/>
    <hyperlink ref="F205" r:id="rId2" location="diff-cc217fe94c54e133959f69d9ea781bc5" tooltip="wp-admin/update-core.php" display="https://github.com/WordPress/WordPress/commit/c9ea1de1441bb3bda133bf72d513ca9de66566c2 - diff-cc217fe94c54e133959f69d9ea781bc5"/>
    <hyperlink ref="F203" r:id="rId3" location="diff-5b3a2098f53e946decd425071803d1f5" tooltip="src/moxieplayer.as" display="https://github.com/moxiecode/moxieplayer/commit/b61ac518ffa2657e2dc9019b2dcf2f3f37dbfab0 - diff-5b3a2098f53e946decd425071803d1f5"/>
    <hyperlink ref="F207" r:id="rId4" tooltip="Show the changeset 20526 restricted to branches/3.3/wp-admin/plugins.php" display="https://core.trac.wordpress.org/changeset/20526/branches/3.3/wp-admin/plugins.php"/>
    <hyperlink ref="F208" r:id="rId5" tooltip="Show the changeset 16373 restricted to branches/3.0/wp-admin/plugins.php" display="https://core.trac.wordpress.org/changeset/16373/branches/3.0/wp-admin/plugins.php"/>
    <hyperlink ref="F209" r:id="rId6" tooltip="Show the changeset 4226 restricted to branches/2.0/wp-content/plugins/wp-db-backup.php" display="https://core.trac.wordpress.org/changeset/4226/branches/2.0/wp-content/plugins/wp-db-backup.php"/>
    <hyperlink ref="F196" r:id="rId7" tooltip="Show the changeset 38168 restricted to trunk/src/wp-admin/includes/ajax-actions.php" display="https://core.trac.wordpress.org/changeset/38168/trunk/src/wp-admin/includes/ajax-actions.php"/>
  </hyperlinks>
  <pageMargins left="0.7" right="0.7" top="0.75" bottom="0.75" header="0.3" footer="0.3"/>
  <pageSetup paperSize="9"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Vulnerabilities</vt:lpstr>
      <vt:lpstr>Q1</vt:lpstr>
      <vt:lpstr>Q2</vt:lpstr>
      <vt:lpstr>Q4</vt:lpstr>
      <vt:lpstr>Plugins</vt:lpstr>
    </vt:vector>
  </TitlesOfParts>
  <Company>PUC-Rio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OSLIEN MESA RODRIGUEZ</dc:creator>
  <cp:lastModifiedBy>Osilien</cp:lastModifiedBy>
  <dcterms:created xsi:type="dcterms:W3CDTF">2017-07-29T19:13:35Z</dcterms:created>
  <dcterms:modified xsi:type="dcterms:W3CDTF">2017-10-24T16:20:49Z</dcterms:modified>
</cp:coreProperties>
</file>