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91a\Documents\Experian.Agile\Experian.Equipos\Experian.Nucleo\"/>
    </mc:Choice>
  </mc:AlternateContent>
  <xr:revisionPtr revIDLastSave="0" documentId="8_{DA68548E-9C3A-4BFC-AEBC-ACAE97F99265}" xr6:coauthVersionLast="36" xr6:coauthVersionMax="36" xr10:uidLastSave="{00000000-0000-0000-0000-000000000000}"/>
  <bookViews>
    <workbookView xWindow="0" yWindow="0" windowWidth="15345" windowHeight="3765" firstSheet="1" activeTab="4" xr2:uid="{8F5554BD-818A-4A08-B3B2-FF65DCE9F5B6}"/>
  </bookViews>
  <sheets>
    <sheet name="Vista Fechas de Ceremonias" sheetId="4" r:id="rId1"/>
    <sheet name="Total Acompañamientos" sheetId="1" r:id="rId2"/>
    <sheet name="Cronograma Diario" sheetId="2" r:id="rId3"/>
    <sheet name="Hoja3" sheetId="6" state="hidden" r:id="rId4"/>
    <sheet name="Informe Lorena" sheetId="3" r:id="rId5"/>
  </sheets>
  <definedNames>
    <definedName name="_xlnm._FilterDatabase" localSheetId="2" hidden="1">'Cronograma Diario'!$A$2:$AK$71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5" i="1" l="1"/>
  <c r="R15" i="1"/>
  <c r="Q15" i="1"/>
  <c r="P15" i="1"/>
  <c r="O15" i="1"/>
  <c r="N15" i="1"/>
  <c r="M15" i="1"/>
  <c r="L15" i="1"/>
  <c r="K15" i="1"/>
  <c r="J15" i="1"/>
  <c r="S14" i="1"/>
  <c r="R14" i="1"/>
  <c r="Q14" i="1"/>
  <c r="P14" i="1"/>
  <c r="O14" i="1"/>
  <c r="N14" i="1"/>
  <c r="M14" i="1"/>
  <c r="L14" i="1"/>
  <c r="K14" i="1"/>
  <c r="J14" i="1"/>
  <c r="I15" i="1"/>
  <c r="I14" i="1"/>
  <c r="AE3" i="3"/>
  <c r="R2" i="3"/>
  <c r="T45" i="1"/>
  <c r="T44" i="1"/>
  <c r="Y25" i="3"/>
  <c r="Y24" i="3"/>
  <c r="S42" i="1"/>
  <c r="R42" i="1"/>
  <c r="Q42" i="1"/>
  <c r="P42" i="1"/>
  <c r="O42" i="1"/>
  <c r="N42" i="1"/>
  <c r="M42" i="1"/>
  <c r="L42" i="1"/>
  <c r="K42" i="1"/>
  <c r="J42" i="1"/>
  <c r="S41" i="1"/>
  <c r="R41" i="1"/>
  <c r="Q41" i="1"/>
  <c r="P41" i="1"/>
  <c r="O41" i="1"/>
  <c r="N41" i="1"/>
  <c r="M41" i="1"/>
  <c r="L41" i="1"/>
  <c r="K41" i="1"/>
  <c r="J41" i="1"/>
  <c r="I42" i="1"/>
  <c r="I41" i="1"/>
  <c r="T41" i="1" l="1"/>
  <c r="T42" i="1"/>
  <c r="J28" i="1"/>
  <c r="K28" i="1"/>
  <c r="L28" i="1"/>
  <c r="M28" i="1"/>
  <c r="N28" i="1"/>
  <c r="O28" i="1"/>
  <c r="P28" i="1"/>
  <c r="Q28" i="1"/>
  <c r="R28" i="1"/>
  <c r="S28" i="1"/>
  <c r="J27" i="1"/>
  <c r="K27" i="1"/>
  <c r="L27" i="1"/>
  <c r="M27" i="1"/>
  <c r="N27" i="1"/>
  <c r="O27" i="1"/>
  <c r="P27" i="1"/>
  <c r="Q27" i="1"/>
  <c r="R27" i="1"/>
  <c r="S27" i="1"/>
  <c r="I28" i="1"/>
  <c r="I27" i="1"/>
  <c r="T27" i="1" l="1"/>
  <c r="T28" i="1"/>
  <c r="T14" i="1"/>
  <c r="T15" i="1"/>
  <c r="Q5" i="3" s="1"/>
  <c r="I46" i="1"/>
  <c r="J46" i="1"/>
  <c r="K46" i="1"/>
  <c r="L46" i="1"/>
  <c r="M46" i="1"/>
  <c r="N46" i="1"/>
  <c r="O46" i="1"/>
  <c r="P46" i="1"/>
  <c r="Q46" i="1"/>
  <c r="R46" i="1"/>
  <c r="S46" i="1"/>
  <c r="Q4" i="3" l="1"/>
</calcChain>
</file>

<file path=xl/sharedStrings.xml><?xml version="1.0" encoding="utf-8"?>
<sst xmlns="http://schemas.openxmlformats.org/spreadsheetml/2006/main" count="715" uniqueCount="242">
  <si>
    <t>SCRUM MASTER</t>
  </si>
  <si>
    <t>CELULA</t>
  </si>
  <si>
    <t>PROYECTO</t>
  </si>
  <si>
    <t>PO</t>
  </si>
  <si>
    <t>NO ITERACION</t>
  </si>
  <si>
    <t>FECHA INICIO</t>
  </si>
  <si>
    <t>FECHA FIN</t>
  </si>
  <si>
    <t>INCEPTION</t>
  </si>
  <si>
    <t>REFINAMIENTO</t>
  </si>
  <si>
    <t>PI PLANING</t>
  </si>
  <si>
    <t>ITERATION PLANING</t>
  </si>
  <si>
    <t>DAILY</t>
  </si>
  <si>
    <t>REVIEW</t>
  </si>
  <si>
    <t>RETROSPECTIVE</t>
  </si>
  <si>
    <t>INNOVATION AND PLANING</t>
  </si>
  <si>
    <t>SYSTEM DEMO</t>
  </si>
  <si>
    <t>INSPECT AND ADAPT</t>
  </si>
  <si>
    <t>IDENTIFICACIÓN DE CELULA</t>
  </si>
  <si>
    <t>Alvaro Mahecha</t>
  </si>
  <si>
    <t>SEGUROS</t>
  </si>
  <si>
    <t>Conex</t>
  </si>
  <si>
    <t>Jonathan Ruiz/Juan Cardenas</t>
  </si>
  <si>
    <t>1/4</t>
  </si>
  <si>
    <t>02-Ene</t>
  </si>
  <si>
    <t>22-ene</t>
  </si>
  <si>
    <t>BUS</t>
  </si>
  <si>
    <t>Migración VPN</t>
  </si>
  <si>
    <t>Andres Castelblanco</t>
  </si>
  <si>
    <t>SAAS&amp;DIGITAL</t>
  </si>
  <si>
    <t>T4C</t>
  </si>
  <si>
    <t>German Forero</t>
  </si>
  <si>
    <t>2/3</t>
  </si>
  <si>
    <t>17-ene</t>
  </si>
  <si>
    <t>Bancolombia</t>
  </si>
  <si>
    <t>1/3</t>
  </si>
  <si>
    <t>8-ene</t>
  </si>
  <si>
    <t>30-ene</t>
  </si>
  <si>
    <t>PEI (Portafolio para Estimación de Ingresos)</t>
  </si>
  <si>
    <t>2/2</t>
  </si>
  <si>
    <t>24- ene</t>
  </si>
  <si>
    <t>Conecta</t>
  </si>
  <si>
    <t>Natalia Quintero</t>
  </si>
  <si>
    <t>Mi Data Al día</t>
  </si>
  <si>
    <t>Martha Hernandez</t>
  </si>
  <si>
    <t>Mi plata al toque</t>
  </si>
  <si>
    <t>Catalina Mutis</t>
  </si>
  <si>
    <t>Score</t>
  </si>
  <si>
    <t>No bancarizado</t>
  </si>
  <si>
    <t>Billing</t>
  </si>
  <si>
    <t>Paola Romero</t>
  </si>
  <si>
    <t>Célula Datos</t>
  </si>
  <si>
    <t>Cuentas Ahorro</t>
  </si>
  <si>
    <t>1</t>
  </si>
  <si>
    <t>03-ene</t>
  </si>
  <si>
    <t>21-ene</t>
  </si>
  <si>
    <t>c</t>
  </si>
  <si>
    <t>Marcaciones Tec</t>
  </si>
  <si>
    <t>2</t>
  </si>
  <si>
    <t>08-ene</t>
  </si>
  <si>
    <t>Garantias Moviliarias</t>
  </si>
  <si>
    <t>Reglas Validacion Camaras</t>
  </si>
  <si>
    <t>4/5</t>
  </si>
  <si>
    <t>18-Dic</t>
  </si>
  <si>
    <t>18-ene</t>
  </si>
  <si>
    <t>Alexander Lozano</t>
  </si>
  <si>
    <t xml:space="preserve"> Antifraude</t>
  </si>
  <si>
    <t>Facturacion Crosscore</t>
  </si>
  <si>
    <t>Carolina Alvarez</t>
  </si>
  <si>
    <t>01-ene</t>
  </si>
  <si>
    <t>14-ene</t>
  </si>
  <si>
    <t>Conex - Crosscore</t>
  </si>
  <si>
    <t>30 ene</t>
  </si>
  <si>
    <t>Isaura DeSousa</t>
  </si>
  <si>
    <t>Aliance</t>
  </si>
  <si>
    <t>Lina Cardenas</t>
  </si>
  <si>
    <t>BI</t>
  </si>
  <si>
    <t>Ebyingto y PJ</t>
  </si>
  <si>
    <t>E-byington</t>
  </si>
  <si>
    <t>Freddy Gomez</t>
  </si>
  <si>
    <t>Yudy Cardona</t>
  </si>
  <si>
    <t>SME</t>
  </si>
  <si>
    <t>Be Parnert Evidente Master</t>
  </si>
  <si>
    <t>Be parnert - BanLinea</t>
  </si>
  <si>
    <t>Oscar Baez</t>
  </si>
  <si>
    <t>Seguridad</t>
  </si>
  <si>
    <t>Datamasking</t>
  </si>
  <si>
    <t>Andrés Davila</t>
  </si>
  <si>
    <t>Migración Front Historia de Credito</t>
  </si>
  <si>
    <t>0</t>
  </si>
  <si>
    <t>Operaciones</t>
  </si>
  <si>
    <t>Oficina Virtual</t>
  </si>
  <si>
    <t>Martha Gonzales/ Juan Carlos Vargas</t>
  </si>
  <si>
    <t>Ajuste Campo ID BBVA</t>
  </si>
  <si>
    <t>Zulma A.</t>
  </si>
  <si>
    <t>Yim Angel</t>
  </si>
  <si>
    <t>CIAA</t>
  </si>
  <si>
    <t>SGID</t>
  </si>
  <si>
    <t>PI6 TEAM</t>
  </si>
  <si>
    <t>Lady Landazuri</t>
  </si>
  <si>
    <t>Huellas de Consulta</t>
  </si>
  <si>
    <t>Oscar Bernal</t>
  </si>
  <si>
    <t>Facturacion Electronica</t>
  </si>
  <si>
    <t>Jhon Motta</t>
  </si>
  <si>
    <t>Infraestructura</t>
  </si>
  <si>
    <t>Migración Peru</t>
  </si>
  <si>
    <t>Total Acompañamientos</t>
  </si>
  <si>
    <t>GRUPO 1:  Couch 1</t>
  </si>
  <si>
    <t>PMO</t>
  </si>
  <si>
    <t>Rene</t>
  </si>
  <si>
    <t>ECS: Mi plata la Toque</t>
  </si>
  <si>
    <t>Ebyington</t>
  </si>
  <si>
    <t>Lina Cardenas</t>
  </si>
  <si>
    <t>Lorena</t>
  </si>
  <si>
    <t>Scores</t>
  </si>
  <si>
    <t>GRUPO 2: couch 2.</t>
  </si>
  <si>
    <t>Facturación</t>
  </si>
  <si>
    <t>Operaciones; Oficina Virtual</t>
  </si>
  <si>
    <t>Carlos Castro Isaura</t>
  </si>
  <si>
    <t>John Motta</t>
  </si>
  <si>
    <t>COUCH:</t>
  </si>
  <si>
    <t>LORENA SERRATO</t>
  </si>
  <si>
    <t>ENERO</t>
  </si>
  <si>
    <t>FEBRERO</t>
  </si>
  <si>
    <t>Scrum Master</t>
  </si>
  <si>
    <t>Actividad</t>
  </si>
  <si>
    <t>Planeacion Review, Retro,Planning Conex</t>
  </si>
  <si>
    <t>Rene DONE</t>
  </si>
  <si>
    <t>Review, Retro,Planning Conex</t>
  </si>
  <si>
    <t>Rene Done</t>
  </si>
  <si>
    <t>inception Migración VPN</t>
  </si>
  <si>
    <t>Lorena /Rene</t>
  </si>
  <si>
    <t>Yudi Cardona</t>
  </si>
  <si>
    <t>revison PI Planing be Parnert - Evidente master</t>
  </si>
  <si>
    <t>Caro
Rene
DONE</t>
  </si>
  <si>
    <t>PI Planing be Parnert - Evidente master</t>
  </si>
  <si>
    <t>Caro DONE</t>
  </si>
  <si>
    <t>revison PI Planing be Parnert - Banlinea</t>
  </si>
  <si>
    <t>PI Planing be Parnert - Banlinea</t>
  </si>
  <si>
    <t>Review Retrospective Be partner</t>
  </si>
  <si>
    <t>Refinamiento de HU  Be Partners  (Banllínea)</t>
  </si>
  <si>
    <t>system demo Evidente Master</t>
  </si>
  <si>
    <t>Revision Review, Retro,Planning Camaras</t>
  </si>
  <si>
    <t>Acompañamiento Review, Retro,Planning Garantias Moviliarias</t>
  </si>
  <si>
    <t>Review, Retro,Planning Garantías Moviliarias</t>
  </si>
  <si>
    <t>Lorena DONE</t>
  </si>
  <si>
    <t>Acompañamiento Review, Retro,Planning Cuentas de Ahorro</t>
  </si>
  <si>
    <t>Lorena DONE</t>
  </si>
  <si>
    <t>Review, Retro,Planning marcaciones Tec</t>
  </si>
  <si>
    <t>Review y Retrospectiva:
Cuentas de Ahorro ; 
Garantías Inmobiliarias; 
Marcación TEC</t>
  </si>
  <si>
    <t xml:space="preserve"> Inspect and Adapt</t>
  </si>
  <si>
    <t>review Datamasking</t>
  </si>
  <si>
    <t>Preparacion review Datamasking</t>
  </si>
  <si>
    <t>Preparacion Inception Migración Historia de Credito</t>
  </si>
  <si>
    <t> Inception Migracíón Historia de Credito</t>
  </si>
  <si>
    <t>Preparación I&amp;A T4C</t>
  </si>
  <si>
    <t>I&amp;A T4C</t>
  </si>
  <si>
    <t>Revision System Demo PEI</t>
  </si>
  <si>
    <t>System demo PEI</t>
  </si>
  <si>
    <t>preparacion Review, Retro,Planning Bancolombia</t>
  </si>
  <si>
    <t>Acompañamiento Review, Retro,Planning Bancolombia</t>
  </si>
  <si>
    <t>Preparación Inspect &amp; Adapt PEI</t>
  </si>
  <si>
    <t> Inspect &amp; Adapt PEI</t>
  </si>
  <si>
    <t>lorena</t>
  </si>
  <si>
    <t>Inception CONECTA</t>
  </si>
  <si>
    <t>lina cardenas</t>
  </si>
  <si>
    <t>Preparacion Inception Ebaytong Fase III</t>
  </si>
  <si>
    <t>Lorena Done</t>
  </si>
  <si>
    <t>Inception Ebaytong Fase III</t>
  </si>
  <si>
    <t>Preparación Retrospective  y Review Ebaytong yPJ Fase II</t>
  </si>
  <si>
    <t>Acompañamiento Retrospective  y Review Ebaytong Y PJ Fase</t>
  </si>
  <si>
    <t>PI Planning Ebyington Fase III</t>
  </si>
  <si>
    <t>carlos Castro</t>
  </si>
  <si>
    <t>Preparación Inception Oficina Virtual</t>
  </si>
  <si>
    <t>Acompañamiento Inception  Oficina Virtual</t>
  </si>
  <si>
    <t>Preparacion Inception BBVA</t>
  </si>
  <si>
    <t>Lorena 
DONE</t>
  </si>
  <si>
    <t xml:space="preserve"> Inception BBVA</t>
  </si>
  <si>
    <t>Preparacion Inception OV Fase 2</t>
  </si>
  <si>
    <t>Acompañamiento Inception OV Fase 2</t>
  </si>
  <si>
    <t>Preparación PI Planing Oficina Virtual</t>
  </si>
  <si>
    <t>Acompañamiento PI PlaningOficina Virtual</t>
  </si>
  <si>
    <t>Preperacion review, reto Aliance</t>
  </si>
  <si>
    <t>Rene
DONE</t>
  </si>
  <si>
    <t>review, reto Aliance</t>
  </si>
  <si>
    <t>Preparación Pre Inception Billing</t>
  </si>
  <si>
    <t>Pre Inception Billing - Parte 1</t>
  </si>
  <si>
    <t>Preparación Inception No Bancarizado</t>
  </si>
  <si>
    <t>Inception No Bancarizado</t>
  </si>
  <si>
    <t>Preparación PI Planing No bancarizado</t>
  </si>
  <si>
    <t>PI Planing No bancarizado</t>
  </si>
  <si>
    <t>PI Planing Billing</t>
  </si>
  <si>
    <t>Review&amp;Restropectiva No Bancarizados (TEAM)</t>
  </si>
  <si>
    <t>Lady Landazury</t>
  </si>
  <si>
    <t>Preparación Retrospective Huellas de Consulta</t>
  </si>
  <si>
    <t>Lorena y Caro
DONE</t>
  </si>
  <si>
    <t>Acompañamiento Retrospective Huellas de Consulta</t>
  </si>
  <si>
    <t>Preparación Inception Proyecto Bancolombia</t>
  </si>
  <si>
    <t>Acompañamiento Inception Proyecto Bancolombia</t>
  </si>
  <si>
    <t>PI Planing Bancolombia</t>
  </si>
  <si>
    <t>Inception ConEx With CrossCore</t>
  </si>
  <si>
    <t>Preparación Review Facturacion Crosscore</t>
  </si>
  <si>
    <t>Acompañamiento Review  Facturacion Crosscore</t>
  </si>
  <si>
    <t>Review y Demo SGID</t>
  </si>
  <si>
    <t>Lorena/Rene</t>
  </si>
  <si>
    <t>Retrospective PI6 TEAM</t>
  </si>
  <si>
    <t>Review y Demo PIG TEAM</t>
  </si>
  <si>
    <t>Inception Migración Peru</t>
  </si>
  <si>
    <t>TIPO COUCH</t>
  </si>
  <si>
    <t>Acompañamiento</t>
  </si>
  <si>
    <t>Preparación</t>
  </si>
  <si>
    <t>SCRUM MASTER:</t>
  </si>
  <si>
    <t>LINA CADENA</t>
  </si>
  <si>
    <t>Total Preparaciones</t>
  </si>
  <si>
    <t>CATALINA MUTIS</t>
  </si>
  <si>
    <t>LADY LANDAZURY</t>
  </si>
  <si>
    <t>JHON MOTTA</t>
  </si>
  <si>
    <t>Preparación Inception Migración Peru</t>
  </si>
  <si>
    <t>Tipo Couch</t>
  </si>
  <si>
    <t>Ceremonia</t>
  </si>
  <si>
    <t>Proyecto</t>
  </si>
  <si>
    <t>Review</t>
  </si>
  <si>
    <t>Retrospective</t>
  </si>
  <si>
    <t>Planing</t>
  </si>
  <si>
    <t>Inception</t>
  </si>
  <si>
    <t>BBVA</t>
  </si>
  <si>
    <t>Migración HdC</t>
  </si>
  <si>
    <t>Inspect &amp; Adapt</t>
  </si>
  <si>
    <t>PEI</t>
  </si>
  <si>
    <t>Cuentas de Ahorro</t>
  </si>
  <si>
    <t>Marcaciones TEC</t>
  </si>
  <si>
    <t xml:space="preserve">Rango del informe: </t>
  </si>
  <si>
    <t>Cuenta de Ceremonia</t>
  </si>
  <si>
    <t>Total  Acompañamientos</t>
  </si>
  <si>
    <t>TOTAL</t>
  </si>
  <si>
    <r>
      <t xml:space="preserve">IMPLEMENTACIÓN DE METODOLOGIA - </t>
    </r>
    <r>
      <rPr>
        <b/>
        <sz val="18"/>
        <color theme="4" tint="-0.499984740745262"/>
        <rFont val="Calibri"/>
        <family val="2"/>
        <scheme val="minor"/>
      </rPr>
      <t>PROYECTOS PRIORIZADOS</t>
    </r>
  </si>
  <si>
    <r>
      <t xml:space="preserve">IMPLEMENTACIÓN DE METODOLOGIA - </t>
    </r>
    <r>
      <rPr>
        <b/>
        <sz val="18"/>
        <color theme="4" tint="-0.499984740745262"/>
        <rFont val="Calibri"/>
        <family val="2"/>
        <scheme val="minor"/>
      </rPr>
      <t xml:space="preserve">PROYECTOS </t>
    </r>
    <r>
      <rPr>
        <b/>
        <sz val="18"/>
        <color theme="5"/>
        <rFont val="Calibri"/>
        <family val="2"/>
        <scheme val="minor"/>
      </rPr>
      <t>NO</t>
    </r>
    <r>
      <rPr>
        <b/>
        <sz val="18"/>
        <color theme="4" tint="-0.499984740745262"/>
        <rFont val="Calibri"/>
        <family val="2"/>
        <scheme val="minor"/>
      </rPr>
      <t xml:space="preserve"> PRIORIZADOS</t>
    </r>
  </si>
  <si>
    <t>9 Enero a</t>
  </si>
  <si>
    <t>Couch</t>
  </si>
  <si>
    <t>NA</t>
  </si>
  <si>
    <t>Procesos Especiales</t>
  </si>
  <si>
    <t>24/01/2019
13 feb</t>
  </si>
  <si>
    <t>14 y 15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</si>
</sst>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[$-240A]d&quot; de &quot;mmmm&quot; de &quot;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7562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8"/>
      <color rgb="FFE41AAF"/>
      <name val="Calibri"/>
      <family val="2"/>
      <scheme val="minor"/>
    </font>
    <font>
      <b/>
      <sz val="11"/>
      <color rgb="FFE41AAF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8"/>
      <color theme="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1" fontId="8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6" fillId="0" borderId="0" xfId="0" applyFont="1"/>
    <xf numFmtId="0" fontId="5" fillId="0" borderId="0" xfId="0" applyFont="1"/>
    <xf numFmtId="0" fontId="0" fillId="0" borderId="0" xfId="0" applyBorder="1"/>
    <xf numFmtId="0" fontId="0" fillId="0" borderId="0" xfId="0" applyAlignment="1"/>
    <xf numFmtId="0" fontId="0" fillId="0" borderId="0" xfId="0" pivotButton="1"/>
    <xf numFmtId="0" fontId="0" fillId="0" borderId="0" xfId="0" applyNumberFormat="1"/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0" fillId="0" borderId="1" xfId="0" applyFill="1" applyBorder="1"/>
    <xf numFmtId="49" fontId="0" fillId="0" borderId="1" xfId="0" applyNumberFormat="1" applyFill="1" applyBorder="1"/>
    <xf numFmtId="16" fontId="0" fillId="0" borderId="1" xfId="0" applyNumberFormat="1" applyFill="1" applyBorder="1"/>
    <xf numFmtId="0" fontId="5" fillId="0" borderId="1" xfId="0" applyFont="1" applyFill="1" applyBorder="1"/>
    <xf numFmtId="0" fontId="0" fillId="0" borderId="4" xfId="0" applyFill="1" applyBorder="1"/>
    <xf numFmtId="20" fontId="0" fillId="0" borderId="1" xfId="0" applyNumberFormat="1" applyFill="1" applyBorder="1"/>
    <xf numFmtId="0" fontId="0" fillId="0" borderId="2" xfId="0" applyFill="1" applyBorder="1"/>
    <xf numFmtId="49" fontId="0" fillId="0" borderId="2" xfId="0" applyNumberFormat="1" applyFill="1" applyBorder="1"/>
    <xf numFmtId="0" fontId="5" fillId="0" borderId="2" xfId="0" applyFont="1" applyFill="1" applyBorder="1"/>
    <xf numFmtId="0" fontId="0" fillId="0" borderId="3" xfId="0" applyFill="1" applyBorder="1"/>
    <xf numFmtId="0" fontId="0" fillId="0" borderId="11" xfId="0" applyFill="1" applyBorder="1"/>
    <xf numFmtId="49" fontId="0" fillId="0" borderId="11" xfId="0" applyNumberFormat="1" applyFill="1" applyBorder="1"/>
    <xf numFmtId="16" fontId="0" fillId="0" borderId="11" xfId="0" applyNumberFormat="1" applyFill="1" applyBorder="1"/>
    <xf numFmtId="0" fontId="5" fillId="0" borderId="11" xfId="0" applyFont="1" applyFill="1" applyBorder="1"/>
    <xf numFmtId="0" fontId="0" fillId="0" borderId="12" xfId="0" applyFill="1" applyBorder="1"/>
    <xf numFmtId="16" fontId="5" fillId="0" borderId="1" xfId="0" applyNumberFormat="1" applyFont="1" applyFill="1" applyBorder="1"/>
    <xf numFmtId="16" fontId="0" fillId="0" borderId="1" xfId="0" applyNumberFormat="1" applyFill="1" applyBorder="1" applyAlignment="1">
      <alignment horizontal="left"/>
    </xf>
    <xf numFmtId="0" fontId="0" fillId="8" borderId="1" xfId="0" applyFill="1" applyBorder="1"/>
    <xf numFmtId="49" fontId="0" fillId="8" borderId="1" xfId="0" applyNumberFormat="1" applyFill="1" applyBorder="1"/>
    <xf numFmtId="0" fontId="5" fillId="8" borderId="1" xfId="0" applyFont="1" applyFill="1" applyBorder="1"/>
    <xf numFmtId="0" fontId="0" fillId="8" borderId="4" xfId="0" applyFill="1" applyBorder="1"/>
    <xf numFmtId="0" fontId="0" fillId="8" borderId="0" xfId="0" applyFill="1"/>
    <xf numFmtId="16" fontId="0" fillId="8" borderId="1" xfId="0" applyNumberFormat="1" applyFill="1" applyBorder="1"/>
    <xf numFmtId="0" fontId="0" fillId="8" borderId="5" xfId="0" applyFill="1" applyBorder="1"/>
    <xf numFmtId="49" fontId="0" fillId="8" borderId="5" xfId="0" applyNumberFormat="1" applyFill="1" applyBorder="1"/>
    <xf numFmtId="0" fontId="5" fillId="8" borderId="5" xfId="0" applyFont="1" applyFill="1" applyBorder="1"/>
    <xf numFmtId="0" fontId="0" fillId="8" borderId="6" xfId="0" applyFill="1" applyBorder="1"/>
    <xf numFmtId="0" fontId="0" fillId="9" borderId="1" xfId="0" applyFill="1" applyBorder="1"/>
    <xf numFmtId="49" fontId="0" fillId="9" borderId="1" xfId="0" applyNumberFormat="1" applyFill="1" applyBorder="1"/>
    <xf numFmtId="16" fontId="0" fillId="9" borderId="1" xfId="0" applyNumberFormat="1" applyFill="1" applyBorder="1"/>
    <xf numFmtId="0" fontId="0" fillId="9" borderId="0" xfId="0" applyFill="1"/>
    <xf numFmtId="0" fontId="0" fillId="9" borderId="5" xfId="0" applyFill="1" applyBorder="1"/>
    <xf numFmtId="49" fontId="0" fillId="9" borderId="5" xfId="0" applyNumberFormat="1" applyFill="1" applyBorder="1"/>
    <xf numFmtId="0" fontId="0" fillId="0" borderId="14" xfId="0" applyFill="1" applyBorder="1"/>
    <xf numFmtId="0" fontId="0" fillId="0" borderId="8" xfId="0" applyFill="1" applyBorder="1"/>
    <xf numFmtId="0" fontId="0" fillId="8" borderId="8" xfId="0" applyFill="1" applyBorder="1"/>
    <xf numFmtId="0" fontId="0" fillId="9" borderId="8" xfId="0" applyFill="1" applyBorder="1"/>
    <xf numFmtId="0" fontId="0" fillId="8" borderId="15" xfId="0" applyFill="1" applyBorder="1"/>
    <xf numFmtId="0" fontId="0" fillId="0" borderId="17" xfId="0" applyFill="1" applyBorder="1"/>
    <xf numFmtId="0" fontId="0" fillId="8" borderId="17" xfId="0" applyFill="1" applyBorder="1"/>
    <xf numFmtId="0" fontId="0" fillId="9" borderId="17" xfId="0" applyFill="1" applyBorder="1"/>
    <xf numFmtId="0" fontId="0" fillId="0" borderId="5" xfId="0" applyFill="1" applyBorder="1"/>
    <xf numFmtId="16" fontId="0" fillId="8" borderId="11" xfId="0" applyNumberFormat="1" applyFill="1" applyBorder="1"/>
    <xf numFmtId="0" fontId="0" fillId="8" borderId="11" xfId="0" applyFill="1" applyBorder="1"/>
    <xf numFmtId="0" fontId="7" fillId="0" borderId="0" xfId="0" applyFont="1" applyAlignment="1"/>
    <xf numFmtId="0" fontId="0" fillId="11" borderId="0" xfId="0" applyFill="1"/>
    <xf numFmtId="0" fontId="11" fillId="0" borderId="0" xfId="0" applyFont="1"/>
    <xf numFmtId="0" fontId="1" fillId="0" borderId="13" xfId="0" applyFont="1" applyBorder="1"/>
    <xf numFmtId="0" fontId="0" fillId="0" borderId="13" xfId="0" applyBorder="1"/>
    <xf numFmtId="0" fontId="0" fillId="0" borderId="13" xfId="0" applyBorder="1" applyAlignment="1">
      <alignment wrapText="1"/>
    </xf>
    <xf numFmtId="1" fontId="1" fillId="0" borderId="0" xfId="0" applyNumberFormat="1" applyFont="1"/>
    <xf numFmtId="0" fontId="1" fillId="0" borderId="25" xfId="0" applyFont="1" applyBorder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 vertical="center"/>
    </xf>
    <xf numFmtId="16" fontId="0" fillId="0" borderId="11" xfId="0" applyNumberForma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0" fillId="9" borderId="7" xfId="0" applyNumberFormat="1" applyFill="1" applyBorder="1" applyAlignment="1">
      <alignment horizontal="center" vertical="center"/>
    </xf>
    <xf numFmtId="1" fontId="0" fillId="9" borderId="17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" fontId="0" fillId="9" borderId="13" xfId="1" applyNumberFormat="1" applyFont="1" applyFill="1" applyBorder="1" applyAlignment="1">
      <alignment horizontal="center" vertical="center"/>
    </xf>
    <xf numFmtId="1" fontId="0" fillId="9" borderId="13" xfId="0" applyNumberForma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6" fontId="0" fillId="8" borderId="11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6" fontId="0" fillId="8" borderId="1" xfId="0" applyNumberFormat="1" applyFill="1" applyBorder="1" applyAlignment="1">
      <alignment horizontal="center" vertical="center"/>
    </xf>
    <xf numFmtId="1" fontId="0" fillId="9" borderId="1" xfId="1" applyNumberFormat="1" applyFont="1" applyFill="1" applyBorder="1" applyAlignment="1">
      <alignment horizontal="center" vertical="center"/>
    </xf>
    <xf numFmtId="1" fontId="5" fillId="9" borderId="1" xfId="1" applyNumberFormat="1" applyFont="1" applyFill="1" applyBorder="1" applyAlignment="1">
      <alignment horizontal="center" vertical="center"/>
    </xf>
    <xf numFmtId="1" fontId="0" fillId="9" borderId="7" xfId="1" applyNumberFormat="1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1" fontId="0" fillId="9" borderId="5" xfId="1" applyNumberFormat="1" applyFont="1" applyFill="1" applyBorder="1" applyAlignment="1">
      <alignment horizontal="center" vertical="center"/>
    </xf>
    <xf numFmtId="1" fontId="5" fillId="9" borderId="5" xfId="1" applyNumberFormat="1" applyFont="1" applyFill="1" applyBorder="1" applyAlignment="1">
      <alignment horizontal="center" vertical="center"/>
    </xf>
    <xf numFmtId="1" fontId="0" fillId="9" borderId="23" xfId="1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0" fillId="8" borderId="5" xfId="0" applyNumberForma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1" fontId="0" fillId="9" borderId="20" xfId="1" applyNumberFormat="1" applyFont="1" applyFill="1" applyBorder="1" applyAlignment="1">
      <alignment horizontal="center" vertical="center"/>
    </xf>
    <xf numFmtId="1" fontId="5" fillId="9" borderId="20" xfId="1" applyNumberFormat="1" applyFont="1" applyFill="1" applyBorder="1" applyAlignment="1">
      <alignment horizontal="center" vertical="center"/>
    </xf>
    <xf numFmtId="1" fontId="0" fillId="9" borderId="0" xfId="1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/>
    <xf numFmtId="0" fontId="1" fillId="0" borderId="23" xfId="0" applyFont="1" applyBorder="1" applyAlignment="1"/>
    <xf numFmtId="0" fontId="1" fillId="0" borderId="26" xfId="0" applyFont="1" applyBorder="1" applyAlignment="1"/>
    <xf numFmtId="0" fontId="1" fillId="0" borderId="15" xfId="0" applyFont="1" applyBorder="1" applyAlignment="1"/>
    <xf numFmtId="0" fontId="0" fillId="5" borderId="13" xfId="0" applyFill="1" applyBorder="1"/>
    <xf numFmtId="0" fontId="0" fillId="7" borderId="13" xfId="0" applyFill="1" applyBorder="1"/>
    <xf numFmtId="0" fontId="0" fillId="6" borderId="13" xfId="0" applyFill="1" applyBorder="1"/>
    <xf numFmtId="0" fontId="2" fillId="0" borderId="13" xfId="0" applyFont="1" applyBorder="1"/>
    <xf numFmtId="0" fontId="0" fillId="2" borderId="13" xfId="0" applyFill="1" applyBorder="1"/>
    <xf numFmtId="0" fontId="0" fillId="3" borderId="13" xfId="0" applyFill="1" applyBorder="1"/>
    <xf numFmtId="0" fontId="0" fillId="0" borderId="13" xfId="0" applyFill="1" applyBorder="1"/>
    <xf numFmtId="0" fontId="0" fillId="0" borderId="13" xfId="0" applyFill="1" applyBorder="1" applyAlignment="1">
      <alignment wrapText="1"/>
    </xf>
    <xf numFmtId="0" fontId="3" fillId="2" borderId="13" xfId="0" applyFont="1" applyFill="1" applyBorder="1" applyAlignment="1">
      <alignment wrapText="1"/>
    </xf>
    <xf numFmtId="0" fontId="0" fillId="4" borderId="13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0" borderId="13" xfId="0" applyFill="1" applyBorder="1" applyAlignment="1"/>
    <xf numFmtId="0" fontId="0" fillId="0" borderId="13" xfId="0" applyBorder="1" applyAlignment="1">
      <alignment horizontal="left" wrapText="1"/>
    </xf>
    <xf numFmtId="0" fontId="2" fillId="0" borderId="13" xfId="0" applyFont="1" applyBorder="1" applyAlignment="1">
      <alignment wrapText="1"/>
    </xf>
    <xf numFmtId="16" fontId="0" fillId="9" borderId="1" xfId="0" applyNumberFormat="1" applyFill="1" applyBorder="1" applyAlignment="1">
      <alignment wrapText="1"/>
    </xf>
    <xf numFmtId="0" fontId="4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9" fillId="10" borderId="0" xfId="0" applyFont="1" applyFill="1" applyAlignment="1">
      <alignment horizontal="center" vertical="center" textRotation="90"/>
    </xf>
    <xf numFmtId="0" fontId="10" fillId="10" borderId="0" xfId="0" applyFont="1" applyFill="1" applyAlignment="1">
      <alignment horizontal="center" vertical="center" textRotation="90"/>
    </xf>
    <xf numFmtId="0" fontId="1" fillId="0" borderId="0" xfId="0" applyFont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colors>
    <mruColors>
      <color rgb="FFE41A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E-byington</a:t>
            </a:r>
            <a:endParaRPr lang="en-US" sz="1400"/>
          </a:p>
          <a:p>
            <a:pPr>
              <a:defRPr/>
            </a:pPr>
            <a:r>
              <a:rPr lang="en-US" sz="1400">
                <a:solidFill>
                  <a:srgbClr val="E41AAF"/>
                </a:solidFill>
              </a:rPr>
              <a:t>PREPARACION</a:t>
            </a:r>
            <a:r>
              <a:rPr lang="en-US" sz="1400"/>
              <a:t> DE CEREMONIAS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'Total Acompañamientos'!$D$24</c:f>
              <c:strCache>
                <c:ptCount val="1"/>
                <c:pt idx="0">
                  <c:v>Ebyingto y PJ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'Total Acompañamientos'!$I$1:$S$1</c:f>
              <c:strCache>
                <c:ptCount val="11"/>
                <c:pt idx="0">
                  <c:v>INCEPTION</c:v>
                </c:pt>
                <c:pt idx="1">
                  <c:v>REFINAMIENTO</c:v>
                </c:pt>
                <c:pt idx="2">
                  <c:v>PI PLANING</c:v>
                </c:pt>
                <c:pt idx="3">
                  <c:v>ITERATION PLANING</c:v>
                </c:pt>
                <c:pt idx="4">
                  <c:v>DAILY</c:v>
                </c:pt>
                <c:pt idx="5">
                  <c:v>REVIEW</c:v>
                </c:pt>
                <c:pt idx="6">
                  <c:v>RETROSPECTIVE</c:v>
                </c:pt>
                <c:pt idx="7">
                  <c:v>INNOVATION AND PLANING</c:v>
                </c:pt>
                <c:pt idx="8">
                  <c:v>SYSTEM DEMO</c:v>
                </c:pt>
                <c:pt idx="9">
                  <c:v>INSPECT AND ADAPT</c:v>
                </c:pt>
                <c:pt idx="10">
                  <c:v>IDENTIFICACIÓN DE CELULA</c:v>
                </c:pt>
              </c:strCache>
            </c:strRef>
          </c:cat>
          <c:val>
            <c:numRef>
              <c:f>'Total Acompañamientos'!$I$28:$S$28</c:f>
              <c:numCache>
                <c:formatCode>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8-4DDF-B2C5-8A0FC60111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7639815"/>
        <c:axId val="947640647"/>
      </c:radarChart>
      <c:catAx>
        <c:axId val="947639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7640647"/>
        <c:crosses val="autoZero"/>
        <c:auto val="1"/>
        <c:lblAlgn val="ctr"/>
        <c:lblOffset val="100"/>
        <c:noMultiLvlLbl val="0"/>
      </c:catAx>
      <c:valAx>
        <c:axId val="9476406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47639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E-byington</a:t>
            </a:r>
            <a:endParaRPr lang="en-US" sz="1400"/>
          </a:p>
          <a:p>
            <a:pPr>
              <a:defRPr/>
            </a:pPr>
            <a:r>
              <a:rPr lang="en-US" sz="1400">
                <a:solidFill>
                  <a:schemeClr val="accent1"/>
                </a:solidFill>
              </a:rPr>
              <a:t>aCOMPAÑAMIENTO</a:t>
            </a:r>
            <a:r>
              <a:rPr lang="en-US" sz="1400" baseline="0"/>
              <a:t> A CEREMONIAS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'Total Acompañamientos'!$D$23</c:f>
              <c:strCache>
                <c:ptCount val="1"/>
                <c:pt idx="0">
                  <c:v>Ebyingto y PJ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'Total Acompañamientos'!$I$1:$S$1</c:f>
              <c:strCache>
                <c:ptCount val="11"/>
                <c:pt idx="0">
                  <c:v>INCEPTION</c:v>
                </c:pt>
                <c:pt idx="1">
                  <c:v>REFINAMIENTO</c:v>
                </c:pt>
                <c:pt idx="2">
                  <c:v>PI PLANING</c:v>
                </c:pt>
                <c:pt idx="3">
                  <c:v>ITERATION PLANING</c:v>
                </c:pt>
                <c:pt idx="4">
                  <c:v>DAILY</c:v>
                </c:pt>
                <c:pt idx="5">
                  <c:v>REVIEW</c:v>
                </c:pt>
                <c:pt idx="6">
                  <c:v>RETROSPECTIVE</c:v>
                </c:pt>
                <c:pt idx="7">
                  <c:v>INNOVATION AND PLANING</c:v>
                </c:pt>
                <c:pt idx="8">
                  <c:v>SYSTEM DEMO</c:v>
                </c:pt>
                <c:pt idx="9">
                  <c:v>INSPECT AND ADAPT</c:v>
                </c:pt>
                <c:pt idx="10">
                  <c:v>IDENTIFICACIÓN DE CELULA</c:v>
                </c:pt>
              </c:strCache>
            </c:strRef>
          </c:cat>
          <c:val>
            <c:numRef>
              <c:f>'Total Acompañamientos'!$I$27:$S$27</c:f>
              <c:numCache>
                <c:formatCode>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3-4445-8CB8-D25F7D03D4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7639815"/>
        <c:axId val="947640647"/>
      </c:radarChart>
      <c:catAx>
        <c:axId val="947639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7640647"/>
        <c:crosses val="autoZero"/>
        <c:auto val="1"/>
        <c:lblAlgn val="ctr"/>
        <c:lblOffset val="100"/>
        <c:noMultiLvlLbl val="0"/>
      </c:catAx>
      <c:valAx>
        <c:axId val="9476406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47639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  <a:endParaRPr lang="en-US" sz="1400"/>
          </a:p>
          <a:p>
            <a:pPr>
              <a:defRPr/>
            </a:pPr>
            <a:r>
              <a:rPr lang="en-US" sz="1400">
                <a:solidFill>
                  <a:schemeClr val="accent1"/>
                </a:solidFill>
              </a:rPr>
              <a:t>aCOMPAÑAMIENTO</a:t>
            </a:r>
            <a:r>
              <a:rPr lang="en-US" sz="1400" baseline="0"/>
              <a:t> A CEREMONIAS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'Total Acompañamientos'!$C$10</c:f>
              <c:strCache>
                <c:ptCount val="1"/>
                <c:pt idx="0">
                  <c:v>Score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'Total Acompañamientos'!$I$1:$S$1</c:f>
              <c:strCache>
                <c:ptCount val="11"/>
                <c:pt idx="0">
                  <c:v>INCEPTION</c:v>
                </c:pt>
                <c:pt idx="1">
                  <c:v>REFINAMIENTO</c:v>
                </c:pt>
                <c:pt idx="2">
                  <c:v>PI PLANING</c:v>
                </c:pt>
                <c:pt idx="3">
                  <c:v>ITERATION PLANING</c:v>
                </c:pt>
                <c:pt idx="4">
                  <c:v>DAILY</c:v>
                </c:pt>
                <c:pt idx="5">
                  <c:v>REVIEW</c:v>
                </c:pt>
                <c:pt idx="6">
                  <c:v>RETROSPECTIVE</c:v>
                </c:pt>
                <c:pt idx="7">
                  <c:v>INNOVATION AND PLANING</c:v>
                </c:pt>
                <c:pt idx="8">
                  <c:v>SYSTEM DEMO</c:v>
                </c:pt>
                <c:pt idx="9">
                  <c:v>INSPECT AND ADAPT</c:v>
                </c:pt>
                <c:pt idx="10">
                  <c:v>IDENTIFICACIÓN DE CELULA</c:v>
                </c:pt>
              </c:strCache>
            </c:strRef>
          </c:cat>
          <c:val>
            <c:numRef>
              <c:f>'Total Acompañamientos'!$I$14:$S$14</c:f>
              <c:numCache>
                <c:formatCode>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4-4FB1-8B83-9AE769E8BC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7639815"/>
        <c:axId val="947640647"/>
      </c:radarChart>
      <c:catAx>
        <c:axId val="947639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7640647"/>
        <c:crosses val="autoZero"/>
        <c:auto val="1"/>
        <c:lblAlgn val="ctr"/>
        <c:lblOffset val="100"/>
        <c:noMultiLvlLbl val="0"/>
      </c:catAx>
      <c:valAx>
        <c:axId val="9476406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47639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  <a:endParaRPr lang="en-US" sz="1400"/>
          </a:p>
          <a:p>
            <a:pPr>
              <a:defRPr/>
            </a:pPr>
            <a:r>
              <a:rPr lang="en-US" sz="1400">
                <a:solidFill>
                  <a:srgbClr val="E41AAF"/>
                </a:solidFill>
              </a:rPr>
              <a:t>PREPARACION</a:t>
            </a:r>
            <a:r>
              <a:rPr lang="en-US" sz="1400"/>
              <a:t> DE CEREMONIAS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'Total Acompañamientos'!$C$10</c:f>
              <c:strCache>
                <c:ptCount val="1"/>
                <c:pt idx="0">
                  <c:v>Score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'Total Acompañamientos'!$I$1:$S$1</c:f>
              <c:strCache>
                <c:ptCount val="11"/>
                <c:pt idx="0">
                  <c:v>INCEPTION</c:v>
                </c:pt>
                <c:pt idx="1">
                  <c:v>REFINAMIENTO</c:v>
                </c:pt>
                <c:pt idx="2">
                  <c:v>PI PLANING</c:v>
                </c:pt>
                <c:pt idx="3">
                  <c:v>ITERATION PLANING</c:v>
                </c:pt>
                <c:pt idx="4">
                  <c:v>DAILY</c:v>
                </c:pt>
                <c:pt idx="5">
                  <c:v>REVIEW</c:v>
                </c:pt>
                <c:pt idx="6">
                  <c:v>RETROSPECTIVE</c:v>
                </c:pt>
                <c:pt idx="7">
                  <c:v>INNOVATION AND PLANING</c:v>
                </c:pt>
                <c:pt idx="8">
                  <c:v>SYSTEM DEMO</c:v>
                </c:pt>
                <c:pt idx="9">
                  <c:v>INSPECT AND ADAPT</c:v>
                </c:pt>
                <c:pt idx="10">
                  <c:v>IDENTIFICACIÓN DE CELULA</c:v>
                </c:pt>
              </c:strCache>
            </c:strRef>
          </c:cat>
          <c:val>
            <c:numRef>
              <c:f>'Total Acompañamientos'!$I$15:$S$15</c:f>
              <c:numCache>
                <c:formatCode>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6C9-A4F4-E51877DEF1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7639815"/>
        <c:axId val="947640647"/>
      </c:radarChart>
      <c:catAx>
        <c:axId val="947639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7640647"/>
        <c:crosses val="autoZero"/>
        <c:auto val="1"/>
        <c:lblAlgn val="ctr"/>
        <c:lblOffset val="100"/>
        <c:noMultiLvlLbl val="0"/>
      </c:catAx>
      <c:valAx>
        <c:axId val="9476406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47639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 especiales</a:t>
            </a:r>
            <a:endParaRPr lang="en-US" sz="1400"/>
          </a:p>
          <a:p>
            <a:pPr>
              <a:defRPr/>
            </a:pPr>
            <a:r>
              <a:rPr lang="en-US" sz="1400">
                <a:solidFill>
                  <a:schemeClr val="accent1"/>
                </a:solidFill>
              </a:rPr>
              <a:t>aCOMPAÑAMIENTO</a:t>
            </a:r>
            <a:r>
              <a:rPr lang="en-US" sz="1400" baseline="0"/>
              <a:t> A CEREMONIAS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'Total Acompañamientos'!$C$37</c:f>
              <c:strCache>
                <c:ptCount val="1"/>
                <c:pt idx="0">
                  <c:v>Procesos Especiales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'Total Acompañamientos'!$I$1:$S$1</c:f>
              <c:strCache>
                <c:ptCount val="11"/>
                <c:pt idx="0">
                  <c:v>INCEPTION</c:v>
                </c:pt>
                <c:pt idx="1">
                  <c:v>REFINAMIENTO</c:v>
                </c:pt>
                <c:pt idx="2">
                  <c:v>PI PLANING</c:v>
                </c:pt>
                <c:pt idx="3">
                  <c:v>ITERATION PLANING</c:v>
                </c:pt>
                <c:pt idx="4">
                  <c:v>DAILY</c:v>
                </c:pt>
                <c:pt idx="5">
                  <c:v>REVIEW</c:v>
                </c:pt>
                <c:pt idx="6">
                  <c:v>RETROSPECTIVE</c:v>
                </c:pt>
                <c:pt idx="7">
                  <c:v>INNOVATION AND PLANING</c:v>
                </c:pt>
                <c:pt idx="8">
                  <c:v>SYSTEM DEMO</c:v>
                </c:pt>
                <c:pt idx="9">
                  <c:v>INSPECT AND ADAPT</c:v>
                </c:pt>
                <c:pt idx="10">
                  <c:v>IDENTIFICACIÓN DE CELULA</c:v>
                </c:pt>
              </c:strCache>
            </c:strRef>
          </c:cat>
          <c:val>
            <c:numRef>
              <c:f>'Total Acompañamientos'!$I$41:$S$41</c:f>
              <c:numCache>
                <c:formatCode>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F-4C60-B11B-3E9B8ECC06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7639815"/>
        <c:axId val="947640647"/>
      </c:radarChart>
      <c:catAx>
        <c:axId val="947639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7640647"/>
        <c:crosses val="autoZero"/>
        <c:auto val="1"/>
        <c:lblAlgn val="ctr"/>
        <c:lblOffset val="100"/>
        <c:noMultiLvlLbl val="0"/>
      </c:catAx>
      <c:valAx>
        <c:axId val="9476406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47639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cap="all" baseline="0">
                <a:effectLst/>
              </a:rPr>
              <a:t>procesos especiales</a:t>
            </a:r>
            <a:endParaRPr lang="en-US" sz="1400"/>
          </a:p>
          <a:p>
            <a:pPr>
              <a:defRPr/>
            </a:pPr>
            <a:r>
              <a:rPr lang="en-US" sz="1400">
                <a:solidFill>
                  <a:srgbClr val="E41AAF"/>
                </a:solidFill>
              </a:rPr>
              <a:t>PREPARACION</a:t>
            </a:r>
            <a:r>
              <a:rPr lang="en-US" sz="1400"/>
              <a:t> DE CEREMONIAS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'Total Acompañamientos'!$C$37</c:f>
              <c:strCache>
                <c:ptCount val="1"/>
                <c:pt idx="0">
                  <c:v>Procesos Especiales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'Total Acompañamientos'!$I$1:$S$1</c:f>
              <c:strCache>
                <c:ptCount val="11"/>
                <c:pt idx="0">
                  <c:v>INCEPTION</c:v>
                </c:pt>
                <c:pt idx="1">
                  <c:v>REFINAMIENTO</c:v>
                </c:pt>
                <c:pt idx="2">
                  <c:v>PI PLANING</c:v>
                </c:pt>
                <c:pt idx="3">
                  <c:v>ITERATION PLANING</c:v>
                </c:pt>
                <c:pt idx="4">
                  <c:v>DAILY</c:v>
                </c:pt>
                <c:pt idx="5">
                  <c:v>REVIEW</c:v>
                </c:pt>
                <c:pt idx="6">
                  <c:v>RETROSPECTIVE</c:v>
                </c:pt>
                <c:pt idx="7">
                  <c:v>INNOVATION AND PLANING</c:v>
                </c:pt>
                <c:pt idx="8">
                  <c:v>SYSTEM DEMO</c:v>
                </c:pt>
                <c:pt idx="9">
                  <c:v>INSPECT AND ADAPT</c:v>
                </c:pt>
                <c:pt idx="10">
                  <c:v>IDENTIFICACIÓN DE CELULA</c:v>
                </c:pt>
              </c:strCache>
            </c:strRef>
          </c:cat>
          <c:val>
            <c:numRef>
              <c:f>'Total Acompañamientos'!$I$42:$S$42</c:f>
              <c:numCache>
                <c:formatCode>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2-48C9-9109-541FEA34DA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7639815"/>
        <c:axId val="947640647"/>
      </c:radarChart>
      <c:catAx>
        <c:axId val="947639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7640647"/>
        <c:crosses val="autoZero"/>
        <c:auto val="1"/>
        <c:lblAlgn val="ctr"/>
        <c:lblOffset val="100"/>
        <c:noMultiLvlLbl val="0"/>
      </c:catAx>
      <c:valAx>
        <c:axId val="9476406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47639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infraestructura</a:t>
            </a:r>
            <a:endParaRPr lang="en-US" sz="1400"/>
          </a:p>
          <a:p>
            <a:pPr>
              <a:defRPr/>
            </a:pPr>
            <a:r>
              <a:rPr lang="en-US" sz="1400">
                <a:solidFill>
                  <a:schemeClr val="accent1"/>
                </a:solidFill>
              </a:rPr>
              <a:t>aCOMPAÑAMIENTO</a:t>
            </a:r>
            <a:r>
              <a:rPr lang="en-US" sz="1400" baseline="0"/>
              <a:t> A CEREMONIAS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'Total Acompañamientos'!$C$44</c:f>
              <c:strCache>
                <c:ptCount val="1"/>
                <c:pt idx="0">
                  <c:v>Infraestructura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'Total Acompañamientos'!$I$1:$S$1</c:f>
              <c:strCache>
                <c:ptCount val="11"/>
                <c:pt idx="0">
                  <c:v>INCEPTION</c:v>
                </c:pt>
                <c:pt idx="1">
                  <c:v>REFINAMIENTO</c:v>
                </c:pt>
                <c:pt idx="2">
                  <c:v>PI PLANING</c:v>
                </c:pt>
                <c:pt idx="3">
                  <c:v>ITERATION PLANING</c:v>
                </c:pt>
                <c:pt idx="4">
                  <c:v>DAILY</c:v>
                </c:pt>
                <c:pt idx="5">
                  <c:v>REVIEW</c:v>
                </c:pt>
                <c:pt idx="6">
                  <c:v>RETROSPECTIVE</c:v>
                </c:pt>
                <c:pt idx="7">
                  <c:v>INNOVATION AND PLANING</c:v>
                </c:pt>
                <c:pt idx="8">
                  <c:v>SYSTEM DEMO</c:v>
                </c:pt>
                <c:pt idx="9">
                  <c:v>INSPECT AND ADAPT</c:v>
                </c:pt>
                <c:pt idx="10">
                  <c:v>IDENTIFICACIÓN DE CELULA</c:v>
                </c:pt>
              </c:strCache>
            </c:strRef>
          </c:cat>
          <c:val>
            <c:numRef>
              <c:f>'Total Acompañamientos'!$I$44:$S$44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BDE-843C-87FC0A67A7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7639815"/>
        <c:axId val="947640647"/>
      </c:radarChart>
      <c:catAx>
        <c:axId val="947639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7640647"/>
        <c:crosses val="autoZero"/>
        <c:auto val="1"/>
        <c:lblAlgn val="ctr"/>
        <c:lblOffset val="100"/>
        <c:noMultiLvlLbl val="0"/>
      </c:catAx>
      <c:valAx>
        <c:axId val="9476406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47639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infraestructura</a:t>
            </a:r>
            <a:endParaRPr lang="en-US" sz="1400"/>
          </a:p>
          <a:p>
            <a:pPr>
              <a:defRPr/>
            </a:pPr>
            <a:r>
              <a:rPr lang="en-US" sz="1400">
                <a:solidFill>
                  <a:srgbClr val="E41AAF"/>
                </a:solidFill>
              </a:rPr>
              <a:t>PREPARACION</a:t>
            </a:r>
            <a:r>
              <a:rPr lang="en-US" sz="1400"/>
              <a:t> DE CEREMONIAS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'Total Acompañamientos'!$C$44</c:f>
              <c:strCache>
                <c:ptCount val="1"/>
                <c:pt idx="0">
                  <c:v>Infraestructura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'Total Acompañamientos'!$I$1:$S$1</c:f>
              <c:strCache>
                <c:ptCount val="11"/>
                <c:pt idx="0">
                  <c:v>INCEPTION</c:v>
                </c:pt>
                <c:pt idx="1">
                  <c:v>REFINAMIENTO</c:v>
                </c:pt>
                <c:pt idx="2">
                  <c:v>PI PLANING</c:v>
                </c:pt>
                <c:pt idx="3">
                  <c:v>ITERATION PLANING</c:v>
                </c:pt>
                <c:pt idx="4">
                  <c:v>DAILY</c:v>
                </c:pt>
                <c:pt idx="5">
                  <c:v>REVIEW</c:v>
                </c:pt>
                <c:pt idx="6">
                  <c:v>RETROSPECTIVE</c:v>
                </c:pt>
                <c:pt idx="7">
                  <c:v>INNOVATION AND PLANING</c:v>
                </c:pt>
                <c:pt idx="8">
                  <c:v>SYSTEM DEMO</c:v>
                </c:pt>
                <c:pt idx="9">
                  <c:v>INSPECT AND ADAPT</c:v>
                </c:pt>
                <c:pt idx="10">
                  <c:v>IDENTIFICACIÓN DE CELULA</c:v>
                </c:pt>
              </c:strCache>
            </c:strRef>
          </c:cat>
          <c:val>
            <c:numRef>
              <c:f>'Total Acompañamientos'!$I$45:$S$45</c:f>
              <c:numCache>
                <c:formatCode>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9-4042-945F-15D73432A7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7639815"/>
        <c:axId val="947640647"/>
      </c:radarChart>
      <c:catAx>
        <c:axId val="947639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7640647"/>
        <c:crosses val="autoZero"/>
        <c:auto val="1"/>
        <c:lblAlgn val="ctr"/>
        <c:lblOffset val="100"/>
        <c:noMultiLvlLbl val="0"/>
      </c:catAx>
      <c:valAx>
        <c:axId val="9476406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47639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[Cronograma Ceremonias.xlsx]Hoja3!TablaDinámica12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Ceremonias Agile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Hoja3!$A$4:$A$8</c:f>
              <c:strCache>
                <c:ptCount val="5"/>
                <c:pt idx="0">
                  <c:v>Inception</c:v>
                </c:pt>
                <c:pt idx="1">
                  <c:v>Inspect &amp; Adapt</c:v>
                </c:pt>
                <c:pt idx="2">
                  <c:v>Planing</c:v>
                </c:pt>
                <c:pt idx="3">
                  <c:v>Retrospective</c:v>
                </c:pt>
                <c:pt idx="4">
                  <c:v>Review</c:v>
                </c:pt>
              </c:strCache>
            </c:strRef>
          </c:cat>
          <c:val>
            <c:numRef>
              <c:f>Hoja3!$B$4:$B$8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6-46B3-AE4B-E793E0A2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33533807"/>
        <c:axId val="1171969567"/>
      </c:barChart>
      <c:catAx>
        <c:axId val="123353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1969567"/>
        <c:crosses val="autoZero"/>
        <c:auto val="1"/>
        <c:lblAlgn val="ctr"/>
        <c:lblOffset val="100"/>
        <c:noMultiLvlLbl val="0"/>
      </c:catAx>
      <c:valAx>
        <c:axId val="1171969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353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493060</xdr:colOff>
      <xdr:row>5</xdr:row>
      <xdr:rowOff>67235</xdr:rowOff>
    </xdr:from>
    <xdr:to>
      <xdr:col>20</xdr:col>
      <xdr:colOff>22973</xdr:colOff>
      <xdr:row>20</xdr:row>
      <xdr:rowOff>165846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6993CDE2-CB12-462C-A505-43BAC7D06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44822</xdr:colOff>
      <xdr:row>5</xdr:row>
      <xdr:rowOff>56029</xdr:rowOff>
    </xdr:from>
    <xdr:to>
      <xdr:col>10</xdr:col>
      <xdr:colOff>468967</xdr:colOff>
      <xdr:row>20</xdr:row>
      <xdr:rowOff>189380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663260B-6231-4162-BDD9-5F24C72F7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78441</xdr:colOff>
      <xdr:row>22</xdr:row>
      <xdr:rowOff>22412</xdr:rowOff>
    </xdr:from>
    <xdr:to>
      <xdr:col>10</xdr:col>
      <xdr:colOff>502586</xdr:colOff>
      <xdr:row>37</xdr:row>
      <xdr:rowOff>155763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2F9668AF-8CD0-4AB7-AAD8-D3F119029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20</xdr:col>
      <xdr:colOff>135031</xdr:colOff>
      <xdr:row>37</xdr:row>
      <xdr:rowOff>98611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9566B737-9639-4F8D-B616-B840B4EA3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89648</xdr:colOff>
      <xdr:row>40</xdr:row>
      <xdr:rowOff>0</xdr:rowOff>
    </xdr:from>
    <xdr:to>
      <xdr:col>10</xdr:col>
      <xdr:colOff>513793</xdr:colOff>
      <xdr:row>55</xdr:row>
      <xdr:rowOff>133351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7B18EFD7-3418-48CA-A970-E9624042F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20</xdr:col>
      <xdr:colOff>135031</xdr:colOff>
      <xdr:row>55</xdr:row>
      <xdr:rowOff>98611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1620BD9F-FA2E-4838-9A30-CBAC266D7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123265</xdr:colOff>
      <xdr:row>56</xdr:row>
      <xdr:rowOff>179294</xdr:rowOff>
    </xdr:from>
    <xdr:to>
      <xdr:col>10</xdr:col>
      <xdr:colOff>547410</xdr:colOff>
      <xdr:row>72</xdr:row>
      <xdr:rowOff>122145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F9CF9AB-9D63-4A61-A5AC-A50900C61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20</xdr:col>
      <xdr:colOff>135031</xdr:colOff>
      <xdr:row>72</xdr:row>
      <xdr:rowOff>98611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6CA73316-B6FA-41D8-9354-5997E6C7B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176893</xdr:colOff>
      <xdr:row>5</xdr:row>
      <xdr:rowOff>27214</xdr:rowOff>
    </xdr:from>
    <xdr:to>
      <xdr:col>34</xdr:col>
      <xdr:colOff>462643</xdr:colOff>
      <xdr:row>17</xdr:row>
      <xdr:rowOff>103414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37FC3F9-7985-4E26-A5FE-79C2488A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tierrez, nancy" refreshedDate="43501.470351620374" createdVersion="6" refreshedVersion="6" minRefreshableVersion="3" recordCount="16" xr:uid="{CFF618E1-5B61-4BE6-AF54-5D478A0CC6A7}">
  <cacheSource type="worksheet">
    <worksheetSource ref="X6:AA22" sheet="Informe Lorena"/>
  </cacheSource>
  <cacheFields count="4">
    <cacheField name="Scrum Master" numFmtId="0">
      <sharedItems/>
    </cacheField>
    <cacheField name="Tipo Couch" numFmtId="0">
      <sharedItems/>
    </cacheField>
    <cacheField name="Ceremonia" numFmtId="0">
      <sharedItems count="5">
        <s v="Review"/>
        <s v="Retrospective"/>
        <s v="Planing"/>
        <s v="Inception"/>
        <s v="Inspect &amp; Adapt"/>
      </sharedItems>
    </cacheField>
    <cacheField name="Proyec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Paola Romero"/>
    <s v="Acompañamiento"/>
    <x v="0"/>
    <s v="Garantias Moviliarias"/>
  </r>
  <r>
    <s v="Paola Romero"/>
    <s v="Acompañamiento"/>
    <x v="1"/>
    <s v="Garantias Moviliarias"/>
  </r>
  <r>
    <s v="Paola Romero"/>
    <s v="Acompañamiento"/>
    <x v="2"/>
    <s v="Garantias Moviliarias"/>
  </r>
  <r>
    <s v="carlos Castro"/>
    <s v="Preparación"/>
    <x v="3"/>
    <s v="BBVA"/>
  </r>
  <r>
    <s v="carlos Castro"/>
    <s v="Acompañamiento"/>
    <x v="3"/>
    <m/>
  </r>
  <r>
    <s v="Oscar Baez"/>
    <s v="Acompañamiento"/>
    <x v="0"/>
    <s v="Datamasking"/>
  </r>
  <r>
    <s v="Oscar Baez"/>
    <s v="Preparación"/>
    <x v="0"/>
    <s v="Datamasking"/>
  </r>
  <r>
    <s v="Oscar Baez"/>
    <s v="Preparación"/>
    <x v="3"/>
    <s v="Migración HdC"/>
  </r>
  <r>
    <s v="Oscar Baez"/>
    <s v="Acompañamiento"/>
    <x v="3"/>
    <s v="Migración HdC"/>
  </r>
  <r>
    <s v="Andres Castelblanco"/>
    <s v="Preparación"/>
    <x v="4"/>
    <s v="PEI"/>
  </r>
  <r>
    <s v="Paola Romero"/>
    <s v="Acompañamiento"/>
    <x v="0"/>
    <s v="Cuentas de Ahorro"/>
  </r>
  <r>
    <s v="Paola Romero"/>
    <s v="Acompañamiento"/>
    <x v="1"/>
    <s v="Cuentas de Ahorro"/>
  </r>
  <r>
    <s v="Paola Romero"/>
    <s v="Acompañamiento"/>
    <x v="2"/>
    <s v="Cuentas de Ahorro"/>
  </r>
  <r>
    <s v="Paola Romero"/>
    <s v="Acompañamiento"/>
    <x v="0"/>
    <s v="Marcaciones TEC"/>
  </r>
  <r>
    <s v="Paola Romero"/>
    <s v="Acompañamiento"/>
    <x v="1"/>
    <s v="Marcaciones TEC"/>
  </r>
  <r>
    <s v="Paola Romero"/>
    <s v="Acompañamiento"/>
    <x v="2"/>
    <s v="Marcaciones TE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91B29-5661-436C-9106-C62C741A7179}" name="TablaDinámica12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3">
  <location ref="A3:B8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3"/>
        <item x="4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uenta de Ceremonia" fld="2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2AD6-BBE0-4D79-9CC8-E51E80322A7F}">
  <dimension ref="A1:S47"/>
  <sheetViews>
    <sheetView topLeftCell="C1" zoomScale="60" zoomScaleNormal="60" workbookViewId="0">
      <pane ySplit="1" topLeftCell="A2" activePane="bottomLeft" state="frozen"/>
      <selection pane="bottomLeft" activeCell="K11" sqref="K11"/>
    </sheetView>
  </sheetViews>
  <sheetFormatPr baseColWidth="10" defaultColWidth="11.42578125" defaultRowHeight="15" x14ac:dyDescent="0.25"/>
  <cols>
    <col min="2" max="2" width="19.42578125" bestFit="1" customWidth="1"/>
    <col min="3" max="3" width="15.42578125" customWidth="1"/>
    <col min="4" max="4" width="25.85546875" bestFit="1" customWidth="1"/>
    <col min="5" max="5" width="19.42578125" customWidth="1"/>
    <col min="6" max="6" width="20.5703125" customWidth="1"/>
    <col min="7" max="7" width="23.28515625" customWidth="1"/>
    <col min="8" max="8" width="19.7109375" customWidth="1"/>
    <col min="9" max="9" width="24" customWidth="1"/>
    <col min="10" max="10" width="29.28515625" customWidth="1"/>
    <col min="11" max="11" width="29.140625" customWidth="1"/>
    <col min="12" max="12" width="15.85546875" bestFit="1" customWidth="1"/>
    <col min="13" max="13" width="17.85546875" customWidth="1"/>
    <col min="14" max="14" width="36.28515625" customWidth="1"/>
    <col min="15" max="15" width="24.85546875" customWidth="1"/>
    <col min="16" max="16" width="26.5703125" bestFit="1" customWidth="1"/>
    <col min="17" max="17" width="14.28515625" bestFit="1" customWidth="1"/>
    <col min="18" max="18" width="19.5703125" style="5" bestFit="1" customWidth="1"/>
    <col min="19" max="19" width="25.5703125" customWidth="1"/>
  </cols>
  <sheetData>
    <row r="1" spans="1:19" ht="15.75" thickBot="1" x14ac:dyDescent="0.3">
      <c r="A1" s="63" t="s">
        <v>237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</row>
    <row r="2" spans="1:19" s="3" customFormat="1" ht="15.75" thickBot="1" x14ac:dyDescent="0.3">
      <c r="A2" s="50"/>
      <c r="B2" s="45" t="s">
        <v>18</v>
      </c>
      <c r="C2" s="18" t="s">
        <v>19</v>
      </c>
      <c r="D2" s="18" t="s">
        <v>20</v>
      </c>
      <c r="E2" s="18" t="s">
        <v>21</v>
      </c>
      <c r="F2" s="19" t="s">
        <v>22</v>
      </c>
      <c r="G2" s="18" t="s">
        <v>23</v>
      </c>
      <c r="H2" s="18" t="s">
        <v>24</v>
      </c>
      <c r="I2" s="18">
        <v>1</v>
      </c>
      <c r="J2" s="18">
        <v>1</v>
      </c>
      <c r="K2" s="18">
        <v>1</v>
      </c>
      <c r="L2" s="18"/>
      <c r="M2" s="18"/>
      <c r="N2" s="18">
        <v>1</v>
      </c>
      <c r="O2" s="18">
        <v>1</v>
      </c>
      <c r="P2" s="18"/>
      <c r="Q2" s="18"/>
      <c r="R2" s="20"/>
      <c r="S2" s="21">
        <v>1</v>
      </c>
    </row>
    <row r="3" spans="1:19" s="3" customFormat="1" x14ac:dyDescent="0.25">
      <c r="A3" s="50"/>
      <c r="B3" s="45" t="s">
        <v>18</v>
      </c>
      <c r="C3" s="22" t="s">
        <v>25</v>
      </c>
      <c r="D3" s="22" t="s">
        <v>26</v>
      </c>
      <c r="E3" s="22"/>
      <c r="F3" s="23"/>
      <c r="G3" s="22"/>
      <c r="H3" s="22"/>
      <c r="I3" s="24">
        <v>43515</v>
      </c>
      <c r="J3" s="22"/>
      <c r="K3" s="22"/>
      <c r="L3" s="22"/>
      <c r="M3" s="22"/>
      <c r="N3" s="22"/>
      <c r="O3" s="22"/>
      <c r="P3" s="22"/>
      <c r="Q3" s="22"/>
      <c r="R3" s="25"/>
      <c r="S3" s="26"/>
    </row>
    <row r="4" spans="1:19" s="3" customFormat="1" x14ac:dyDescent="0.25">
      <c r="A4" s="50"/>
      <c r="B4" s="46" t="s">
        <v>27</v>
      </c>
      <c r="C4" s="12" t="s">
        <v>28</v>
      </c>
      <c r="D4" s="12" t="s">
        <v>29</v>
      </c>
      <c r="E4" s="12" t="s">
        <v>30</v>
      </c>
      <c r="F4" s="13" t="s">
        <v>31</v>
      </c>
      <c r="G4" s="12" t="s">
        <v>32</v>
      </c>
      <c r="H4" s="12" t="s">
        <v>24</v>
      </c>
      <c r="I4" s="12">
        <v>1</v>
      </c>
      <c r="J4" s="12">
        <v>1</v>
      </c>
      <c r="K4" s="12">
        <v>1</v>
      </c>
      <c r="L4" s="12"/>
      <c r="M4" s="12">
        <v>1</v>
      </c>
      <c r="N4" s="12"/>
      <c r="O4" s="12"/>
      <c r="P4" s="12"/>
      <c r="Q4" s="12"/>
      <c r="R4" s="27">
        <v>43507</v>
      </c>
      <c r="S4" s="16"/>
    </row>
    <row r="5" spans="1:19" s="3" customFormat="1" x14ac:dyDescent="0.25">
      <c r="A5" s="50"/>
      <c r="B5" s="46" t="s">
        <v>27</v>
      </c>
      <c r="C5" s="12" t="s">
        <v>28</v>
      </c>
      <c r="D5" s="12" t="s">
        <v>33</v>
      </c>
      <c r="E5" s="12" t="s">
        <v>30</v>
      </c>
      <c r="F5" s="13" t="s">
        <v>34</v>
      </c>
      <c r="G5" s="12" t="s">
        <v>35</v>
      </c>
      <c r="H5" s="12" t="s">
        <v>36</v>
      </c>
      <c r="I5" s="12">
        <v>1</v>
      </c>
      <c r="J5" s="12"/>
      <c r="K5" s="12">
        <v>1</v>
      </c>
      <c r="L5" s="12"/>
      <c r="M5" s="12">
        <v>1</v>
      </c>
      <c r="N5" s="12"/>
      <c r="O5" s="12"/>
      <c r="P5" s="12"/>
      <c r="Q5" s="12"/>
      <c r="R5" s="15"/>
      <c r="S5" s="16"/>
    </row>
    <row r="6" spans="1:19" s="3" customFormat="1" x14ac:dyDescent="0.25">
      <c r="A6" s="50"/>
      <c r="B6" s="46" t="s">
        <v>27</v>
      </c>
      <c r="C6" s="12" t="s">
        <v>28</v>
      </c>
      <c r="D6" s="12" t="s">
        <v>37</v>
      </c>
      <c r="E6" s="12" t="s">
        <v>30</v>
      </c>
      <c r="F6" s="13" t="s">
        <v>38</v>
      </c>
      <c r="G6" s="28">
        <v>43775</v>
      </c>
      <c r="H6" s="12" t="s">
        <v>39</v>
      </c>
      <c r="I6" s="12"/>
      <c r="J6" s="12"/>
      <c r="K6" s="12"/>
      <c r="L6" s="12"/>
      <c r="M6" s="12"/>
      <c r="N6" s="12"/>
      <c r="O6" s="12"/>
      <c r="P6" s="12"/>
      <c r="Q6" s="12"/>
      <c r="R6" s="27">
        <v>43504</v>
      </c>
      <c r="S6" s="16"/>
    </row>
    <row r="7" spans="1:19" s="3" customFormat="1" x14ac:dyDescent="0.25">
      <c r="A7" s="50"/>
      <c r="B7" s="46" t="s">
        <v>27</v>
      </c>
      <c r="C7" s="12" t="s">
        <v>28</v>
      </c>
      <c r="D7" s="12" t="s">
        <v>40</v>
      </c>
      <c r="E7" s="12"/>
      <c r="F7" s="13"/>
      <c r="G7" s="28"/>
      <c r="H7" s="12"/>
      <c r="I7" s="14">
        <v>43517</v>
      </c>
      <c r="J7" s="12"/>
      <c r="K7" s="12"/>
      <c r="L7" s="12"/>
      <c r="M7" s="12"/>
      <c r="N7" s="12"/>
      <c r="O7" s="12"/>
      <c r="P7" s="12"/>
      <c r="Q7" s="12"/>
      <c r="R7" s="27"/>
      <c r="S7" s="16"/>
    </row>
    <row r="8" spans="1:19" s="33" customFormat="1" x14ac:dyDescent="0.25">
      <c r="A8" s="51" t="s">
        <v>108</v>
      </c>
      <c r="B8" s="47" t="s">
        <v>41</v>
      </c>
      <c r="C8" s="29" t="s">
        <v>42</v>
      </c>
      <c r="D8" s="29" t="s">
        <v>42</v>
      </c>
      <c r="E8" s="29" t="s">
        <v>43</v>
      </c>
      <c r="F8" s="30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1">
        <v>1</v>
      </c>
      <c r="S8" s="32"/>
    </row>
    <row r="9" spans="1:19" s="33" customFormat="1" x14ac:dyDescent="0.25">
      <c r="A9" s="51" t="s">
        <v>108</v>
      </c>
      <c r="B9" s="47" t="s">
        <v>41</v>
      </c>
      <c r="C9" s="29" t="s">
        <v>44</v>
      </c>
      <c r="D9" s="29"/>
      <c r="E9" s="29"/>
      <c r="F9" s="30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31"/>
      <c r="S9" s="32"/>
    </row>
    <row r="10" spans="1:19" s="42" customFormat="1" x14ac:dyDescent="0.25">
      <c r="A10" s="52" t="s">
        <v>112</v>
      </c>
      <c r="B10" s="48" t="s">
        <v>45</v>
      </c>
      <c r="C10" s="39" t="s">
        <v>46</v>
      </c>
      <c r="D10" s="39" t="s">
        <v>47</v>
      </c>
      <c r="E10" s="39"/>
      <c r="F10" s="40"/>
      <c r="G10" s="39"/>
      <c r="H10" s="39"/>
      <c r="I10" s="41">
        <v>43503</v>
      </c>
      <c r="J10" s="41">
        <v>43507</v>
      </c>
      <c r="K10" s="41">
        <v>43507</v>
      </c>
      <c r="L10" s="41"/>
      <c r="M10" s="41"/>
      <c r="N10" s="41">
        <v>43516</v>
      </c>
      <c r="O10" s="41">
        <v>43516</v>
      </c>
      <c r="P10" s="41"/>
      <c r="Q10" s="41"/>
      <c r="R10" s="41"/>
      <c r="S10" s="41"/>
    </row>
    <row r="11" spans="1:19" s="42" customFormat="1" ht="30" x14ac:dyDescent="0.25">
      <c r="A11" s="52" t="s">
        <v>112</v>
      </c>
      <c r="B11" s="48" t="s">
        <v>45</v>
      </c>
      <c r="C11" s="39" t="s">
        <v>48</v>
      </c>
      <c r="D11" s="39" t="s">
        <v>48</v>
      </c>
      <c r="E11" s="39"/>
      <c r="F11" s="40"/>
      <c r="G11" s="39"/>
      <c r="H11" s="39"/>
      <c r="I11" s="154" t="s">
        <v>240</v>
      </c>
      <c r="J11" s="41" t="s">
        <v>241</v>
      </c>
      <c r="K11" s="41">
        <v>43521</v>
      </c>
      <c r="L11" s="41"/>
      <c r="M11" s="41"/>
      <c r="N11" s="41"/>
      <c r="O11" s="41"/>
      <c r="P11" s="41"/>
      <c r="Q11" s="41"/>
      <c r="R11" s="41"/>
      <c r="S11" s="41"/>
    </row>
    <row r="12" spans="1:19" s="3" customFormat="1" x14ac:dyDescent="0.25">
      <c r="A12" s="50"/>
      <c r="B12" s="46" t="s">
        <v>49</v>
      </c>
      <c r="C12" s="12" t="s">
        <v>50</v>
      </c>
      <c r="D12" s="12" t="s">
        <v>51</v>
      </c>
      <c r="E12" s="12"/>
      <c r="F12" s="13" t="s">
        <v>52</v>
      </c>
      <c r="G12" s="12" t="s">
        <v>53</v>
      </c>
      <c r="H12" s="12" t="s">
        <v>54</v>
      </c>
      <c r="I12" s="12">
        <v>1</v>
      </c>
      <c r="J12" s="12">
        <v>1</v>
      </c>
      <c r="K12" s="12">
        <v>1</v>
      </c>
      <c r="L12" s="12"/>
      <c r="M12" s="17">
        <v>0.41666666666666669</v>
      </c>
      <c r="N12" s="12" t="s">
        <v>55</v>
      </c>
      <c r="O12" s="12">
        <v>1</v>
      </c>
      <c r="P12" s="12"/>
      <c r="Q12" s="12"/>
      <c r="R12" s="15"/>
      <c r="S12" s="16">
        <v>1</v>
      </c>
    </row>
    <row r="13" spans="1:19" s="3" customFormat="1" x14ac:dyDescent="0.25">
      <c r="A13" s="50"/>
      <c r="B13" s="46" t="s">
        <v>49</v>
      </c>
      <c r="C13" s="12" t="s">
        <v>50</v>
      </c>
      <c r="D13" s="12" t="s">
        <v>56</v>
      </c>
      <c r="E13" s="12"/>
      <c r="F13" s="13" t="s">
        <v>57</v>
      </c>
      <c r="G13" s="12" t="s">
        <v>58</v>
      </c>
      <c r="H13" s="12" t="s">
        <v>54</v>
      </c>
      <c r="I13" s="12">
        <v>1</v>
      </c>
      <c r="J13" s="12">
        <v>1</v>
      </c>
      <c r="K13" s="12">
        <v>1</v>
      </c>
      <c r="L13" s="12"/>
      <c r="M13" s="17">
        <v>0.41666666666666669</v>
      </c>
      <c r="N13" s="12">
        <v>1</v>
      </c>
      <c r="O13" s="12">
        <v>1</v>
      </c>
      <c r="P13" s="12"/>
      <c r="Q13" s="12"/>
      <c r="R13" s="15"/>
      <c r="S13" s="16"/>
    </row>
    <row r="14" spans="1:19" s="3" customFormat="1" x14ac:dyDescent="0.25">
      <c r="A14" s="50"/>
      <c r="B14" s="46" t="s">
        <v>49</v>
      </c>
      <c r="C14" s="12" t="s">
        <v>50</v>
      </c>
      <c r="D14" s="12" t="s">
        <v>59</v>
      </c>
      <c r="E14" s="12"/>
      <c r="F14" s="13" t="s">
        <v>52</v>
      </c>
      <c r="G14" s="12" t="s">
        <v>53</v>
      </c>
      <c r="H14" s="12" t="s">
        <v>32</v>
      </c>
      <c r="I14" s="12">
        <v>1</v>
      </c>
      <c r="J14" s="12">
        <v>1</v>
      </c>
      <c r="K14" s="12">
        <v>1</v>
      </c>
      <c r="L14" s="12"/>
      <c r="M14" s="17">
        <v>0.16666666666666666</v>
      </c>
      <c r="N14" s="12">
        <v>1</v>
      </c>
      <c r="O14" s="12">
        <v>1</v>
      </c>
      <c r="P14" s="12"/>
      <c r="Q14" s="12"/>
      <c r="R14" s="15"/>
      <c r="S14" s="16"/>
    </row>
    <row r="15" spans="1:19" s="3" customFormat="1" x14ac:dyDescent="0.25">
      <c r="A15" s="50"/>
      <c r="B15" s="46" t="s">
        <v>49</v>
      </c>
      <c r="C15" s="12" t="s">
        <v>50</v>
      </c>
      <c r="D15" s="12" t="s">
        <v>60</v>
      </c>
      <c r="E15" s="12"/>
      <c r="F15" s="13" t="s">
        <v>61</v>
      </c>
      <c r="G15" s="12" t="s">
        <v>62</v>
      </c>
      <c r="H15" s="12" t="s">
        <v>63</v>
      </c>
      <c r="I15" s="12">
        <v>1</v>
      </c>
      <c r="J15" s="12">
        <v>1</v>
      </c>
      <c r="L15" s="12">
        <v>1</v>
      </c>
      <c r="M15" s="17">
        <v>0.41666666666666669</v>
      </c>
      <c r="N15" s="12">
        <v>1</v>
      </c>
      <c r="O15" s="12">
        <v>1</v>
      </c>
      <c r="P15" s="12"/>
      <c r="Q15" s="12"/>
      <c r="R15" s="15"/>
      <c r="S15" s="16"/>
    </row>
    <row r="16" spans="1:19" s="3" customFormat="1" x14ac:dyDescent="0.25">
      <c r="A16" s="50"/>
      <c r="B16" s="46" t="s">
        <v>64</v>
      </c>
      <c r="C16" s="12" t="s">
        <v>65</v>
      </c>
      <c r="D16" s="12" t="s">
        <v>66</v>
      </c>
      <c r="E16" s="12" t="s">
        <v>67</v>
      </c>
      <c r="F16" s="13">
        <v>1</v>
      </c>
      <c r="G16" s="12" t="s">
        <v>68</v>
      </c>
      <c r="H16" s="12" t="s">
        <v>69</v>
      </c>
      <c r="I16" s="12">
        <v>1</v>
      </c>
      <c r="J16" s="12">
        <v>1</v>
      </c>
      <c r="K16" s="12">
        <v>1</v>
      </c>
      <c r="L16" s="14">
        <v>43510</v>
      </c>
      <c r="M16" s="17">
        <v>0.375</v>
      </c>
      <c r="N16" s="14">
        <v>43510</v>
      </c>
      <c r="O16" s="14">
        <v>43510</v>
      </c>
      <c r="P16" s="12"/>
      <c r="Q16" s="12"/>
      <c r="R16" s="15"/>
      <c r="S16" s="16"/>
    </row>
    <row r="17" spans="1:19" s="3" customFormat="1" x14ac:dyDescent="0.25">
      <c r="A17" s="50"/>
      <c r="B17" s="46" t="s">
        <v>64</v>
      </c>
      <c r="C17" s="12" t="s">
        <v>65</v>
      </c>
      <c r="D17" s="12" t="s">
        <v>70</v>
      </c>
      <c r="E17" s="12" t="s">
        <v>67</v>
      </c>
      <c r="F17" s="13"/>
      <c r="G17" s="12"/>
      <c r="H17" s="12"/>
      <c r="I17" s="12" t="s">
        <v>71</v>
      </c>
      <c r="J17" s="12"/>
      <c r="K17" s="12"/>
      <c r="L17" s="12"/>
      <c r="M17" s="12"/>
      <c r="N17" s="12"/>
      <c r="O17" s="12"/>
      <c r="P17" s="12"/>
      <c r="Q17" s="12"/>
      <c r="R17" s="15"/>
      <c r="S17" s="16"/>
    </row>
    <row r="18" spans="1:19" s="3" customFormat="1" x14ac:dyDescent="0.25">
      <c r="A18" s="50"/>
      <c r="B18" s="46" t="s">
        <v>72</v>
      </c>
      <c r="C18" s="12"/>
      <c r="D18" s="12" t="s">
        <v>73</v>
      </c>
      <c r="E18" s="12"/>
      <c r="F18" s="13">
        <v>1</v>
      </c>
      <c r="G18" s="12"/>
      <c r="H18" s="12" t="s">
        <v>32</v>
      </c>
      <c r="I18" s="12">
        <v>1</v>
      </c>
      <c r="J18" s="12">
        <v>1</v>
      </c>
      <c r="K18" s="12">
        <v>1</v>
      </c>
      <c r="L18" s="12"/>
      <c r="M18" s="12"/>
      <c r="N18" s="53">
        <v>1</v>
      </c>
      <c r="O18" s="53">
        <v>1</v>
      </c>
      <c r="P18" s="12"/>
      <c r="Q18" s="12"/>
      <c r="R18" s="15"/>
      <c r="S18" s="16"/>
    </row>
    <row r="19" spans="1:19" s="42" customFormat="1" x14ac:dyDescent="0.25">
      <c r="A19" s="52" t="s">
        <v>112</v>
      </c>
      <c r="B19" s="48" t="s">
        <v>74</v>
      </c>
      <c r="C19" s="39" t="s">
        <v>75</v>
      </c>
      <c r="D19" s="39" t="s">
        <v>76</v>
      </c>
      <c r="E19" s="39"/>
      <c r="F19" s="40"/>
      <c r="G19" s="39"/>
      <c r="H19" s="39"/>
      <c r="I19" s="41"/>
      <c r="J19" s="41"/>
      <c r="K19" s="41"/>
      <c r="L19" s="41"/>
      <c r="M19" s="41"/>
      <c r="N19" s="41">
        <v>43511</v>
      </c>
      <c r="O19" s="41">
        <v>43511</v>
      </c>
      <c r="P19" s="41"/>
      <c r="Q19" s="41"/>
      <c r="R19" s="41"/>
      <c r="S19" s="41"/>
    </row>
    <row r="20" spans="1:19" s="42" customFormat="1" x14ac:dyDescent="0.25">
      <c r="A20" s="52" t="s">
        <v>112</v>
      </c>
      <c r="B20" s="48" t="s">
        <v>74</v>
      </c>
      <c r="C20" s="39" t="s">
        <v>75</v>
      </c>
      <c r="D20" s="39" t="s">
        <v>77</v>
      </c>
      <c r="E20" s="39" t="s">
        <v>78</v>
      </c>
      <c r="F20" s="40"/>
      <c r="G20" s="39"/>
      <c r="H20" s="39"/>
      <c r="I20" s="41">
        <v>43500</v>
      </c>
      <c r="J20" s="41"/>
      <c r="K20" s="41">
        <v>43516</v>
      </c>
      <c r="L20" s="41"/>
      <c r="M20" s="41"/>
      <c r="N20" s="41"/>
      <c r="O20" s="41"/>
      <c r="P20" s="41"/>
      <c r="Q20" s="41"/>
      <c r="R20" s="41"/>
      <c r="S20" s="41"/>
    </row>
    <row r="21" spans="1:19" s="33" customFormat="1" x14ac:dyDescent="0.25">
      <c r="A21" s="51" t="s">
        <v>108</v>
      </c>
      <c r="B21" s="47" t="s">
        <v>79</v>
      </c>
      <c r="C21" s="29" t="s">
        <v>80</v>
      </c>
      <c r="D21" s="29" t="s">
        <v>81</v>
      </c>
      <c r="E21" s="29"/>
      <c r="F21" s="30"/>
      <c r="G21" s="29"/>
      <c r="H21" s="29"/>
      <c r="I21" s="29"/>
      <c r="J21" s="29"/>
      <c r="K21" s="29">
        <v>1</v>
      </c>
      <c r="L21" s="29"/>
      <c r="M21" s="29"/>
      <c r="N21" s="54">
        <v>43501</v>
      </c>
      <c r="O21" s="55"/>
      <c r="P21" s="29"/>
      <c r="Q21" s="34">
        <v>43524</v>
      </c>
      <c r="R21" s="31"/>
      <c r="S21" s="32"/>
    </row>
    <row r="22" spans="1:19" s="33" customFormat="1" x14ac:dyDescent="0.25">
      <c r="A22" s="51" t="s">
        <v>108</v>
      </c>
      <c r="B22" s="47" t="s">
        <v>79</v>
      </c>
      <c r="C22" s="29" t="s">
        <v>80</v>
      </c>
      <c r="D22" s="29" t="s">
        <v>82</v>
      </c>
      <c r="E22" s="29"/>
      <c r="F22" s="30"/>
      <c r="G22" s="29"/>
      <c r="H22" s="29"/>
      <c r="I22" s="29"/>
      <c r="J22" s="34">
        <v>43502</v>
      </c>
      <c r="K22" s="34">
        <v>43509</v>
      </c>
      <c r="L22" s="29"/>
      <c r="M22" s="29"/>
      <c r="N22" s="29"/>
      <c r="O22" s="29"/>
      <c r="P22" s="29"/>
      <c r="Q22" s="29"/>
      <c r="R22" s="31"/>
      <c r="S22" s="32"/>
    </row>
    <row r="23" spans="1:19" s="3" customFormat="1" x14ac:dyDescent="0.25">
      <c r="A23" s="50"/>
      <c r="B23" s="46" t="s">
        <v>83</v>
      </c>
      <c r="C23" s="12" t="s">
        <v>84</v>
      </c>
      <c r="D23" s="12" t="s">
        <v>85</v>
      </c>
      <c r="E23" s="12" t="s">
        <v>86</v>
      </c>
      <c r="F23" s="13" t="s">
        <v>34</v>
      </c>
      <c r="G23" s="12"/>
      <c r="H23" s="12"/>
      <c r="I23" s="12"/>
      <c r="J23" s="12"/>
      <c r="K23" s="12"/>
      <c r="L23" s="12"/>
      <c r="M23" s="12"/>
      <c r="N23" s="12">
        <v>1</v>
      </c>
      <c r="O23" s="12"/>
      <c r="P23" s="12"/>
      <c r="Q23" s="12"/>
      <c r="R23" s="15"/>
      <c r="S23" s="16"/>
    </row>
    <row r="24" spans="1:19" s="3" customFormat="1" x14ac:dyDescent="0.25">
      <c r="A24" s="50"/>
      <c r="B24" s="46" t="s">
        <v>83</v>
      </c>
      <c r="C24" s="12" t="s">
        <v>84</v>
      </c>
      <c r="D24" s="12" t="s">
        <v>87</v>
      </c>
      <c r="E24" s="12" t="s">
        <v>86</v>
      </c>
      <c r="F24" s="13" t="s">
        <v>88</v>
      </c>
      <c r="G24" s="12"/>
      <c r="H24" s="12"/>
      <c r="I24" s="12">
        <v>1</v>
      </c>
      <c r="J24" s="12"/>
      <c r="K24" s="12"/>
      <c r="L24" s="12"/>
      <c r="M24" s="12"/>
      <c r="N24" s="12"/>
      <c r="O24" s="12"/>
      <c r="P24" s="12"/>
      <c r="Q24" s="12"/>
      <c r="R24" s="15"/>
      <c r="S24" s="16"/>
    </row>
    <row r="25" spans="1:19" s="33" customFormat="1" x14ac:dyDescent="0.25">
      <c r="A25" s="51" t="s">
        <v>108</v>
      </c>
      <c r="B25" s="47" t="s">
        <v>72</v>
      </c>
      <c r="C25" s="29" t="s">
        <v>89</v>
      </c>
      <c r="D25" s="29" t="s">
        <v>90</v>
      </c>
      <c r="E25" s="29" t="s">
        <v>91</v>
      </c>
      <c r="F25" s="30" t="s">
        <v>88</v>
      </c>
      <c r="G25" s="29"/>
      <c r="H25" s="29"/>
      <c r="I25" s="34">
        <v>43497</v>
      </c>
      <c r="J25" s="29"/>
      <c r="K25" s="34">
        <v>43511</v>
      </c>
      <c r="L25" s="29"/>
      <c r="M25" s="29"/>
      <c r="N25" s="29"/>
      <c r="O25" s="29"/>
      <c r="P25" s="29"/>
      <c r="Q25" s="29"/>
      <c r="R25" s="31"/>
      <c r="S25" s="32"/>
    </row>
    <row r="26" spans="1:19" s="33" customFormat="1" x14ac:dyDescent="0.25">
      <c r="A26" s="51" t="s">
        <v>108</v>
      </c>
      <c r="B26" s="47" t="s">
        <v>72</v>
      </c>
      <c r="C26" s="29" t="s">
        <v>89</v>
      </c>
      <c r="D26" s="29" t="s">
        <v>92</v>
      </c>
      <c r="E26" s="29" t="s">
        <v>93</v>
      </c>
      <c r="F26" s="30" t="s">
        <v>88</v>
      </c>
      <c r="G26" s="29"/>
      <c r="H26" s="29"/>
      <c r="I26" s="29">
        <v>1</v>
      </c>
      <c r="J26" s="29"/>
      <c r="K26" s="29"/>
      <c r="L26" s="29"/>
      <c r="M26" s="29"/>
      <c r="N26" s="29"/>
      <c r="O26" s="29"/>
      <c r="P26" s="29"/>
      <c r="Q26" s="29"/>
      <c r="R26" s="31"/>
      <c r="S26" s="32"/>
    </row>
    <row r="27" spans="1:19" s="3" customFormat="1" x14ac:dyDescent="0.25">
      <c r="A27" s="50"/>
      <c r="B27" s="46" t="s">
        <v>94</v>
      </c>
      <c r="C27" s="3" t="s">
        <v>95</v>
      </c>
      <c r="D27" s="12" t="s">
        <v>96</v>
      </c>
      <c r="E27" s="12"/>
      <c r="F27" s="13"/>
      <c r="G27" s="12"/>
      <c r="H27" s="12"/>
      <c r="I27" s="12"/>
      <c r="J27" s="12"/>
      <c r="K27" s="12"/>
      <c r="L27" s="12"/>
      <c r="M27" s="12"/>
      <c r="N27" s="14">
        <v>43502</v>
      </c>
      <c r="O27" s="14">
        <v>43502</v>
      </c>
      <c r="P27" s="12"/>
      <c r="Q27" s="12"/>
      <c r="R27" s="15"/>
      <c r="S27" s="16"/>
    </row>
    <row r="28" spans="1:19" s="3" customFormat="1" x14ac:dyDescent="0.25">
      <c r="A28" s="50"/>
      <c r="B28" s="46" t="s">
        <v>94</v>
      </c>
      <c r="C28" s="3" t="s">
        <v>95</v>
      </c>
      <c r="D28" s="12" t="s">
        <v>97</v>
      </c>
      <c r="E28" s="12"/>
      <c r="F28" s="13"/>
      <c r="G28" s="12"/>
      <c r="H28" s="12"/>
      <c r="I28" s="12"/>
      <c r="J28" s="12"/>
      <c r="K28" s="12"/>
      <c r="L28" s="12"/>
      <c r="M28" s="12"/>
      <c r="N28" s="14">
        <v>43522</v>
      </c>
      <c r="O28" s="14">
        <v>43524</v>
      </c>
      <c r="P28" s="12"/>
      <c r="Q28" s="12"/>
      <c r="R28" s="15"/>
      <c r="S28" s="16"/>
    </row>
    <row r="29" spans="1:19" s="42" customFormat="1" x14ac:dyDescent="0.25">
      <c r="A29" s="52" t="s">
        <v>112</v>
      </c>
      <c r="B29" s="48" t="s">
        <v>98</v>
      </c>
      <c r="C29" s="39" t="s">
        <v>239</v>
      </c>
      <c r="D29" s="39" t="s">
        <v>33</v>
      </c>
      <c r="E29" s="39"/>
      <c r="F29" s="40"/>
      <c r="G29" s="39"/>
      <c r="H29" s="39"/>
      <c r="I29" s="41">
        <v>43501</v>
      </c>
      <c r="J29" s="41"/>
      <c r="K29" s="41">
        <v>43523</v>
      </c>
      <c r="L29" s="41"/>
      <c r="M29" s="41"/>
      <c r="N29" s="41"/>
      <c r="O29" s="41"/>
      <c r="P29" s="41"/>
      <c r="Q29" s="41"/>
      <c r="R29" s="41"/>
      <c r="S29" s="41"/>
    </row>
    <row r="30" spans="1:19" s="42" customFormat="1" x14ac:dyDescent="0.25">
      <c r="A30" s="52" t="s">
        <v>112</v>
      </c>
      <c r="B30" s="48" t="s">
        <v>98</v>
      </c>
      <c r="C30" s="39" t="s">
        <v>239</v>
      </c>
      <c r="D30" s="43" t="s">
        <v>99</v>
      </c>
      <c r="E30" s="43"/>
      <c r="F30" s="44"/>
      <c r="G30" s="43"/>
      <c r="H30" s="43"/>
      <c r="I30" s="41" t="s">
        <v>238</v>
      </c>
      <c r="J30" s="41" t="s">
        <v>238</v>
      </c>
      <c r="K30" s="41" t="s">
        <v>238</v>
      </c>
      <c r="L30" s="41" t="s">
        <v>238</v>
      </c>
      <c r="M30" s="41" t="s">
        <v>238</v>
      </c>
      <c r="N30" s="41" t="s">
        <v>238</v>
      </c>
      <c r="O30" s="41" t="s">
        <v>238</v>
      </c>
      <c r="P30" s="41" t="s">
        <v>238</v>
      </c>
      <c r="Q30" s="41" t="s">
        <v>238</v>
      </c>
      <c r="R30" s="41">
        <v>43487</v>
      </c>
      <c r="S30" s="41" t="s">
        <v>238</v>
      </c>
    </row>
    <row r="31" spans="1:19" s="33" customFormat="1" x14ac:dyDescent="0.25">
      <c r="A31" s="51" t="s">
        <v>108</v>
      </c>
      <c r="B31" s="49" t="s">
        <v>100</v>
      </c>
      <c r="C31" s="35" t="s">
        <v>48</v>
      </c>
      <c r="D31" s="35" t="s">
        <v>101</v>
      </c>
      <c r="E31" s="35"/>
      <c r="F31" s="36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7"/>
      <c r="S31" s="38"/>
    </row>
    <row r="32" spans="1:19" s="42" customFormat="1" x14ac:dyDescent="0.25">
      <c r="A32" s="52" t="s">
        <v>112</v>
      </c>
      <c r="B32" s="48" t="s">
        <v>102</v>
      </c>
      <c r="C32" s="39" t="s">
        <v>103</v>
      </c>
      <c r="D32" s="39" t="s">
        <v>104</v>
      </c>
      <c r="E32" s="39"/>
      <c r="F32" s="40"/>
      <c r="G32" s="39"/>
      <c r="H32" s="39"/>
      <c r="I32" s="41">
        <v>43510</v>
      </c>
      <c r="J32" s="41"/>
      <c r="K32" s="41"/>
      <c r="L32" s="41"/>
      <c r="M32" s="41"/>
      <c r="N32" s="41"/>
      <c r="O32" s="41"/>
      <c r="P32" s="41"/>
      <c r="Q32" s="41"/>
      <c r="R32" s="41"/>
      <c r="S32" s="41"/>
    </row>
    <row r="33" spans="2:19" ht="18.75" x14ac:dyDescent="0.3">
      <c r="B33" s="10"/>
      <c r="C33" s="10"/>
      <c r="D33" s="10"/>
      <c r="E33" s="10"/>
      <c r="F33" s="10"/>
      <c r="G33" s="10"/>
      <c r="H33" s="10"/>
      <c r="I33" s="6"/>
      <c r="J33" s="6"/>
      <c r="K33" s="6"/>
      <c r="L33" s="6"/>
      <c r="M33" s="6"/>
      <c r="N33" s="6"/>
      <c r="O33" s="6"/>
      <c r="P33" s="6"/>
      <c r="Q33" s="6"/>
      <c r="R33" s="11"/>
      <c r="S33" s="6"/>
    </row>
    <row r="36" spans="2:19" x14ac:dyDescent="0.25">
      <c r="B36" s="1" t="s">
        <v>106</v>
      </c>
      <c r="D36" t="s">
        <v>107</v>
      </c>
    </row>
    <row r="37" spans="2:19" x14ac:dyDescent="0.25">
      <c r="B37">
        <v>1</v>
      </c>
      <c r="C37" t="s">
        <v>80</v>
      </c>
      <c r="D37" t="s">
        <v>79</v>
      </c>
      <c r="E37" t="s">
        <v>108</v>
      </c>
    </row>
    <row r="38" spans="2:19" x14ac:dyDescent="0.25">
      <c r="B38">
        <v>2</v>
      </c>
      <c r="C38" t="s">
        <v>109</v>
      </c>
      <c r="D38" t="s">
        <v>41</v>
      </c>
      <c r="E38" t="s">
        <v>108</v>
      </c>
    </row>
    <row r="39" spans="2:19" x14ac:dyDescent="0.25">
      <c r="B39">
        <v>3</v>
      </c>
      <c r="C39" t="s">
        <v>110</v>
      </c>
      <c r="D39" t="s">
        <v>111</v>
      </c>
      <c r="E39" t="s">
        <v>112</v>
      </c>
    </row>
    <row r="40" spans="2:19" x14ac:dyDescent="0.25">
      <c r="B40">
        <v>4</v>
      </c>
      <c r="C40" t="s">
        <v>113</v>
      </c>
      <c r="D40" t="s">
        <v>45</v>
      </c>
      <c r="E40" t="s">
        <v>112</v>
      </c>
    </row>
    <row r="43" spans="2:19" x14ac:dyDescent="0.25">
      <c r="B43" s="1" t="s">
        <v>114</v>
      </c>
    </row>
    <row r="44" spans="2:19" x14ac:dyDescent="0.25">
      <c r="B44">
        <v>1</v>
      </c>
      <c r="C44" t="s">
        <v>115</v>
      </c>
      <c r="D44" t="s">
        <v>100</v>
      </c>
      <c r="E44" t="s">
        <v>108</v>
      </c>
    </row>
    <row r="45" spans="2:19" x14ac:dyDescent="0.25">
      <c r="B45">
        <v>2</v>
      </c>
      <c r="C45" t="s">
        <v>33</v>
      </c>
      <c r="D45" t="s">
        <v>98</v>
      </c>
      <c r="E45" t="s">
        <v>112</v>
      </c>
    </row>
    <row r="46" spans="2:19" x14ac:dyDescent="0.25">
      <c r="B46">
        <v>3</v>
      </c>
      <c r="C46" t="s">
        <v>116</v>
      </c>
      <c r="D46" t="s">
        <v>117</v>
      </c>
      <c r="E46" t="s">
        <v>108</v>
      </c>
    </row>
    <row r="47" spans="2:19" x14ac:dyDescent="0.25">
      <c r="B47">
        <v>4</v>
      </c>
      <c r="C47" t="s">
        <v>103</v>
      </c>
      <c r="D47" t="s">
        <v>118</v>
      </c>
      <c r="E47" t="s">
        <v>112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6B96C-2877-48BC-810C-578C6392F976}">
  <dimension ref="A1:T47"/>
  <sheetViews>
    <sheetView zoomScale="60" zoomScaleNormal="60" workbookViewId="0">
      <pane ySplit="1" topLeftCell="A8" activePane="bottomLeft" state="frozen"/>
      <selection pane="bottomLeft" activeCell="P24" sqref="P24"/>
    </sheetView>
  </sheetViews>
  <sheetFormatPr baseColWidth="10" defaultColWidth="11.42578125" defaultRowHeight="15" x14ac:dyDescent="0.25"/>
  <cols>
    <col min="1" max="1" width="22.5703125" customWidth="1"/>
    <col min="2" max="2" width="19.42578125" bestFit="1" customWidth="1"/>
    <col min="3" max="3" width="15.42578125" customWidth="1"/>
    <col min="4" max="4" width="25.85546875" bestFit="1" customWidth="1"/>
    <col min="5" max="5" width="19.42578125" customWidth="1"/>
    <col min="6" max="6" width="20.5703125" hidden="1" customWidth="1"/>
    <col min="7" max="7" width="23.28515625" hidden="1" customWidth="1"/>
    <col min="8" max="8" width="19.7109375" hidden="1" customWidth="1"/>
    <col min="9" max="9" width="15.7109375" customWidth="1"/>
    <col min="10" max="10" width="21.85546875" customWidth="1"/>
    <col min="11" max="11" width="16.7109375" customWidth="1"/>
    <col min="12" max="12" width="15.85546875" bestFit="1" customWidth="1"/>
    <col min="13" max="13" width="10" customWidth="1"/>
    <col min="14" max="14" width="12.42578125" customWidth="1"/>
    <col min="15" max="15" width="24.85546875" customWidth="1"/>
    <col min="16" max="16" width="26.5703125" bestFit="1" customWidth="1"/>
    <col min="17" max="17" width="14.28515625" bestFit="1" customWidth="1"/>
    <col min="18" max="18" width="19.5703125" style="5" bestFit="1" customWidth="1"/>
    <col min="19" max="19" width="25.5703125" customWidth="1"/>
  </cols>
  <sheetData>
    <row r="1" spans="1:20" ht="15.75" thickBot="1" x14ac:dyDescent="0.3">
      <c r="A1" s="66" t="s">
        <v>207</v>
      </c>
      <c r="B1" s="67" t="s">
        <v>0</v>
      </c>
      <c r="C1" s="67" t="s">
        <v>1</v>
      </c>
      <c r="D1" s="67" t="s">
        <v>2</v>
      </c>
      <c r="E1" s="67" t="s">
        <v>3</v>
      </c>
      <c r="F1" s="67" t="s">
        <v>4</v>
      </c>
      <c r="G1" s="67" t="s">
        <v>5</v>
      </c>
      <c r="H1" s="67" t="s">
        <v>6</v>
      </c>
      <c r="I1" s="67" t="s">
        <v>7</v>
      </c>
      <c r="J1" s="67" t="s">
        <v>8</v>
      </c>
      <c r="K1" s="67" t="s">
        <v>9</v>
      </c>
      <c r="L1" s="67" t="s">
        <v>10</v>
      </c>
      <c r="M1" s="67" t="s">
        <v>11</v>
      </c>
      <c r="N1" s="67" t="s">
        <v>12</v>
      </c>
      <c r="O1" s="67" t="s">
        <v>13</v>
      </c>
      <c r="P1" s="67" t="s">
        <v>14</v>
      </c>
      <c r="Q1" s="67" t="s">
        <v>15</v>
      </c>
      <c r="R1" s="68" t="s">
        <v>16</v>
      </c>
      <c r="S1" s="67" t="s">
        <v>17</v>
      </c>
      <c r="T1" s="66" t="s">
        <v>233</v>
      </c>
    </row>
    <row r="2" spans="1:20" s="3" customFormat="1" ht="15.75" thickBot="1" x14ac:dyDescent="0.3">
      <c r="A2" s="69"/>
      <c r="B2" s="70" t="s">
        <v>18</v>
      </c>
      <c r="C2" s="71" t="s">
        <v>19</v>
      </c>
      <c r="D2" s="71" t="s">
        <v>20</v>
      </c>
      <c r="E2" s="71" t="s">
        <v>21</v>
      </c>
      <c r="F2" s="72" t="s">
        <v>22</v>
      </c>
      <c r="G2" s="71" t="s">
        <v>23</v>
      </c>
      <c r="H2" s="71" t="s">
        <v>24</v>
      </c>
      <c r="I2" s="71">
        <v>1</v>
      </c>
      <c r="J2" s="71">
        <v>1</v>
      </c>
      <c r="K2" s="71">
        <v>1</v>
      </c>
      <c r="L2" s="71"/>
      <c r="M2" s="71"/>
      <c r="N2" s="71">
        <v>1</v>
      </c>
      <c r="O2" s="71">
        <v>1</v>
      </c>
      <c r="P2" s="71"/>
      <c r="Q2" s="71"/>
      <c r="R2" s="73"/>
      <c r="S2" s="74">
        <v>1</v>
      </c>
      <c r="T2" s="69"/>
    </row>
    <row r="3" spans="1:20" s="3" customFormat="1" x14ac:dyDescent="0.25">
      <c r="A3" s="75"/>
      <c r="B3" s="70" t="s">
        <v>18</v>
      </c>
      <c r="C3" s="76" t="s">
        <v>25</v>
      </c>
      <c r="D3" s="76" t="s">
        <v>26</v>
      </c>
      <c r="E3" s="76"/>
      <c r="F3" s="77"/>
      <c r="G3" s="76"/>
      <c r="H3" s="76"/>
      <c r="I3" s="78"/>
      <c r="J3" s="76"/>
      <c r="K3" s="76"/>
      <c r="L3" s="76"/>
      <c r="M3" s="76"/>
      <c r="N3" s="76"/>
      <c r="O3" s="76"/>
      <c r="P3" s="76"/>
      <c r="Q3" s="76"/>
      <c r="R3" s="79"/>
      <c r="S3" s="80"/>
      <c r="T3" s="75"/>
    </row>
    <row r="4" spans="1:20" s="3" customFormat="1" x14ac:dyDescent="0.25">
      <c r="A4" s="75"/>
      <c r="B4" s="81" t="s">
        <v>27</v>
      </c>
      <c r="C4" s="82" t="s">
        <v>28</v>
      </c>
      <c r="D4" s="82" t="s">
        <v>29</v>
      </c>
      <c r="E4" s="82" t="s">
        <v>30</v>
      </c>
      <c r="F4" s="83" t="s">
        <v>31</v>
      </c>
      <c r="G4" s="82" t="s">
        <v>32</v>
      </c>
      <c r="H4" s="82" t="s">
        <v>24</v>
      </c>
      <c r="I4" s="82">
        <v>1</v>
      </c>
      <c r="J4" s="82">
        <v>1</v>
      </c>
      <c r="K4" s="82">
        <v>1</v>
      </c>
      <c r="L4" s="82"/>
      <c r="M4" s="82">
        <v>1</v>
      </c>
      <c r="N4" s="82"/>
      <c r="O4" s="82"/>
      <c r="P4" s="82"/>
      <c r="Q4" s="82"/>
      <c r="R4" s="84"/>
      <c r="S4" s="85"/>
      <c r="T4" s="75"/>
    </row>
    <row r="5" spans="1:20" s="3" customFormat="1" x14ac:dyDescent="0.25">
      <c r="A5" s="75"/>
      <c r="B5" s="81" t="s">
        <v>27</v>
      </c>
      <c r="C5" s="82" t="s">
        <v>28</v>
      </c>
      <c r="D5" s="82" t="s">
        <v>33</v>
      </c>
      <c r="E5" s="82" t="s">
        <v>30</v>
      </c>
      <c r="F5" s="83" t="s">
        <v>34</v>
      </c>
      <c r="G5" s="82" t="s">
        <v>35</v>
      </c>
      <c r="H5" s="82" t="s">
        <v>36</v>
      </c>
      <c r="I5" s="82">
        <v>1</v>
      </c>
      <c r="J5" s="82"/>
      <c r="K5" s="82">
        <v>1</v>
      </c>
      <c r="L5" s="82"/>
      <c r="M5" s="82">
        <v>1</v>
      </c>
      <c r="N5" s="82"/>
      <c r="O5" s="82"/>
      <c r="P5" s="82"/>
      <c r="Q5" s="82"/>
      <c r="R5" s="86"/>
      <c r="S5" s="85"/>
      <c r="T5" s="75"/>
    </row>
    <row r="6" spans="1:20" s="3" customFormat="1" x14ac:dyDescent="0.25">
      <c r="A6" s="75"/>
      <c r="B6" s="81" t="s">
        <v>27</v>
      </c>
      <c r="C6" s="82" t="s">
        <v>28</v>
      </c>
      <c r="D6" s="82" t="s">
        <v>37</v>
      </c>
      <c r="E6" s="82" t="s">
        <v>30</v>
      </c>
      <c r="F6" s="83" t="s">
        <v>38</v>
      </c>
      <c r="G6" s="87">
        <v>43775</v>
      </c>
      <c r="H6" s="82" t="s">
        <v>39</v>
      </c>
      <c r="I6" s="82"/>
      <c r="J6" s="82"/>
      <c r="K6" s="82"/>
      <c r="L6" s="82"/>
      <c r="M6" s="82"/>
      <c r="N6" s="82"/>
      <c r="O6" s="82"/>
      <c r="P6" s="82"/>
      <c r="Q6" s="82"/>
      <c r="R6" s="84"/>
      <c r="S6" s="85"/>
      <c r="T6" s="75"/>
    </row>
    <row r="7" spans="1:20" s="3" customFormat="1" x14ac:dyDescent="0.25">
      <c r="A7" s="75"/>
      <c r="B7" s="81" t="s">
        <v>27</v>
      </c>
      <c r="C7" s="82" t="s">
        <v>28</v>
      </c>
      <c r="D7" s="82" t="s">
        <v>40</v>
      </c>
      <c r="E7" s="82"/>
      <c r="F7" s="83"/>
      <c r="G7" s="87"/>
      <c r="H7" s="82"/>
      <c r="I7" s="87"/>
      <c r="J7" s="82"/>
      <c r="K7" s="82"/>
      <c r="L7" s="82"/>
      <c r="M7" s="82"/>
      <c r="N7" s="82"/>
      <c r="O7" s="82"/>
      <c r="P7" s="82"/>
      <c r="Q7" s="82"/>
      <c r="R7" s="84"/>
      <c r="S7" s="85"/>
      <c r="T7" s="75"/>
    </row>
    <row r="8" spans="1:20" s="33" customFormat="1" x14ac:dyDescent="0.25">
      <c r="A8" s="88"/>
      <c r="B8" s="89" t="s">
        <v>41</v>
      </c>
      <c r="C8" s="90" t="s">
        <v>42</v>
      </c>
      <c r="D8" s="90" t="s">
        <v>42</v>
      </c>
      <c r="E8" s="90" t="s">
        <v>43</v>
      </c>
      <c r="F8" s="91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2">
        <v>1</v>
      </c>
      <c r="S8" s="93"/>
      <c r="T8" s="88"/>
    </row>
    <row r="9" spans="1:20" s="33" customFormat="1" x14ac:dyDescent="0.25">
      <c r="A9" s="88"/>
      <c r="B9" s="89" t="s">
        <v>41</v>
      </c>
      <c r="C9" s="90" t="s">
        <v>44</v>
      </c>
      <c r="D9" s="90"/>
      <c r="E9" s="90"/>
      <c r="F9" s="91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2"/>
      <c r="S9" s="93"/>
      <c r="T9" s="88"/>
    </row>
    <row r="10" spans="1:20" s="42" customFormat="1" x14ac:dyDescent="0.25">
      <c r="A10" s="94" t="s">
        <v>208</v>
      </c>
      <c r="B10" s="95" t="s">
        <v>45</v>
      </c>
      <c r="C10" s="96" t="s">
        <v>46</v>
      </c>
      <c r="D10" s="96" t="s">
        <v>47</v>
      </c>
      <c r="E10" s="96"/>
      <c r="F10" s="97"/>
      <c r="G10" s="96"/>
      <c r="H10" s="96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100"/>
      <c r="T10" s="94"/>
    </row>
    <row r="11" spans="1:20" s="42" customFormat="1" x14ac:dyDescent="0.25">
      <c r="A11" s="94" t="s">
        <v>209</v>
      </c>
      <c r="B11" s="95" t="s">
        <v>45</v>
      </c>
      <c r="C11" s="96" t="s">
        <v>46</v>
      </c>
      <c r="D11" s="96" t="s">
        <v>47</v>
      </c>
      <c r="E11" s="96"/>
      <c r="F11" s="97"/>
      <c r="G11" s="96"/>
      <c r="H11" s="96"/>
      <c r="I11" s="98"/>
      <c r="J11" s="98"/>
      <c r="K11" s="98"/>
      <c r="L11" s="98"/>
      <c r="M11" s="98"/>
      <c r="N11" s="98">
        <v>1</v>
      </c>
      <c r="O11" s="98">
        <v>1</v>
      </c>
      <c r="P11" s="98"/>
      <c r="Q11" s="98"/>
      <c r="R11" s="99"/>
      <c r="S11" s="100"/>
      <c r="T11" s="94"/>
    </row>
    <row r="12" spans="1:20" s="42" customFormat="1" x14ac:dyDescent="0.25">
      <c r="A12" s="94" t="s">
        <v>208</v>
      </c>
      <c r="B12" s="95" t="s">
        <v>45</v>
      </c>
      <c r="C12" s="96" t="s">
        <v>46</v>
      </c>
      <c r="D12" s="96" t="s">
        <v>48</v>
      </c>
      <c r="E12" s="96"/>
      <c r="F12" s="97"/>
      <c r="G12" s="96"/>
      <c r="H12" s="96"/>
      <c r="I12" s="98">
        <v>1</v>
      </c>
      <c r="J12" s="98"/>
      <c r="K12" s="98"/>
      <c r="L12" s="98"/>
      <c r="M12" s="98"/>
      <c r="N12" s="98"/>
      <c r="O12" s="98"/>
      <c r="P12" s="98"/>
      <c r="Q12" s="98"/>
      <c r="R12" s="99"/>
      <c r="S12" s="100"/>
      <c r="T12" s="94"/>
    </row>
    <row r="13" spans="1:20" s="42" customFormat="1" x14ac:dyDescent="0.25">
      <c r="A13" s="94" t="s">
        <v>209</v>
      </c>
      <c r="B13" s="95" t="s">
        <v>45</v>
      </c>
      <c r="C13" s="96" t="s">
        <v>46</v>
      </c>
      <c r="D13" s="96" t="s">
        <v>48</v>
      </c>
      <c r="E13" s="96"/>
      <c r="F13" s="97"/>
      <c r="G13" s="96"/>
      <c r="H13" s="96"/>
      <c r="I13" s="98">
        <v>1</v>
      </c>
      <c r="J13" s="98"/>
      <c r="K13" s="98"/>
      <c r="L13" s="98"/>
      <c r="M13" s="98"/>
      <c r="N13" s="98"/>
      <c r="O13" s="98"/>
      <c r="P13" s="98"/>
      <c r="Q13" s="98"/>
      <c r="R13" s="99"/>
      <c r="S13" s="100"/>
      <c r="T13" s="94"/>
    </row>
    <row r="14" spans="1:20" s="42" customFormat="1" x14ac:dyDescent="0.25">
      <c r="A14" s="94" t="s">
        <v>105</v>
      </c>
      <c r="B14" s="95" t="s">
        <v>45</v>
      </c>
      <c r="C14" s="96" t="s">
        <v>46</v>
      </c>
      <c r="D14" s="96"/>
      <c r="E14" s="96"/>
      <c r="F14" s="97"/>
      <c r="G14" s="96"/>
      <c r="H14" s="96"/>
      <c r="I14" s="98">
        <f>+I10+I12</f>
        <v>1</v>
      </c>
      <c r="J14" s="98">
        <f t="shared" ref="J14:S14" si="0">+J10+J12</f>
        <v>0</v>
      </c>
      <c r="K14" s="98">
        <f t="shared" si="0"/>
        <v>0</v>
      </c>
      <c r="L14" s="98">
        <f t="shared" si="0"/>
        <v>0</v>
      </c>
      <c r="M14" s="98">
        <f t="shared" si="0"/>
        <v>0</v>
      </c>
      <c r="N14" s="98">
        <f t="shared" si="0"/>
        <v>0</v>
      </c>
      <c r="O14" s="98">
        <f t="shared" si="0"/>
        <v>0</v>
      </c>
      <c r="P14" s="98">
        <f t="shared" si="0"/>
        <v>0</v>
      </c>
      <c r="Q14" s="98">
        <f t="shared" si="0"/>
        <v>0</v>
      </c>
      <c r="R14" s="98">
        <f t="shared" si="0"/>
        <v>0</v>
      </c>
      <c r="S14" s="98">
        <f t="shared" si="0"/>
        <v>0</v>
      </c>
      <c r="T14" s="101">
        <f>+SUM(I14:S14)</f>
        <v>1</v>
      </c>
    </row>
    <row r="15" spans="1:20" s="42" customFormat="1" x14ac:dyDescent="0.25">
      <c r="A15" s="94" t="s">
        <v>212</v>
      </c>
      <c r="B15" s="95" t="s">
        <v>45</v>
      </c>
      <c r="C15" s="96" t="s">
        <v>46</v>
      </c>
      <c r="D15" s="96"/>
      <c r="E15" s="96"/>
      <c r="F15" s="97"/>
      <c r="G15" s="96"/>
      <c r="H15" s="96"/>
      <c r="I15" s="98">
        <f>+I11+I13</f>
        <v>1</v>
      </c>
      <c r="J15" s="98">
        <f t="shared" ref="J15:S15" si="1">+J11+J13</f>
        <v>0</v>
      </c>
      <c r="K15" s="98">
        <f t="shared" si="1"/>
        <v>0</v>
      </c>
      <c r="L15" s="98">
        <f t="shared" si="1"/>
        <v>0</v>
      </c>
      <c r="M15" s="98">
        <f t="shared" si="1"/>
        <v>0</v>
      </c>
      <c r="N15" s="98">
        <f t="shared" si="1"/>
        <v>1</v>
      </c>
      <c r="O15" s="98">
        <f t="shared" si="1"/>
        <v>1</v>
      </c>
      <c r="P15" s="98">
        <f t="shared" si="1"/>
        <v>0</v>
      </c>
      <c r="Q15" s="98">
        <f t="shared" si="1"/>
        <v>0</v>
      </c>
      <c r="R15" s="98">
        <f t="shared" si="1"/>
        <v>0</v>
      </c>
      <c r="S15" s="98">
        <f t="shared" si="1"/>
        <v>0</v>
      </c>
      <c r="T15" s="101">
        <f>+SUM(I15:S15)</f>
        <v>3</v>
      </c>
    </row>
    <row r="16" spans="1:20" s="3" customFormat="1" x14ac:dyDescent="0.25">
      <c r="A16" s="75"/>
      <c r="B16" s="81" t="s">
        <v>49</v>
      </c>
      <c r="C16" s="82" t="s">
        <v>50</v>
      </c>
      <c r="D16" s="82" t="s">
        <v>51</v>
      </c>
      <c r="E16" s="82"/>
      <c r="F16" s="83" t="s">
        <v>52</v>
      </c>
      <c r="G16" s="82" t="s">
        <v>53</v>
      </c>
      <c r="H16" s="82" t="s">
        <v>54</v>
      </c>
      <c r="I16" s="82">
        <v>1</v>
      </c>
      <c r="J16" s="82">
        <v>1</v>
      </c>
      <c r="K16" s="82">
        <v>1</v>
      </c>
      <c r="L16" s="82"/>
      <c r="M16" s="102"/>
      <c r="N16" s="82"/>
      <c r="O16" s="82">
        <v>1</v>
      </c>
      <c r="P16" s="82"/>
      <c r="Q16" s="82"/>
      <c r="R16" s="86"/>
      <c r="S16" s="85">
        <v>1</v>
      </c>
      <c r="T16" s="75"/>
    </row>
    <row r="17" spans="1:20" s="3" customFormat="1" x14ac:dyDescent="0.25">
      <c r="A17" s="75"/>
      <c r="B17" s="81" t="s">
        <v>49</v>
      </c>
      <c r="C17" s="82" t="s">
        <v>50</v>
      </c>
      <c r="D17" s="82" t="s">
        <v>56</v>
      </c>
      <c r="E17" s="82"/>
      <c r="F17" s="83" t="s">
        <v>57</v>
      </c>
      <c r="G17" s="82" t="s">
        <v>58</v>
      </c>
      <c r="H17" s="82" t="s">
        <v>54</v>
      </c>
      <c r="I17" s="82">
        <v>1</v>
      </c>
      <c r="J17" s="82">
        <v>1</v>
      </c>
      <c r="K17" s="82">
        <v>1</v>
      </c>
      <c r="L17" s="82"/>
      <c r="M17" s="102"/>
      <c r="N17" s="82">
        <v>1</v>
      </c>
      <c r="O17" s="82">
        <v>1</v>
      </c>
      <c r="P17" s="82"/>
      <c r="Q17" s="82"/>
      <c r="R17" s="86"/>
      <c r="S17" s="85"/>
      <c r="T17" s="75"/>
    </row>
    <row r="18" spans="1:20" s="3" customFormat="1" x14ac:dyDescent="0.25">
      <c r="A18" s="75"/>
      <c r="B18" s="81" t="s">
        <v>49</v>
      </c>
      <c r="C18" s="82" t="s">
        <v>50</v>
      </c>
      <c r="D18" s="82" t="s">
        <v>59</v>
      </c>
      <c r="E18" s="82"/>
      <c r="F18" s="83" t="s">
        <v>52</v>
      </c>
      <c r="G18" s="82" t="s">
        <v>53</v>
      </c>
      <c r="H18" s="82" t="s">
        <v>32</v>
      </c>
      <c r="I18" s="82">
        <v>1</v>
      </c>
      <c r="J18" s="82">
        <v>1</v>
      </c>
      <c r="K18" s="82">
        <v>1</v>
      </c>
      <c r="L18" s="82"/>
      <c r="M18" s="102"/>
      <c r="N18" s="82">
        <v>1</v>
      </c>
      <c r="O18" s="82">
        <v>1</v>
      </c>
      <c r="P18" s="82"/>
      <c r="Q18" s="82"/>
      <c r="R18" s="86"/>
      <c r="S18" s="85"/>
      <c r="T18" s="75"/>
    </row>
    <row r="19" spans="1:20" s="3" customFormat="1" x14ac:dyDescent="0.25">
      <c r="A19" s="75"/>
      <c r="B19" s="81" t="s">
        <v>49</v>
      </c>
      <c r="C19" s="82" t="s">
        <v>50</v>
      </c>
      <c r="D19" s="82" t="s">
        <v>60</v>
      </c>
      <c r="E19" s="82"/>
      <c r="F19" s="83" t="s">
        <v>61</v>
      </c>
      <c r="G19" s="82" t="s">
        <v>62</v>
      </c>
      <c r="H19" s="82" t="s">
        <v>63</v>
      </c>
      <c r="I19" s="82">
        <v>1</v>
      </c>
      <c r="J19" s="82">
        <v>1</v>
      </c>
      <c r="K19" s="103"/>
      <c r="L19" s="82">
        <v>1</v>
      </c>
      <c r="M19" s="102"/>
      <c r="N19" s="82">
        <v>1</v>
      </c>
      <c r="O19" s="82">
        <v>1</v>
      </c>
      <c r="P19" s="82"/>
      <c r="Q19" s="82"/>
      <c r="R19" s="86"/>
      <c r="S19" s="85"/>
      <c r="T19" s="75"/>
    </row>
    <row r="20" spans="1:20" s="3" customFormat="1" x14ac:dyDescent="0.25">
      <c r="A20" s="75"/>
      <c r="B20" s="81" t="s">
        <v>64</v>
      </c>
      <c r="C20" s="82" t="s">
        <v>65</v>
      </c>
      <c r="D20" s="82" t="s">
        <v>66</v>
      </c>
      <c r="E20" s="82" t="s">
        <v>67</v>
      </c>
      <c r="F20" s="83">
        <v>1</v>
      </c>
      <c r="G20" s="82" t="s">
        <v>68</v>
      </c>
      <c r="H20" s="82" t="s">
        <v>69</v>
      </c>
      <c r="I20" s="82">
        <v>1</v>
      </c>
      <c r="J20" s="82">
        <v>1</v>
      </c>
      <c r="K20" s="82">
        <v>1</v>
      </c>
      <c r="L20" s="87"/>
      <c r="M20" s="102"/>
      <c r="N20" s="87"/>
      <c r="O20" s="87"/>
      <c r="P20" s="82"/>
      <c r="Q20" s="82"/>
      <c r="R20" s="86"/>
      <c r="S20" s="85"/>
      <c r="T20" s="75"/>
    </row>
    <row r="21" spans="1:20" s="3" customFormat="1" x14ac:dyDescent="0.25">
      <c r="A21" s="75"/>
      <c r="B21" s="81" t="s">
        <v>64</v>
      </c>
      <c r="C21" s="82" t="s">
        <v>65</v>
      </c>
      <c r="D21" s="82" t="s">
        <v>70</v>
      </c>
      <c r="E21" s="82" t="s">
        <v>67</v>
      </c>
      <c r="F21" s="83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6"/>
      <c r="S21" s="85"/>
      <c r="T21" s="75"/>
    </row>
    <row r="22" spans="1:20" s="3" customFormat="1" x14ac:dyDescent="0.25">
      <c r="A22" s="75"/>
      <c r="B22" s="81" t="s">
        <v>72</v>
      </c>
      <c r="C22" s="82"/>
      <c r="D22" s="82" t="s">
        <v>73</v>
      </c>
      <c r="E22" s="82"/>
      <c r="F22" s="83">
        <v>1</v>
      </c>
      <c r="G22" s="82"/>
      <c r="H22" s="82" t="s">
        <v>32</v>
      </c>
      <c r="I22" s="82">
        <v>1</v>
      </c>
      <c r="J22" s="82">
        <v>1</v>
      </c>
      <c r="K22" s="82">
        <v>1</v>
      </c>
      <c r="L22" s="82"/>
      <c r="M22" s="82"/>
      <c r="N22" s="104">
        <v>1</v>
      </c>
      <c r="O22" s="104">
        <v>1</v>
      </c>
      <c r="P22" s="82"/>
      <c r="Q22" s="82"/>
      <c r="R22" s="86"/>
      <c r="S22" s="85"/>
      <c r="T22" s="75"/>
    </row>
    <row r="23" spans="1:20" s="42" customFormat="1" x14ac:dyDescent="0.25">
      <c r="A23" s="94" t="s">
        <v>208</v>
      </c>
      <c r="B23" s="95" t="s">
        <v>74</v>
      </c>
      <c r="C23" s="96" t="s">
        <v>75</v>
      </c>
      <c r="D23" s="96" t="s">
        <v>76</v>
      </c>
      <c r="E23" s="96"/>
      <c r="F23" s="97"/>
      <c r="G23" s="96"/>
      <c r="H23" s="96"/>
      <c r="I23" s="96"/>
      <c r="J23" s="96"/>
      <c r="K23" s="96"/>
      <c r="L23" s="96"/>
      <c r="M23" s="105"/>
      <c r="N23" s="106"/>
      <c r="O23" s="107"/>
      <c r="P23" s="95"/>
      <c r="Q23" s="96"/>
      <c r="R23" s="108"/>
      <c r="S23" s="105"/>
      <c r="T23" s="94"/>
    </row>
    <row r="24" spans="1:20" s="42" customFormat="1" x14ac:dyDescent="0.25">
      <c r="A24" s="94" t="s">
        <v>209</v>
      </c>
      <c r="B24" s="95" t="s">
        <v>74</v>
      </c>
      <c r="C24" s="96" t="s">
        <v>75</v>
      </c>
      <c r="D24" s="96" t="s">
        <v>76</v>
      </c>
      <c r="E24" s="96"/>
      <c r="F24" s="97"/>
      <c r="G24" s="96"/>
      <c r="H24" s="96"/>
      <c r="I24" s="96"/>
      <c r="J24" s="96"/>
      <c r="K24" s="96"/>
      <c r="L24" s="96"/>
      <c r="M24" s="105"/>
      <c r="N24" s="106">
        <v>1</v>
      </c>
      <c r="O24" s="107">
        <v>1</v>
      </c>
      <c r="P24" s="95"/>
      <c r="Q24" s="96"/>
      <c r="R24" s="108"/>
      <c r="S24" s="105"/>
      <c r="T24" s="94"/>
    </row>
    <row r="25" spans="1:20" s="42" customFormat="1" x14ac:dyDescent="0.25">
      <c r="A25" s="94" t="s">
        <v>208</v>
      </c>
      <c r="B25" s="95" t="s">
        <v>74</v>
      </c>
      <c r="C25" s="96" t="s">
        <v>75</v>
      </c>
      <c r="D25" s="96" t="s">
        <v>77</v>
      </c>
      <c r="E25" s="96" t="s">
        <v>78</v>
      </c>
      <c r="F25" s="97"/>
      <c r="G25" s="96"/>
      <c r="H25" s="96"/>
      <c r="I25" s="98">
        <v>1</v>
      </c>
      <c r="J25" s="96"/>
      <c r="K25" s="98"/>
      <c r="L25" s="96"/>
      <c r="M25" s="105"/>
      <c r="N25" s="109"/>
      <c r="O25" s="109"/>
      <c r="P25" s="95"/>
      <c r="Q25" s="96"/>
      <c r="R25" s="108"/>
      <c r="S25" s="105"/>
      <c r="T25" s="94"/>
    </row>
    <row r="26" spans="1:20" s="42" customFormat="1" x14ac:dyDescent="0.25">
      <c r="A26" s="94" t="s">
        <v>209</v>
      </c>
      <c r="B26" s="95" t="s">
        <v>74</v>
      </c>
      <c r="C26" s="96" t="s">
        <v>75</v>
      </c>
      <c r="D26" s="96" t="s">
        <v>77</v>
      </c>
      <c r="E26" s="96" t="s">
        <v>78</v>
      </c>
      <c r="F26" s="97"/>
      <c r="G26" s="96"/>
      <c r="H26" s="96"/>
      <c r="I26" s="98">
        <v>1</v>
      </c>
      <c r="J26" s="96"/>
      <c r="K26" s="96"/>
      <c r="L26" s="96"/>
      <c r="M26" s="105"/>
      <c r="N26" s="109"/>
      <c r="O26" s="109"/>
      <c r="P26" s="95"/>
      <c r="Q26" s="96"/>
      <c r="R26" s="96"/>
      <c r="S26" s="105"/>
      <c r="T26" s="94"/>
    </row>
    <row r="27" spans="1:20" s="42" customFormat="1" x14ac:dyDescent="0.25">
      <c r="A27" s="94" t="s">
        <v>105</v>
      </c>
      <c r="B27" s="95" t="s">
        <v>74</v>
      </c>
      <c r="C27" s="96" t="s">
        <v>75</v>
      </c>
      <c r="D27" s="96" t="s">
        <v>77</v>
      </c>
      <c r="E27" s="96"/>
      <c r="F27" s="97"/>
      <c r="G27" s="96"/>
      <c r="H27" s="96"/>
      <c r="I27" s="98">
        <f>+I23+I25</f>
        <v>1</v>
      </c>
      <c r="J27" s="98">
        <f t="shared" ref="J27:S27" si="2">+J23+J25</f>
        <v>0</v>
      </c>
      <c r="K27" s="98">
        <f t="shared" si="2"/>
        <v>0</v>
      </c>
      <c r="L27" s="98">
        <f t="shared" si="2"/>
        <v>0</v>
      </c>
      <c r="M27" s="98">
        <f t="shared" si="2"/>
        <v>0</v>
      </c>
      <c r="N27" s="98">
        <f t="shared" si="2"/>
        <v>0</v>
      </c>
      <c r="O27" s="98">
        <f t="shared" si="2"/>
        <v>0</v>
      </c>
      <c r="P27" s="98">
        <f t="shared" si="2"/>
        <v>0</v>
      </c>
      <c r="Q27" s="98">
        <f t="shared" si="2"/>
        <v>0</v>
      </c>
      <c r="R27" s="98">
        <f t="shared" si="2"/>
        <v>0</v>
      </c>
      <c r="S27" s="100">
        <f t="shared" si="2"/>
        <v>0</v>
      </c>
      <c r="T27" s="101">
        <f>+SUM(I27:S27)</f>
        <v>1</v>
      </c>
    </row>
    <row r="28" spans="1:20" s="42" customFormat="1" x14ac:dyDescent="0.25">
      <c r="A28" s="94" t="s">
        <v>212</v>
      </c>
      <c r="B28" s="95" t="s">
        <v>74</v>
      </c>
      <c r="C28" s="96" t="s">
        <v>75</v>
      </c>
      <c r="D28" s="96" t="s">
        <v>77</v>
      </c>
      <c r="E28" s="96"/>
      <c r="F28" s="97"/>
      <c r="G28" s="96"/>
      <c r="H28" s="96"/>
      <c r="I28" s="98">
        <f>+I24+I26</f>
        <v>1</v>
      </c>
      <c r="J28" s="98">
        <f t="shared" ref="J28:S28" si="3">+J24+J26</f>
        <v>0</v>
      </c>
      <c r="K28" s="98">
        <f t="shared" si="3"/>
        <v>0</v>
      </c>
      <c r="L28" s="98">
        <f t="shared" si="3"/>
        <v>0</v>
      </c>
      <c r="M28" s="98">
        <f t="shared" si="3"/>
        <v>0</v>
      </c>
      <c r="N28" s="98">
        <f t="shared" si="3"/>
        <v>1</v>
      </c>
      <c r="O28" s="98">
        <f t="shared" si="3"/>
        <v>1</v>
      </c>
      <c r="P28" s="98">
        <f t="shared" si="3"/>
        <v>0</v>
      </c>
      <c r="Q28" s="98">
        <f t="shared" si="3"/>
        <v>0</v>
      </c>
      <c r="R28" s="98">
        <f t="shared" si="3"/>
        <v>0</v>
      </c>
      <c r="S28" s="100">
        <f t="shared" si="3"/>
        <v>0</v>
      </c>
      <c r="T28" s="101">
        <f>+SUM(I28:S28)</f>
        <v>3</v>
      </c>
    </row>
    <row r="29" spans="1:20" s="33" customFormat="1" x14ac:dyDescent="0.25">
      <c r="A29" s="88"/>
      <c r="B29" s="89" t="s">
        <v>79</v>
      </c>
      <c r="C29" s="90" t="s">
        <v>80</v>
      </c>
      <c r="D29" s="90" t="s">
        <v>81</v>
      </c>
      <c r="E29" s="90"/>
      <c r="F29" s="91"/>
      <c r="G29" s="90"/>
      <c r="H29" s="90"/>
      <c r="I29" s="90"/>
      <c r="J29" s="90"/>
      <c r="K29" s="90">
        <v>1</v>
      </c>
      <c r="L29" s="90"/>
      <c r="M29" s="90"/>
      <c r="N29" s="110"/>
      <c r="O29" s="111"/>
      <c r="P29" s="90"/>
      <c r="Q29" s="112"/>
      <c r="R29" s="92"/>
      <c r="S29" s="93"/>
      <c r="T29" s="88"/>
    </row>
    <row r="30" spans="1:20" s="33" customFormat="1" x14ac:dyDescent="0.25">
      <c r="A30" s="88"/>
      <c r="B30" s="89" t="s">
        <v>79</v>
      </c>
      <c r="C30" s="90" t="s">
        <v>80</v>
      </c>
      <c r="D30" s="90" t="s">
        <v>82</v>
      </c>
      <c r="E30" s="90"/>
      <c r="F30" s="91"/>
      <c r="G30" s="90"/>
      <c r="H30" s="90"/>
      <c r="I30" s="90"/>
      <c r="J30" s="112"/>
      <c r="K30" s="112"/>
      <c r="L30" s="90"/>
      <c r="M30" s="90"/>
      <c r="N30" s="90"/>
      <c r="O30" s="90"/>
      <c r="P30" s="90"/>
      <c r="Q30" s="90"/>
      <c r="R30" s="92"/>
      <c r="S30" s="93"/>
      <c r="T30" s="88"/>
    </row>
    <row r="31" spans="1:20" s="3" customFormat="1" x14ac:dyDescent="0.25">
      <c r="A31" s="75"/>
      <c r="B31" s="81" t="s">
        <v>83</v>
      </c>
      <c r="C31" s="82" t="s">
        <v>84</v>
      </c>
      <c r="D31" s="82" t="s">
        <v>85</v>
      </c>
      <c r="E31" s="82" t="s">
        <v>86</v>
      </c>
      <c r="F31" s="83" t="s">
        <v>34</v>
      </c>
      <c r="G31" s="82"/>
      <c r="H31" s="82"/>
      <c r="I31" s="82"/>
      <c r="J31" s="82"/>
      <c r="K31" s="82"/>
      <c r="L31" s="82"/>
      <c r="M31" s="82"/>
      <c r="N31" s="82">
        <v>1</v>
      </c>
      <c r="O31" s="82"/>
      <c r="P31" s="82"/>
      <c r="Q31" s="82"/>
      <c r="R31" s="86"/>
      <c r="S31" s="85"/>
      <c r="T31" s="75"/>
    </row>
    <row r="32" spans="1:20" s="3" customFormat="1" x14ac:dyDescent="0.25">
      <c r="A32" s="75"/>
      <c r="B32" s="81" t="s">
        <v>83</v>
      </c>
      <c r="C32" s="82" t="s">
        <v>84</v>
      </c>
      <c r="D32" s="82" t="s">
        <v>87</v>
      </c>
      <c r="E32" s="82" t="s">
        <v>86</v>
      </c>
      <c r="F32" s="83" t="s">
        <v>88</v>
      </c>
      <c r="G32" s="82"/>
      <c r="H32" s="82"/>
      <c r="I32" s="82">
        <v>1</v>
      </c>
      <c r="J32" s="82"/>
      <c r="K32" s="82"/>
      <c r="L32" s="82"/>
      <c r="M32" s="82"/>
      <c r="N32" s="82"/>
      <c r="O32" s="82"/>
      <c r="P32" s="82"/>
      <c r="Q32" s="82"/>
      <c r="R32" s="86"/>
      <c r="S32" s="85"/>
      <c r="T32" s="75"/>
    </row>
    <row r="33" spans="1:20" s="33" customFormat="1" x14ac:dyDescent="0.25">
      <c r="A33" s="88"/>
      <c r="B33" s="89" t="s">
        <v>72</v>
      </c>
      <c r="C33" s="90" t="s">
        <v>89</v>
      </c>
      <c r="D33" s="90" t="s">
        <v>90</v>
      </c>
      <c r="E33" s="90" t="s">
        <v>91</v>
      </c>
      <c r="F33" s="91" t="s">
        <v>88</v>
      </c>
      <c r="G33" s="90"/>
      <c r="H33" s="90"/>
      <c r="I33" s="112"/>
      <c r="J33" s="90"/>
      <c r="K33" s="112"/>
      <c r="L33" s="90"/>
      <c r="M33" s="90"/>
      <c r="N33" s="90"/>
      <c r="O33" s="90"/>
      <c r="P33" s="90"/>
      <c r="Q33" s="90"/>
      <c r="R33" s="92"/>
      <c r="S33" s="93"/>
      <c r="T33" s="88"/>
    </row>
    <row r="34" spans="1:20" s="33" customFormat="1" x14ac:dyDescent="0.25">
      <c r="A34" s="88"/>
      <c r="B34" s="89" t="s">
        <v>72</v>
      </c>
      <c r="C34" s="90" t="s">
        <v>89</v>
      </c>
      <c r="D34" s="90" t="s">
        <v>92</v>
      </c>
      <c r="E34" s="90" t="s">
        <v>93</v>
      </c>
      <c r="F34" s="91" t="s">
        <v>88</v>
      </c>
      <c r="G34" s="90"/>
      <c r="H34" s="90"/>
      <c r="I34" s="90">
        <v>1</v>
      </c>
      <c r="J34" s="90"/>
      <c r="K34" s="90"/>
      <c r="L34" s="90"/>
      <c r="M34" s="90"/>
      <c r="N34" s="90"/>
      <c r="O34" s="90"/>
      <c r="P34" s="90"/>
      <c r="Q34" s="90"/>
      <c r="R34" s="92"/>
      <c r="S34" s="93"/>
      <c r="T34" s="88"/>
    </row>
    <row r="35" spans="1:20" s="3" customFormat="1" x14ac:dyDescent="0.25">
      <c r="A35" s="75"/>
      <c r="B35" s="81" t="s">
        <v>94</v>
      </c>
      <c r="C35" s="103" t="s">
        <v>95</v>
      </c>
      <c r="D35" s="82" t="s">
        <v>96</v>
      </c>
      <c r="E35" s="82"/>
      <c r="F35" s="83"/>
      <c r="G35" s="82"/>
      <c r="H35" s="82"/>
      <c r="I35" s="82"/>
      <c r="J35" s="82"/>
      <c r="K35" s="82"/>
      <c r="L35" s="82"/>
      <c r="M35" s="82"/>
      <c r="N35" s="87"/>
      <c r="O35" s="87"/>
      <c r="P35" s="82"/>
      <c r="Q35" s="82"/>
      <c r="R35" s="86"/>
      <c r="S35" s="85"/>
      <c r="T35" s="75"/>
    </row>
    <row r="36" spans="1:20" s="3" customFormat="1" x14ac:dyDescent="0.25">
      <c r="A36" s="75"/>
      <c r="B36" s="81" t="s">
        <v>94</v>
      </c>
      <c r="C36" s="103" t="s">
        <v>95</v>
      </c>
      <c r="D36" s="82" t="s">
        <v>97</v>
      </c>
      <c r="E36" s="82"/>
      <c r="F36" s="83"/>
      <c r="G36" s="82"/>
      <c r="H36" s="82"/>
      <c r="I36" s="82"/>
      <c r="J36" s="82"/>
      <c r="K36" s="82"/>
      <c r="L36" s="82"/>
      <c r="M36" s="82"/>
      <c r="N36" s="87"/>
      <c r="O36" s="87"/>
      <c r="P36" s="82"/>
      <c r="Q36" s="82"/>
      <c r="R36" s="86"/>
      <c r="S36" s="85"/>
      <c r="T36" s="75"/>
    </row>
    <row r="37" spans="1:20" s="42" customFormat="1" x14ac:dyDescent="0.25">
      <c r="A37" s="94" t="s">
        <v>208</v>
      </c>
      <c r="B37" s="95" t="s">
        <v>98</v>
      </c>
      <c r="C37" s="39" t="s">
        <v>239</v>
      </c>
      <c r="D37" s="96" t="s">
        <v>33</v>
      </c>
      <c r="E37" s="96"/>
      <c r="F37" s="97"/>
      <c r="G37" s="96"/>
      <c r="H37" s="96"/>
      <c r="I37" s="113">
        <v>1</v>
      </c>
      <c r="J37" s="113"/>
      <c r="K37" s="113"/>
      <c r="L37" s="113"/>
      <c r="M37" s="113"/>
      <c r="N37" s="113"/>
      <c r="O37" s="113"/>
      <c r="P37" s="113"/>
      <c r="Q37" s="113"/>
      <c r="R37" s="114"/>
      <c r="S37" s="115"/>
      <c r="T37" s="94"/>
    </row>
    <row r="38" spans="1:20" s="42" customFormat="1" x14ac:dyDescent="0.25">
      <c r="A38" s="94" t="s">
        <v>209</v>
      </c>
      <c r="B38" s="95" t="s">
        <v>98</v>
      </c>
      <c r="C38" s="39" t="s">
        <v>239</v>
      </c>
      <c r="D38" s="116"/>
      <c r="E38" s="116"/>
      <c r="F38" s="117"/>
      <c r="G38" s="116"/>
      <c r="H38" s="116"/>
      <c r="I38" s="118">
        <v>1</v>
      </c>
      <c r="J38" s="118"/>
      <c r="K38" s="118"/>
      <c r="L38" s="118"/>
      <c r="M38" s="118"/>
      <c r="N38" s="118"/>
      <c r="O38" s="118"/>
      <c r="P38" s="118"/>
      <c r="Q38" s="118"/>
      <c r="R38" s="119"/>
      <c r="S38" s="120"/>
      <c r="T38" s="94"/>
    </row>
    <row r="39" spans="1:20" s="42" customFormat="1" x14ac:dyDescent="0.25">
      <c r="A39" s="94" t="s">
        <v>208</v>
      </c>
      <c r="B39" s="95" t="s">
        <v>98</v>
      </c>
      <c r="C39" s="39" t="s">
        <v>239</v>
      </c>
      <c r="D39" s="116" t="s">
        <v>99</v>
      </c>
      <c r="E39" s="116"/>
      <c r="F39" s="117"/>
      <c r="G39" s="116"/>
      <c r="H39" s="116"/>
      <c r="I39" s="118"/>
      <c r="J39" s="118"/>
      <c r="K39" s="118"/>
      <c r="L39" s="118"/>
      <c r="M39" s="118"/>
      <c r="N39" s="118"/>
      <c r="O39" s="118"/>
      <c r="P39" s="118"/>
      <c r="Q39" s="118"/>
      <c r="R39" s="119">
        <v>1</v>
      </c>
      <c r="S39" s="120"/>
      <c r="T39" s="94"/>
    </row>
    <row r="40" spans="1:20" s="42" customFormat="1" x14ac:dyDescent="0.25">
      <c r="A40" s="94" t="s">
        <v>209</v>
      </c>
      <c r="B40" s="95" t="s">
        <v>98</v>
      </c>
      <c r="C40" s="39" t="s">
        <v>239</v>
      </c>
      <c r="D40" s="116"/>
      <c r="E40" s="116"/>
      <c r="F40" s="117"/>
      <c r="G40" s="116"/>
      <c r="H40" s="116"/>
      <c r="I40" s="118"/>
      <c r="J40" s="118"/>
      <c r="K40" s="118"/>
      <c r="L40" s="118"/>
      <c r="M40" s="118"/>
      <c r="N40" s="118"/>
      <c r="O40" s="118"/>
      <c r="P40" s="118"/>
      <c r="Q40" s="118"/>
      <c r="R40" s="119">
        <v>1</v>
      </c>
      <c r="S40" s="120"/>
      <c r="T40" s="94"/>
    </row>
    <row r="41" spans="1:20" s="42" customFormat="1" x14ac:dyDescent="0.25">
      <c r="A41" s="94" t="s">
        <v>105</v>
      </c>
      <c r="B41" s="95" t="s">
        <v>98</v>
      </c>
      <c r="C41" s="39" t="s">
        <v>239</v>
      </c>
      <c r="D41" s="116"/>
      <c r="E41" s="116"/>
      <c r="F41" s="117"/>
      <c r="G41" s="116"/>
      <c r="H41" s="116"/>
      <c r="I41" s="118">
        <f>+I37+I39</f>
        <v>1</v>
      </c>
      <c r="J41" s="118">
        <f t="shared" ref="J41:S41" si="4">+J37+J39</f>
        <v>0</v>
      </c>
      <c r="K41" s="118">
        <f t="shared" si="4"/>
        <v>0</v>
      </c>
      <c r="L41" s="118">
        <f t="shared" si="4"/>
        <v>0</v>
      </c>
      <c r="M41" s="118">
        <f t="shared" si="4"/>
        <v>0</v>
      </c>
      <c r="N41" s="118">
        <f t="shared" si="4"/>
        <v>0</v>
      </c>
      <c r="O41" s="118">
        <f t="shared" si="4"/>
        <v>0</v>
      </c>
      <c r="P41" s="118">
        <f t="shared" si="4"/>
        <v>0</v>
      </c>
      <c r="Q41" s="118">
        <f t="shared" si="4"/>
        <v>0</v>
      </c>
      <c r="R41" s="118">
        <f t="shared" si="4"/>
        <v>1</v>
      </c>
      <c r="S41" s="120">
        <f t="shared" si="4"/>
        <v>0</v>
      </c>
      <c r="T41" s="101">
        <f t="shared" ref="T41:T45" si="5">+SUM(I41:S41)</f>
        <v>2</v>
      </c>
    </row>
    <row r="42" spans="1:20" s="42" customFormat="1" x14ac:dyDescent="0.25">
      <c r="A42" s="94" t="s">
        <v>212</v>
      </c>
      <c r="B42" s="95" t="s">
        <v>98</v>
      </c>
      <c r="C42" s="39" t="s">
        <v>239</v>
      </c>
      <c r="D42" s="116"/>
      <c r="E42" s="116"/>
      <c r="F42" s="117"/>
      <c r="G42" s="116"/>
      <c r="H42" s="116"/>
      <c r="I42" s="118">
        <f>+I38+I40</f>
        <v>1</v>
      </c>
      <c r="J42" s="118">
        <f t="shared" ref="J42:S42" si="6">+J38+J40</f>
        <v>0</v>
      </c>
      <c r="K42" s="118">
        <f t="shared" si="6"/>
        <v>0</v>
      </c>
      <c r="L42" s="118">
        <f t="shared" si="6"/>
        <v>0</v>
      </c>
      <c r="M42" s="118">
        <f t="shared" si="6"/>
        <v>0</v>
      </c>
      <c r="N42" s="118">
        <f t="shared" si="6"/>
        <v>0</v>
      </c>
      <c r="O42" s="118">
        <f t="shared" si="6"/>
        <v>0</v>
      </c>
      <c r="P42" s="118">
        <f t="shared" si="6"/>
        <v>0</v>
      </c>
      <c r="Q42" s="118">
        <f t="shared" si="6"/>
        <v>0</v>
      </c>
      <c r="R42" s="118">
        <f t="shared" si="6"/>
        <v>1</v>
      </c>
      <c r="S42" s="120">
        <f t="shared" si="6"/>
        <v>0</v>
      </c>
      <c r="T42" s="101">
        <f t="shared" si="5"/>
        <v>2</v>
      </c>
    </row>
    <row r="43" spans="1:20" s="33" customFormat="1" x14ac:dyDescent="0.25">
      <c r="A43" s="88"/>
      <c r="B43" s="121" t="s">
        <v>100</v>
      </c>
      <c r="C43" s="122"/>
      <c r="D43" s="122" t="s">
        <v>101</v>
      </c>
      <c r="E43" s="122"/>
      <c r="F43" s="123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4"/>
      <c r="S43" s="125"/>
      <c r="T43" s="88"/>
    </row>
    <row r="44" spans="1:20" s="42" customFormat="1" x14ac:dyDescent="0.25">
      <c r="A44" s="94" t="s">
        <v>208</v>
      </c>
      <c r="B44" s="95" t="s">
        <v>102</v>
      </c>
      <c r="C44" s="96" t="s">
        <v>103</v>
      </c>
      <c r="D44" s="96" t="s">
        <v>104</v>
      </c>
      <c r="E44" s="96"/>
      <c r="F44" s="97"/>
      <c r="G44" s="96"/>
      <c r="H44" s="96"/>
      <c r="I44" s="113">
        <v>0</v>
      </c>
      <c r="J44" s="113">
        <v>0</v>
      </c>
      <c r="K44" s="113">
        <v>0</v>
      </c>
      <c r="L44" s="113">
        <v>0</v>
      </c>
      <c r="M44" s="113">
        <v>0</v>
      </c>
      <c r="N44" s="113">
        <v>0</v>
      </c>
      <c r="O44" s="113">
        <v>0</v>
      </c>
      <c r="P44" s="113">
        <v>0</v>
      </c>
      <c r="Q44" s="113">
        <v>0</v>
      </c>
      <c r="R44" s="114">
        <v>0</v>
      </c>
      <c r="S44" s="115">
        <v>0</v>
      </c>
      <c r="T44" s="101">
        <f t="shared" si="5"/>
        <v>0</v>
      </c>
    </row>
    <row r="45" spans="1:20" s="42" customFormat="1" x14ac:dyDescent="0.25">
      <c r="A45" s="94" t="s">
        <v>209</v>
      </c>
      <c r="B45" s="95" t="s">
        <v>102</v>
      </c>
      <c r="C45" s="96" t="s">
        <v>103</v>
      </c>
      <c r="D45" s="96" t="s">
        <v>104</v>
      </c>
      <c r="E45" s="126"/>
      <c r="F45" s="127"/>
      <c r="G45" s="126"/>
      <c r="H45" s="126"/>
      <c r="I45" s="128">
        <v>1</v>
      </c>
      <c r="J45" s="128">
        <v>0</v>
      </c>
      <c r="K45" s="128">
        <v>0</v>
      </c>
      <c r="L45" s="128">
        <v>0</v>
      </c>
      <c r="M45" s="128">
        <v>0</v>
      </c>
      <c r="N45" s="128">
        <v>0</v>
      </c>
      <c r="O45" s="128">
        <v>0</v>
      </c>
      <c r="P45" s="128">
        <v>0</v>
      </c>
      <c r="Q45" s="128">
        <v>0</v>
      </c>
      <c r="R45" s="129">
        <v>0</v>
      </c>
      <c r="S45" s="130">
        <v>0</v>
      </c>
      <c r="T45" s="101">
        <f t="shared" si="5"/>
        <v>1</v>
      </c>
    </row>
    <row r="46" spans="1:20" ht="19.5" thickBot="1" x14ac:dyDescent="0.3">
      <c r="A46" s="131"/>
      <c r="B46" s="155" t="s">
        <v>105</v>
      </c>
      <c r="C46" s="155"/>
      <c r="D46" s="155"/>
      <c r="E46" s="155"/>
      <c r="F46" s="155"/>
      <c r="G46" s="155"/>
      <c r="H46" s="155"/>
      <c r="I46" s="132">
        <f t="shared" ref="I46:S46" si="7">SUM(I2:I43)</f>
        <v>23</v>
      </c>
      <c r="J46" s="132">
        <f t="shared" si="7"/>
        <v>8</v>
      </c>
      <c r="K46" s="132">
        <f t="shared" si="7"/>
        <v>9</v>
      </c>
      <c r="L46" s="132">
        <f t="shared" si="7"/>
        <v>1</v>
      </c>
      <c r="M46" s="132">
        <f t="shared" si="7"/>
        <v>2</v>
      </c>
      <c r="N46" s="132">
        <f t="shared" si="7"/>
        <v>10</v>
      </c>
      <c r="O46" s="132">
        <f t="shared" si="7"/>
        <v>10</v>
      </c>
      <c r="P46" s="132">
        <f t="shared" si="7"/>
        <v>0</v>
      </c>
      <c r="Q46" s="132">
        <f t="shared" si="7"/>
        <v>0</v>
      </c>
      <c r="R46" s="133">
        <f t="shared" si="7"/>
        <v>5</v>
      </c>
      <c r="S46" s="134">
        <f t="shared" si="7"/>
        <v>2</v>
      </c>
      <c r="T46" s="131"/>
    </row>
    <row r="47" spans="1:20" ht="18.75" x14ac:dyDescent="0.3">
      <c r="B47" s="10"/>
      <c r="C47" s="10"/>
      <c r="D47" s="10"/>
      <c r="E47" s="10"/>
      <c r="F47" s="10"/>
      <c r="G47" s="10"/>
      <c r="H47" s="10"/>
      <c r="I47" s="6"/>
      <c r="J47" s="6"/>
      <c r="K47" s="6"/>
      <c r="L47" s="6"/>
      <c r="M47" s="6"/>
      <c r="N47" s="6"/>
      <c r="O47" s="6"/>
      <c r="P47" s="6"/>
      <c r="Q47" s="6"/>
      <c r="R47" s="11"/>
      <c r="S47" s="6"/>
    </row>
  </sheetData>
  <mergeCells count="1">
    <mergeCell ref="B46:H4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49E94-C468-45CA-9AC2-918173CEB808}">
  <dimension ref="A1:AK75"/>
  <sheetViews>
    <sheetView zoomScale="85" zoomScaleNormal="85" workbookViewId="0">
      <pane ySplit="2" topLeftCell="A34" activePane="bottomLeft" state="frozen"/>
      <selection pane="bottomLeft" activeCell="S6" sqref="S6"/>
    </sheetView>
  </sheetViews>
  <sheetFormatPr baseColWidth="10" defaultColWidth="9.140625" defaultRowHeight="15" x14ac:dyDescent="0.25"/>
  <cols>
    <col min="1" max="1" width="22.28515625" customWidth="1"/>
    <col min="2" max="2" width="42.85546875" customWidth="1"/>
    <col min="3" max="3" width="9.140625" hidden="1" customWidth="1"/>
    <col min="4" max="4" width="12.7109375" hidden="1" customWidth="1"/>
    <col min="5" max="5" width="9.140625" hidden="1" customWidth="1"/>
    <col min="6" max="6" width="12.7109375" hidden="1" customWidth="1"/>
    <col min="7" max="7" width="14.140625" hidden="1" customWidth="1"/>
    <col min="8" max="8" width="12" hidden="1" customWidth="1"/>
    <col min="9" max="9" width="11" style="2" hidden="1" customWidth="1"/>
    <col min="10" max="10" width="9.140625" hidden="1" customWidth="1"/>
    <col min="11" max="11" width="11" hidden="1" customWidth="1"/>
    <col min="12" max="15" width="9.140625" hidden="1" customWidth="1"/>
    <col min="16" max="16" width="11" customWidth="1"/>
  </cols>
  <sheetData>
    <row r="1" spans="1:37" x14ac:dyDescent="0.25">
      <c r="A1" s="135"/>
      <c r="B1" s="135"/>
      <c r="C1" s="156" t="s">
        <v>121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36" t="s">
        <v>122</v>
      </c>
      <c r="Q1" s="137"/>
      <c r="R1" s="137"/>
      <c r="S1" s="137"/>
      <c r="T1" s="137"/>
      <c r="U1" s="137"/>
      <c r="V1" s="137"/>
      <c r="W1" s="137"/>
      <c r="X1" s="138"/>
      <c r="Y1" s="7"/>
      <c r="Z1" s="7"/>
    </row>
    <row r="2" spans="1:37" x14ac:dyDescent="0.25">
      <c r="A2" s="59" t="s">
        <v>123</v>
      </c>
      <c r="B2" s="59" t="s">
        <v>124</v>
      </c>
      <c r="C2" s="60">
        <v>15</v>
      </c>
      <c r="D2" s="60">
        <v>16</v>
      </c>
      <c r="E2" s="60">
        <v>17</v>
      </c>
      <c r="F2" s="139">
        <v>18</v>
      </c>
      <c r="G2" s="60">
        <v>21</v>
      </c>
      <c r="H2" s="60">
        <v>22</v>
      </c>
      <c r="I2" s="61">
        <v>23</v>
      </c>
      <c r="J2" s="60">
        <v>24</v>
      </c>
      <c r="K2" s="139">
        <v>25</v>
      </c>
      <c r="L2" s="60">
        <v>28</v>
      </c>
      <c r="M2" s="60">
        <v>29</v>
      </c>
      <c r="N2" s="60">
        <v>30</v>
      </c>
      <c r="O2" s="60">
        <v>31</v>
      </c>
      <c r="P2" s="139">
        <v>1</v>
      </c>
      <c r="Q2" s="60">
        <v>4</v>
      </c>
      <c r="R2" s="60">
        <v>5</v>
      </c>
      <c r="S2" s="60">
        <v>6</v>
      </c>
      <c r="T2" s="60">
        <v>7</v>
      </c>
      <c r="U2" s="140">
        <v>8</v>
      </c>
      <c r="V2" s="60">
        <v>11</v>
      </c>
      <c r="W2" s="60">
        <v>12</v>
      </c>
      <c r="X2" s="60">
        <v>13</v>
      </c>
      <c r="Y2" s="60">
        <v>14</v>
      </c>
      <c r="Z2" s="140">
        <v>15</v>
      </c>
      <c r="AA2" s="60">
        <v>18</v>
      </c>
      <c r="AB2" s="60">
        <v>19</v>
      </c>
      <c r="AC2" s="60">
        <v>20</v>
      </c>
      <c r="AD2" s="60">
        <v>21</v>
      </c>
      <c r="AE2" s="140">
        <v>22</v>
      </c>
      <c r="AF2" s="60">
        <v>25</v>
      </c>
      <c r="AG2" s="60">
        <v>26</v>
      </c>
      <c r="AH2" s="60">
        <v>27</v>
      </c>
      <c r="AI2" s="60">
        <v>28</v>
      </c>
      <c r="AJ2" s="60">
        <v>29</v>
      </c>
      <c r="AK2" s="140">
        <v>1</v>
      </c>
    </row>
    <row r="3" spans="1:37" x14ac:dyDescent="0.25">
      <c r="A3" s="60" t="s">
        <v>64</v>
      </c>
      <c r="B3" s="60" t="s">
        <v>199</v>
      </c>
      <c r="C3" s="60"/>
      <c r="D3" s="60"/>
      <c r="E3" s="60"/>
      <c r="F3" s="60"/>
      <c r="G3" s="60"/>
      <c r="H3" s="60"/>
      <c r="I3" s="61"/>
      <c r="J3" s="60"/>
      <c r="K3" s="60"/>
      <c r="L3" s="60"/>
      <c r="M3" s="60"/>
      <c r="N3" s="141" t="s">
        <v>128</v>
      </c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</row>
    <row r="4" spans="1:37" x14ac:dyDescent="0.25">
      <c r="A4" s="60" t="s">
        <v>64</v>
      </c>
      <c r="B4" s="142" t="s">
        <v>200</v>
      </c>
      <c r="C4" s="60"/>
      <c r="D4" s="60"/>
      <c r="E4" s="60"/>
      <c r="F4" s="60"/>
      <c r="G4" s="60"/>
      <c r="H4" s="60"/>
      <c r="I4" s="61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</row>
    <row r="5" spans="1:37" x14ac:dyDescent="0.25">
      <c r="A5" s="60" t="s">
        <v>64</v>
      </c>
      <c r="B5" s="60" t="s">
        <v>201</v>
      </c>
      <c r="C5" s="60"/>
      <c r="D5" s="60"/>
      <c r="E5" s="60"/>
      <c r="F5" s="60"/>
      <c r="G5" s="60"/>
      <c r="H5" s="60"/>
      <c r="I5" s="61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141" t="s">
        <v>108</v>
      </c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</row>
    <row r="6" spans="1:37" x14ac:dyDescent="0.25">
      <c r="A6" s="60" t="s">
        <v>18</v>
      </c>
      <c r="B6" s="61" t="s">
        <v>125</v>
      </c>
      <c r="C6" s="60"/>
      <c r="D6" s="143" t="s">
        <v>126</v>
      </c>
      <c r="E6" s="60"/>
      <c r="F6" s="60"/>
      <c r="G6" s="60"/>
      <c r="H6" s="60"/>
      <c r="I6" s="61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</row>
    <row r="7" spans="1:37" x14ac:dyDescent="0.25">
      <c r="A7" s="60" t="s">
        <v>18</v>
      </c>
      <c r="B7" s="61" t="s">
        <v>127</v>
      </c>
      <c r="C7" s="60"/>
      <c r="D7" s="60"/>
      <c r="E7" s="60"/>
      <c r="F7" s="60"/>
      <c r="G7" s="60"/>
      <c r="H7" s="144" t="s">
        <v>128</v>
      </c>
      <c r="I7" s="61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</row>
    <row r="8" spans="1:37" x14ac:dyDescent="0.25">
      <c r="A8" s="60" t="s">
        <v>18</v>
      </c>
      <c r="B8" s="61" t="s">
        <v>129</v>
      </c>
      <c r="C8" s="60"/>
      <c r="D8" s="60"/>
      <c r="E8" s="60"/>
      <c r="F8" s="60"/>
      <c r="G8" s="60"/>
      <c r="H8" s="144"/>
      <c r="I8" s="61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144" t="s">
        <v>130</v>
      </c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</row>
    <row r="9" spans="1:37" x14ac:dyDescent="0.25">
      <c r="A9" s="60" t="s">
        <v>27</v>
      </c>
      <c r="B9" s="60" t="s">
        <v>154</v>
      </c>
      <c r="C9" s="60"/>
      <c r="D9" s="60"/>
      <c r="E9" s="60"/>
      <c r="F9" s="60"/>
      <c r="G9" s="60"/>
      <c r="H9" s="60"/>
      <c r="I9" s="61"/>
      <c r="J9" s="60"/>
      <c r="K9" s="144"/>
      <c r="L9" s="60"/>
      <c r="M9" s="60"/>
      <c r="N9" s="145"/>
      <c r="O9" s="60"/>
      <c r="P9" s="60"/>
      <c r="Q9" s="60"/>
      <c r="R9" s="60"/>
      <c r="S9" s="60"/>
      <c r="T9" s="60"/>
      <c r="U9" s="145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spans="1:37" x14ac:dyDescent="0.25">
      <c r="A10" s="60" t="s">
        <v>27</v>
      </c>
      <c r="B10" s="60" t="s">
        <v>155</v>
      </c>
      <c r="C10" s="60"/>
      <c r="D10" s="60"/>
      <c r="E10" s="60"/>
      <c r="F10" s="60"/>
      <c r="G10" s="60"/>
      <c r="H10" s="60"/>
      <c r="I10" s="61"/>
      <c r="J10" s="60"/>
      <c r="K10" s="144"/>
      <c r="L10" s="60"/>
      <c r="M10" s="60"/>
      <c r="N10" s="145"/>
      <c r="O10" s="60"/>
      <c r="P10" s="60"/>
      <c r="Q10" s="60"/>
      <c r="R10" s="60"/>
      <c r="S10" s="60"/>
      <c r="T10" s="60"/>
      <c r="U10" s="60"/>
      <c r="V10" s="144" t="s">
        <v>112</v>
      </c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spans="1:37" x14ac:dyDescent="0.25">
      <c r="A11" s="60" t="s">
        <v>27</v>
      </c>
      <c r="B11" s="60" t="s">
        <v>156</v>
      </c>
      <c r="C11" s="60"/>
      <c r="D11" s="60"/>
      <c r="E11" s="60"/>
      <c r="F11" s="60"/>
      <c r="G11" s="60"/>
      <c r="H11" s="60"/>
      <c r="I11" s="146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spans="1:37" x14ac:dyDescent="0.25">
      <c r="A12" s="60" t="s">
        <v>27</v>
      </c>
      <c r="B12" s="60" t="s">
        <v>157</v>
      </c>
      <c r="C12" s="60"/>
      <c r="D12" s="60"/>
      <c r="E12" s="60"/>
      <c r="F12" s="60"/>
      <c r="G12" s="60"/>
      <c r="H12" s="60"/>
      <c r="I12" s="61"/>
      <c r="J12" s="145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</row>
    <row r="13" spans="1:37" ht="30" x14ac:dyDescent="0.25">
      <c r="A13" s="60" t="s">
        <v>27</v>
      </c>
      <c r="B13" s="61" t="s">
        <v>158</v>
      </c>
      <c r="C13" s="60"/>
      <c r="D13" s="60"/>
      <c r="E13" s="60"/>
      <c r="F13" s="60"/>
      <c r="G13" s="60"/>
      <c r="H13" s="60"/>
      <c r="I13" s="146"/>
      <c r="J13" s="60"/>
      <c r="K13" s="60"/>
      <c r="L13" s="145"/>
      <c r="M13" s="60"/>
      <c r="N13" s="14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</row>
    <row r="14" spans="1:37" ht="30" x14ac:dyDescent="0.25">
      <c r="A14" s="60" t="s">
        <v>27</v>
      </c>
      <c r="B14" s="61" t="s">
        <v>159</v>
      </c>
      <c r="C14" s="60"/>
      <c r="D14" s="60"/>
      <c r="E14" s="60"/>
      <c r="F14" s="60"/>
      <c r="G14" s="60"/>
      <c r="H14" s="60"/>
      <c r="I14" s="61"/>
      <c r="J14" s="60"/>
      <c r="K14" s="60"/>
      <c r="L14" s="60"/>
      <c r="M14" s="60"/>
      <c r="N14" s="145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</row>
    <row r="15" spans="1:37" x14ac:dyDescent="0.25">
      <c r="A15" s="60" t="s">
        <v>27</v>
      </c>
      <c r="B15" s="61" t="s">
        <v>160</v>
      </c>
      <c r="C15" s="60"/>
      <c r="D15" s="60"/>
      <c r="E15" s="60"/>
      <c r="F15" s="60"/>
      <c r="G15" s="60"/>
      <c r="H15" s="143" t="s">
        <v>146</v>
      </c>
      <c r="I15" s="61"/>
      <c r="J15" s="60"/>
      <c r="K15" s="60"/>
      <c r="L15" s="60"/>
      <c r="M15" s="60"/>
      <c r="N15" s="145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</row>
    <row r="16" spans="1:37" x14ac:dyDescent="0.25">
      <c r="A16" s="60" t="s">
        <v>27</v>
      </c>
      <c r="B16" s="61" t="s">
        <v>161</v>
      </c>
      <c r="C16" s="60"/>
      <c r="D16" s="60"/>
      <c r="E16" s="60"/>
      <c r="F16" s="60"/>
      <c r="G16" s="60"/>
      <c r="H16" s="60"/>
      <c r="I16" s="61"/>
      <c r="J16" s="60"/>
      <c r="K16" s="60"/>
      <c r="L16" s="60"/>
      <c r="M16" s="60"/>
      <c r="N16" s="145"/>
      <c r="O16" s="60"/>
      <c r="P16" s="60"/>
      <c r="Q16" s="60"/>
      <c r="R16" s="60"/>
      <c r="S16" s="60"/>
      <c r="T16" s="60"/>
      <c r="U16" s="144" t="s">
        <v>162</v>
      </c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spans="1:37" x14ac:dyDescent="0.25">
      <c r="A17" s="60" t="s">
        <v>27</v>
      </c>
      <c r="B17" s="61" t="s">
        <v>163</v>
      </c>
      <c r="C17" s="60"/>
      <c r="D17" s="60"/>
      <c r="E17" s="60"/>
      <c r="F17" s="60"/>
      <c r="G17" s="60"/>
      <c r="H17" s="60"/>
      <c r="I17" s="61"/>
      <c r="J17" s="60"/>
      <c r="K17" s="60"/>
      <c r="L17" s="60"/>
      <c r="M17" s="60"/>
      <c r="N17" s="145"/>
      <c r="O17" s="60"/>
      <c r="P17" s="60"/>
      <c r="Q17" s="60"/>
      <c r="R17" s="60"/>
      <c r="S17" s="60"/>
      <c r="T17" s="60"/>
      <c r="U17" s="145"/>
      <c r="V17" s="60"/>
      <c r="W17" s="60"/>
      <c r="X17" s="60"/>
      <c r="Y17" s="60"/>
      <c r="Z17" s="60"/>
      <c r="AA17" s="60"/>
      <c r="AB17" s="60"/>
      <c r="AC17" s="60"/>
      <c r="AD17" s="144" t="s">
        <v>112</v>
      </c>
      <c r="AE17" s="60"/>
      <c r="AF17" s="60"/>
      <c r="AG17" s="60"/>
      <c r="AH17" s="60"/>
      <c r="AI17" s="60"/>
      <c r="AJ17" s="60"/>
      <c r="AK17" s="60"/>
    </row>
    <row r="18" spans="1:37" x14ac:dyDescent="0.25">
      <c r="A18" s="60" t="s">
        <v>171</v>
      </c>
      <c r="B18" s="142" t="s">
        <v>172</v>
      </c>
      <c r="C18" s="60"/>
      <c r="D18" s="60"/>
      <c r="E18" s="60"/>
      <c r="F18" s="60"/>
      <c r="G18" s="60"/>
      <c r="H18" s="60"/>
      <c r="I18" s="61"/>
      <c r="J18" s="60"/>
      <c r="K18" s="60"/>
      <c r="L18" s="60"/>
      <c r="M18" s="145"/>
      <c r="N18" s="145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</row>
    <row r="19" spans="1:37" x14ac:dyDescent="0.25">
      <c r="A19" s="60" t="s">
        <v>171</v>
      </c>
      <c r="B19" s="60" t="s">
        <v>173</v>
      </c>
      <c r="C19" s="60"/>
      <c r="D19" s="60"/>
      <c r="E19" s="60"/>
      <c r="F19" s="60"/>
      <c r="G19" s="60"/>
      <c r="H19" s="60"/>
      <c r="I19" s="61"/>
      <c r="J19" s="60"/>
      <c r="K19" s="60"/>
      <c r="L19" s="60"/>
      <c r="M19" s="60"/>
      <c r="N19" s="145"/>
      <c r="O19" s="60"/>
      <c r="P19" s="144" t="s">
        <v>108</v>
      </c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</row>
    <row r="20" spans="1:37" ht="30" x14ac:dyDescent="0.25">
      <c r="A20" s="60" t="s">
        <v>171</v>
      </c>
      <c r="B20" s="60" t="s">
        <v>174</v>
      </c>
      <c r="C20" s="60"/>
      <c r="D20" s="147" t="s">
        <v>175</v>
      </c>
      <c r="E20" s="60"/>
      <c r="F20" s="60"/>
      <c r="G20" s="60"/>
      <c r="H20" s="60"/>
      <c r="I20" s="61"/>
      <c r="J20" s="60"/>
      <c r="K20" s="60"/>
      <c r="L20" s="60"/>
      <c r="M20" s="60"/>
      <c r="N20" s="145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</row>
    <row r="21" spans="1:37" ht="24.75" customHeight="1" x14ac:dyDescent="0.25">
      <c r="A21" s="60" t="s">
        <v>171</v>
      </c>
      <c r="B21" s="60" t="s">
        <v>176</v>
      </c>
      <c r="C21" s="60"/>
      <c r="D21" s="60"/>
      <c r="E21" s="148"/>
      <c r="F21" s="60"/>
      <c r="G21" s="141" t="s">
        <v>166</v>
      </c>
      <c r="H21" s="60"/>
      <c r="I21" s="61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</row>
    <row r="22" spans="1:37" ht="30" x14ac:dyDescent="0.25">
      <c r="A22" s="60" t="s">
        <v>171</v>
      </c>
      <c r="B22" s="60" t="s">
        <v>174</v>
      </c>
      <c r="C22" s="60"/>
      <c r="D22" s="147" t="s">
        <v>175</v>
      </c>
      <c r="E22" s="60"/>
      <c r="F22" s="60"/>
      <c r="G22" s="60"/>
      <c r="H22" s="60"/>
      <c r="I22" s="61"/>
      <c r="J22" s="60"/>
      <c r="K22" s="60"/>
      <c r="L22" s="60"/>
      <c r="M22" s="60"/>
      <c r="N22" s="145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</row>
    <row r="23" spans="1:37" x14ac:dyDescent="0.25">
      <c r="A23" s="60" t="s">
        <v>171</v>
      </c>
      <c r="B23" s="60" t="s">
        <v>176</v>
      </c>
      <c r="C23" s="60"/>
      <c r="D23" s="60"/>
      <c r="E23" s="148"/>
      <c r="F23" s="60"/>
      <c r="G23" s="141" t="s">
        <v>166</v>
      </c>
      <c r="H23" s="60"/>
      <c r="I23" s="61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</row>
    <row r="24" spans="1:37" x14ac:dyDescent="0.25">
      <c r="A24" s="60" t="s">
        <v>171</v>
      </c>
      <c r="B24" s="60" t="s">
        <v>177</v>
      </c>
      <c r="C24" s="60"/>
      <c r="D24" s="60"/>
      <c r="E24" s="60"/>
      <c r="F24" s="60"/>
      <c r="G24" s="60"/>
      <c r="H24" s="60"/>
      <c r="I24" s="61"/>
      <c r="J24" s="60"/>
      <c r="K24" s="60"/>
      <c r="L24" s="60"/>
      <c r="M24" s="145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</row>
    <row r="25" spans="1:37" x14ac:dyDescent="0.25">
      <c r="A25" s="60" t="s">
        <v>171</v>
      </c>
      <c r="B25" s="60" t="s">
        <v>178</v>
      </c>
      <c r="C25" s="60"/>
      <c r="D25" s="60"/>
      <c r="E25" s="60"/>
      <c r="F25" s="60"/>
      <c r="G25" s="60"/>
      <c r="H25" s="60"/>
      <c r="I25" s="61"/>
      <c r="J25" s="60"/>
      <c r="K25" s="60"/>
      <c r="L25" s="60"/>
      <c r="M25" s="60"/>
      <c r="N25" s="144" t="s">
        <v>108</v>
      </c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</row>
    <row r="26" spans="1:37" x14ac:dyDescent="0.25">
      <c r="A26" s="60" t="s">
        <v>171</v>
      </c>
      <c r="B26" s="142" t="s">
        <v>179</v>
      </c>
      <c r="C26" s="60"/>
      <c r="D26" s="60"/>
      <c r="E26" s="60"/>
      <c r="F26" s="60"/>
      <c r="G26" s="60"/>
      <c r="H26" s="60"/>
      <c r="I26" s="61"/>
      <c r="J26" s="60"/>
      <c r="K26" s="60"/>
      <c r="L26" s="60"/>
      <c r="M26" s="60"/>
      <c r="N26" s="145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</row>
    <row r="27" spans="1:37" x14ac:dyDescent="0.25">
      <c r="A27" s="60" t="s">
        <v>171</v>
      </c>
      <c r="B27" s="60" t="s">
        <v>180</v>
      </c>
      <c r="C27" s="60"/>
      <c r="D27" s="60"/>
      <c r="E27" s="60"/>
      <c r="F27" s="60"/>
      <c r="G27" s="60"/>
      <c r="H27" s="60"/>
      <c r="I27" s="61"/>
      <c r="J27" s="60"/>
      <c r="K27" s="60"/>
      <c r="L27" s="60"/>
      <c r="M27" s="60"/>
      <c r="N27" s="14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144" t="s">
        <v>112</v>
      </c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</row>
    <row r="28" spans="1:37" x14ac:dyDescent="0.25">
      <c r="A28" s="60" t="s">
        <v>45</v>
      </c>
      <c r="B28" s="60" t="s">
        <v>184</v>
      </c>
      <c r="C28" s="60"/>
      <c r="D28" s="60"/>
      <c r="E28" s="60"/>
      <c r="F28" s="60"/>
      <c r="G28" s="60"/>
      <c r="H28" s="60"/>
      <c r="I28" s="61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</row>
    <row r="29" spans="1:37" ht="30" x14ac:dyDescent="0.25">
      <c r="A29" s="60" t="s">
        <v>45</v>
      </c>
      <c r="B29" s="60" t="s">
        <v>185</v>
      </c>
      <c r="C29" s="60"/>
      <c r="D29" s="60"/>
      <c r="E29" s="60"/>
      <c r="F29" s="60"/>
      <c r="G29" s="60"/>
      <c r="H29" s="60"/>
      <c r="I29" s="61"/>
      <c r="J29" s="149" t="s">
        <v>146</v>
      </c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149" t="s">
        <v>112</v>
      </c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</row>
    <row r="30" spans="1:37" x14ac:dyDescent="0.25">
      <c r="A30" s="60" t="s">
        <v>45</v>
      </c>
      <c r="B30" s="142" t="s">
        <v>186</v>
      </c>
      <c r="C30" s="60"/>
      <c r="D30" s="60"/>
      <c r="E30" s="60"/>
      <c r="F30" s="60"/>
      <c r="G30" s="60"/>
      <c r="H30" s="60"/>
      <c r="I30" s="61"/>
      <c r="J30" s="149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146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</row>
    <row r="31" spans="1:37" x14ac:dyDescent="0.25">
      <c r="A31" s="60" t="s">
        <v>45</v>
      </c>
      <c r="B31" s="60" t="s">
        <v>187</v>
      </c>
      <c r="C31" s="60"/>
      <c r="D31" s="60"/>
      <c r="E31" s="60"/>
      <c r="F31" s="60"/>
      <c r="G31" s="60"/>
      <c r="H31" s="60"/>
      <c r="I31" s="61"/>
      <c r="J31" s="149"/>
      <c r="K31" s="60"/>
      <c r="L31" s="60"/>
      <c r="M31" s="60"/>
      <c r="N31" s="60"/>
      <c r="O31" s="60"/>
      <c r="P31" s="60"/>
      <c r="Q31" s="60"/>
      <c r="R31" s="60"/>
      <c r="S31" s="60"/>
      <c r="T31" s="149" t="s">
        <v>112</v>
      </c>
      <c r="U31" s="60"/>
      <c r="V31" s="60"/>
      <c r="W31" s="60"/>
      <c r="X31" s="146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</row>
    <row r="32" spans="1:37" x14ac:dyDescent="0.25">
      <c r="A32" s="60" t="s">
        <v>45</v>
      </c>
      <c r="B32" s="142" t="s">
        <v>188</v>
      </c>
      <c r="C32" s="60"/>
      <c r="D32" s="60"/>
      <c r="E32" s="60"/>
      <c r="F32" s="60"/>
      <c r="G32" s="60"/>
      <c r="H32" s="60"/>
      <c r="I32" s="61"/>
      <c r="J32" s="149"/>
      <c r="K32" s="60"/>
      <c r="L32" s="60"/>
      <c r="M32" s="60"/>
      <c r="N32" s="60"/>
      <c r="O32" s="60"/>
      <c r="P32" s="60"/>
      <c r="Q32" s="60"/>
      <c r="R32" s="60"/>
      <c r="S32" s="60"/>
      <c r="T32" s="146"/>
      <c r="U32" s="60"/>
      <c r="V32" s="60"/>
      <c r="W32" s="60"/>
      <c r="X32" s="146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</row>
    <row r="33" spans="1:37" x14ac:dyDescent="0.25">
      <c r="A33" s="60" t="s">
        <v>45</v>
      </c>
      <c r="B33" s="60" t="s">
        <v>189</v>
      </c>
      <c r="C33" s="60"/>
      <c r="D33" s="60"/>
      <c r="E33" s="60"/>
      <c r="F33" s="60"/>
      <c r="G33" s="60"/>
      <c r="H33" s="60"/>
      <c r="I33" s="61"/>
      <c r="J33" s="149"/>
      <c r="K33" s="60"/>
      <c r="L33" s="60"/>
      <c r="M33" s="60"/>
      <c r="N33" s="60"/>
      <c r="O33" s="60"/>
      <c r="P33" s="60"/>
      <c r="Q33" s="60"/>
      <c r="R33" s="60"/>
      <c r="S33" s="60"/>
      <c r="T33" s="146"/>
      <c r="U33" s="60"/>
      <c r="V33" s="144" t="s">
        <v>108</v>
      </c>
      <c r="W33" s="60"/>
      <c r="X33" s="146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</row>
    <row r="34" spans="1:37" x14ac:dyDescent="0.25">
      <c r="A34" s="60" t="s">
        <v>45</v>
      </c>
      <c r="B34" s="60" t="s">
        <v>190</v>
      </c>
      <c r="C34" s="60"/>
      <c r="D34" s="60"/>
      <c r="E34" s="60"/>
      <c r="F34" s="60"/>
      <c r="G34" s="60"/>
      <c r="H34" s="60"/>
      <c r="I34" s="61"/>
      <c r="J34" s="149"/>
      <c r="K34" s="60"/>
      <c r="L34" s="60"/>
      <c r="M34" s="60"/>
      <c r="N34" s="60"/>
      <c r="O34" s="60"/>
      <c r="P34" s="60"/>
      <c r="Q34" s="60"/>
      <c r="R34" s="60"/>
      <c r="S34" s="60"/>
      <c r="T34" s="146"/>
      <c r="U34" s="60"/>
      <c r="V34" s="145"/>
      <c r="W34" s="60"/>
      <c r="X34" s="146"/>
      <c r="Y34" s="60"/>
      <c r="Z34" s="60"/>
      <c r="AA34" s="60"/>
      <c r="AB34" s="60"/>
      <c r="AC34" s="60"/>
      <c r="AD34" s="60"/>
      <c r="AE34" s="60"/>
      <c r="AF34" s="149" t="s">
        <v>112</v>
      </c>
      <c r="AG34" s="60"/>
      <c r="AH34" s="60"/>
      <c r="AI34" s="60"/>
      <c r="AJ34" s="60"/>
      <c r="AK34" s="60"/>
    </row>
    <row r="35" spans="1:37" x14ac:dyDescent="0.25">
      <c r="A35" s="60" t="s">
        <v>45</v>
      </c>
      <c r="B35" s="60" t="s">
        <v>191</v>
      </c>
      <c r="C35" s="60"/>
      <c r="D35" s="60"/>
      <c r="E35" s="60"/>
      <c r="F35" s="60"/>
      <c r="G35" s="60"/>
      <c r="H35" s="60"/>
      <c r="I35" s="61"/>
      <c r="J35" s="149"/>
      <c r="K35" s="60"/>
      <c r="L35" s="60"/>
      <c r="M35" s="60"/>
      <c r="N35" s="60"/>
      <c r="O35" s="60"/>
      <c r="P35" s="60"/>
      <c r="Q35" s="60"/>
      <c r="R35" s="60"/>
      <c r="S35" s="60"/>
      <c r="T35" s="146"/>
      <c r="U35" s="60"/>
      <c r="V35" s="145"/>
      <c r="W35" s="60"/>
      <c r="X35" s="146"/>
      <c r="Y35" s="60"/>
      <c r="Z35" s="60"/>
      <c r="AA35" s="60"/>
      <c r="AB35" s="60"/>
      <c r="AC35" s="144" t="s">
        <v>112</v>
      </c>
      <c r="AD35" s="60"/>
      <c r="AE35" s="60"/>
      <c r="AF35" s="146"/>
      <c r="AG35" s="60"/>
      <c r="AH35" s="60"/>
      <c r="AI35" s="60"/>
      <c r="AJ35" s="60"/>
      <c r="AK35" s="60"/>
    </row>
    <row r="36" spans="1:37" ht="30" x14ac:dyDescent="0.25">
      <c r="A36" s="60" t="s">
        <v>72</v>
      </c>
      <c r="B36" s="60" t="s">
        <v>181</v>
      </c>
      <c r="C36" s="60"/>
      <c r="D36" s="60"/>
      <c r="E36" s="150" t="s">
        <v>182</v>
      </c>
      <c r="F36" s="60"/>
      <c r="G36" s="151"/>
      <c r="H36" s="151"/>
      <c r="I36" s="146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</row>
    <row r="37" spans="1:37" x14ac:dyDescent="0.25">
      <c r="A37" s="60" t="s">
        <v>72</v>
      </c>
      <c r="B37" s="60" t="s">
        <v>183</v>
      </c>
      <c r="C37" s="60"/>
      <c r="D37" s="60"/>
      <c r="E37" s="60"/>
      <c r="F37" s="60"/>
      <c r="G37" s="144" t="s">
        <v>128</v>
      </c>
      <c r="H37" s="60"/>
      <c r="I37" s="61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</row>
    <row r="38" spans="1:37" x14ac:dyDescent="0.25">
      <c r="A38" s="145" t="s">
        <v>102</v>
      </c>
      <c r="B38" s="60" t="s">
        <v>216</v>
      </c>
      <c r="C38" s="60"/>
      <c r="D38" s="60"/>
      <c r="E38" s="60"/>
      <c r="F38" s="60"/>
      <c r="G38" s="60"/>
      <c r="H38" s="60"/>
      <c r="I38" s="61"/>
      <c r="J38" s="60"/>
      <c r="K38" s="60"/>
      <c r="L38" s="60"/>
      <c r="M38" s="60"/>
      <c r="N38" s="60"/>
      <c r="O38" s="60"/>
      <c r="P38" s="60"/>
      <c r="Q38" s="143" t="s">
        <v>166</v>
      </c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</row>
    <row r="39" spans="1:37" x14ac:dyDescent="0.25">
      <c r="A39" s="145" t="s">
        <v>102</v>
      </c>
      <c r="B39" s="60" t="s">
        <v>206</v>
      </c>
      <c r="C39" s="60"/>
      <c r="D39" s="60"/>
      <c r="E39" s="60"/>
      <c r="F39" s="60"/>
      <c r="G39" s="60"/>
      <c r="H39" s="60"/>
      <c r="I39" s="61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141" t="s">
        <v>112</v>
      </c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</row>
    <row r="40" spans="1:37" ht="45" x14ac:dyDescent="0.25">
      <c r="A40" s="60" t="s">
        <v>192</v>
      </c>
      <c r="B40" s="60" t="s">
        <v>193</v>
      </c>
      <c r="C40" s="60"/>
      <c r="D40" s="60"/>
      <c r="E40" s="60"/>
      <c r="F40" s="150" t="s">
        <v>194</v>
      </c>
      <c r="G40" s="60"/>
      <c r="H40" s="60"/>
      <c r="I40" s="61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</row>
    <row r="41" spans="1:37" x14ac:dyDescent="0.25">
      <c r="A41" s="60" t="s">
        <v>192</v>
      </c>
      <c r="B41" s="60" t="s">
        <v>195</v>
      </c>
      <c r="C41" s="60"/>
      <c r="D41" s="60"/>
      <c r="E41" s="60"/>
      <c r="F41" s="60"/>
      <c r="G41" s="60"/>
      <c r="H41" s="141" t="s">
        <v>146</v>
      </c>
      <c r="I41" s="61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</row>
    <row r="42" spans="1:37" x14ac:dyDescent="0.25">
      <c r="A42" s="60" t="s">
        <v>192</v>
      </c>
      <c r="B42" s="60" t="s">
        <v>196</v>
      </c>
      <c r="C42" s="60"/>
      <c r="D42" s="60"/>
      <c r="E42" s="60"/>
      <c r="F42" s="60"/>
      <c r="G42" s="60"/>
      <c r="H42" s="60"/>
      <c r="I42" s="61"/>
      <c r="J42" s="60"/>
      <c r="K42" s="60"/>
      <c r="L42" s="145"/>
      <c r="M42" s="60"/>
      <c r="N42" s="60"/>
      <c r="O42" s="145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</row>
    <row r="43" spans="1:37" x14ac:dyDescent="0.25">
      <c r="A43" s="60" t="s">
        <v>192</v>
      </c>
      <c r="B43" s="60" t="s">
        <v>197</v>
      </c>
      <c r="C43" s="60"/>
      <c r="D43" s="60"/>
      <c r="E43" s="60"/>
      <c r="F43" s="60"/>
      <c r="G43" s="60"/>
      <c r="H43" s="60"/>
      <c r="I43" s="61"/>
      <c r="J43" s="60"/>
      <c r="K43" s="60"/>
      <c r="L43" s="60"/>
      <c r="M43" s="145"/>
      <c r="N43" s="60"/>
      <c r="O43" s="60"/>
      <c r="P43" s="60"/>
      <c r="Q43" s="60"/>
      <c r="R43" s="141" t="s">
        <v>166</v>
      </c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</row>
    <row r="44" spans="1:37" x14ac:dyDescent="0.25">
      <c r="A44" s="60" t="s">
        <v>192</v>
      </c>
      <c r="B44" s="60" t="s">
        <v>198</v>
      </c>
      <c r="C44" s="60"/>
      <c r="D44" s="60"/>
      <c r="E44" s="60"/>
      <c r="F44" s="60"/>
      <c r="G44" s="60"/>
      <c r="H44" s="60"/>
      <c r="I44" s="61"/>
      <c r="J44" s="60"/>
      <c r="K44" s="60"/>
      <c r="L44" s="60"/>
      <c r="M44" s="145"/>
      <c r="N44" s="60"/>
      <c r="O44" s="60"/>
      <c r="P44" s="60"/>
      <c r="Q44" s="60"/>
      <c r="R44" s="145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141" t="s">
        <v>112</v>
      </c>
      <c r="AI44" s="60"/>
      <c r="AJ44" s="60"/>
      <c r="AK44" s="60"/>
    </row>
    <row r="45" spans="1:37" x14ac:dyDescent="0.25">
      <c r="A45" s="60" t="s">
        <v>164</v>
      </c>
      <c r="B45" s="60" t="s">
        <v>165</v>
      </c>
      <c r="C45" s="60"/>
      <c r="D45" s="60"/>
      <c r="E45" s="60"/>
      <c r="F45" s="60"/>
      <c r="G45" s="60"/>
      <c r="H45" s="60"/>
      <c r="I45" s="146"/>
      <c r="J45" s="60"/>
      <c r="K45" s="145"/>
      <c r="L45" s="145"/>
      <c r="M45" s="60"/>
      <c r="N45" s="60"/>
      <c r="O45" s="143" t="s">
        <v>166</v>
      </c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</row>
    <row r="46" spans="1:37" x14ac:dyDescent="0.25">
      <c r="A46" s="60" t="s">
        <v>164</v>
      </c>
      <c r="B46" s="60" t="s">
        <v>167</v>
      </c>
      <c r="C46" s="60"/>
      <c r="D46" s="60"/>
      <c r="E46" s="60"/>
      <c r="F46" s="60"/>
      <c r="G46" s="60"/>
      <c r="H46" s="60"/>
      <c r="I46" s="61"/>
      <c r="J46" s="60"/>
      <c r="K46" s="60"/>
      <c r="L46" s="60"/>
      <c r="M46" s="60"/>
      <c r="N46" s="145"/>
      <c r="O46" s="60"/>
      <c r="P46" s="60"/>
      <c r="Q46" s="144" t="s">
        <v>166</v>
      </c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</row>
    <row r="47" spans="1:37" x14ac:dyDescent="0.25">
      <c r="A47" s="60" t="s">
        <v>164</v>
      </c>
      <c r="B47" s="60" t="s">
        <v>168</v>
      </c>
      <c r="C47" s="60"/>
      <c r="D47" s="60"/>
      <c r="E47" s="60"/>
      <c r="F47" s="60"/>
      <c r="G47" s="60"/>
      <c r="H47" s="60"/>
      <c r="I47" s="61"/>
      <c r="J47" s="60"/>
      <c r="K47" s="60"/>
      <c r="L47" s="60"/>
      <c r="M47" s="60"/>
      <c r="N47" s="143" t="s">
        <v>166</v>
      </c>
      <c r="O47" s="60"/>
      <c r="P47" s="60"/>
      <c r="Q47" s="145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</row>
    <row r="48" spans="1:37" x14ac:dyDescent="0.25">
      <c r="A48" s="60" t="s">
        <v>164</v>
      </c>
      <c r="B48" s="60" t="s">
        <v>169</v>
      </c>
      <c r="C48" s="60"/>
      <c r="D48" s="60"/>
      <c r="E48" s="60"/>
      <c r="F48" s="60"/>
      <c r="G48" s="60"/>
      <c r="H48" s="60"/>
      <c r="I48" s="61"/>
      <c r="J48" s="60"/>
      <c r="K48" s="60"/>
      <c r="L48" s="60"/>
      <c r="M48" s="60"/>
      <c r="N48" s="145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144" t="s">
        <v>112</v>
      </c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</row>
    <row r="49" spans="1:37" x14ac:dyDescent="0.25">
      <c r="A49" s="60" t="s">
        <v>164</v>
      </c>
      <c r="B49" s="60" t="s">
        <v>170</v>
      </c>
      <c r="C49" s="60"/>
      <c r="D49" s="60"/>
      <c r="E49" s="60"/>
      <c r="F49" s="60"/>
      <c r="G49" s="60"/>
      <c r="H49" s="60"/>
      <c r="I49" s="61"/>
      <c r="J49" s="60"/>
      <c r="K49" s="60"/>
      <c r="L49" s="60"/>
      <c r="M49" s="60"/>
      <c r="N49" s="145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145"/>
      <c r="AA49" s="60"/>
      <c r="AB49" s="60"/>
      <c r="AC49" s="144" t="s">
        <v>108</v>
      </c>
      <c r="AD49" s="60"/>
      <c r="AE49" s="60"/>
      <c r="AF49" s="60"/>
      <c r="AG49" s="60"/>
      <c r="AH49" s="60"/>
      <c r="AI49" s="60"/>
      <c r="AJ49" s="60"/>
      <c r="AK49" s="60"/>
    </row>
    <row r="50" spans="1:37" x14ac:dyDescent="0.25">
      <c r="A50" s="60" t="s">
        <v>41</v>
      </c>
      <c r="B50" s="60" t="s">
        <v>149</v>
      </c>
      <c r="C50" s="60"/>
      <c r="D50" s="60"/>
      <c r="E50" s="60"/>
      <c r="F50" s="60"/>
      <c r="G50" s="60"/>
      <c r="H50" s="144" t="s">
        <v>128</v>
      </c>
      <c r="I50" s="61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</row>
    <row r="51" spans="1:37" ht="30" x14ac:dyDescent="0.25">
      <c r="A51" s="60" t="s">
        <v>83</v>
      </c>
      <c r="B51" s="60" t="s">
        <v>150</v>
      </c>
      <c r="C51" s="60"/>
      <c r="D51" s="60"/>
      <c r="E51" s="149" t="s">
        <v>146</v>
      </c>
      <c r="F51" s="60"/>
      <c r="G51" s="60"/>
      <c r="H51" s="60"/>
      <c r="I51" s="61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</row>
    <row r="52" spans="1:37" x14ac:dyDescent="0.25">
      <c r="A52" s="60" t="s">
        <v>83</v>
      </c>
      <c r="B52" s="60" t="s">
        <v>151</v>
      </c>
      <c r="C52" s="60"/>
      <c r="D52" s="143" t="s">
        <v>146</v>
      </c>
      <c r="E52" s="60"/>
      <c r="F52" s="60"/>
      <c r="G52" s="60"/>
      <c r="H52" s="60"/>
      <c r="I52" s="61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ht="30" x14ac:dyDescent="0.25">
      <c r="A53" s="60" t="s">
        <v>83</v>
      </c>
      <c r="B53" s="61" t="s">
        <v>152</v>
      </c>
      <c r="C53" s="60"/>
      <c r="D53" s="60"/>
      <c r="E53" s="60"/>
      <c r="F53" s="145"/>
      <c r="G53" s="60"/>
      <c r="H53" s="143" t="s">
        <v>146</v>
      </c>
      <c r="I53" s="61"/>
      <c r="J53" s="143" t="s">
        <v>146</v>
      </c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x14ac:dyDescent="0.25">
      <c r="A54" s="60" t="s">
        <v>83</v>
      </c>
      <c r="B54" s="60" t="s">
        <v>153</v>
      </c>
      <c r="C54" s="60"/>
      <c r="D54" s="60"/>
      <c r="E54" s="60"/>
      <c r="F54" s="60"/>
      <c r="G54" s="60"/>
      <c r="H54" s="60"/>
      <c r="I54" s="61"/>
      <c r="J54" s="60"/>
      <c r="K54" s="144" t="s">
        <v>146</v>
      </c>
      <c r="L54" s="60"/>
      <c r="M54" s="60"/>
      <c r="N54" s="145"/>
      <c r="O54" s="60"/>
      <c r="P54" s="60"/>
      <c r="Q54" s="60"/>
      <c r="R54" s="60"/>
      <c r="S54" s="60"/>
      <c r="T54" s="60"/>
      <c r="U54" s="144" t="s">
        <v>112</v>
      </c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x14ac:dyDescent="0.25">
      <c r="A55" s="60" t="s">
        <v>49</v>
      </c>
      <c r="B55" s="61" t="s">
        <v>141</v>
      </c>
      <c r="C55" s="60"/>
      <c r="D55" s="143" t="s">
        <v>126</v>
      </c>
      <c r="E55" s="60"/>
      <c r="F55" s="60"/>
      <c r="G55" s="60"/>
      <c r="H55" s="60"/>
      <c r="I55" s="61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141" t="s">
        <v>108</v>
      </c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ht="30" x14ac:dyDescent="0.25">
      <c r="A56" s="60" t="s">
        <v>49</v>
      </c>
      <c r="B56" s="61" t="s">
        <v>142</v>
      </c>
      <c r="C56" s="60"/>
      <c r="D56" s="60"/>
      <c r="E56" s="145"/>
      <c r="F56" s="60"/>
      <c r="G56" s="60"/>
      <c r="H56" s="60"/>
      <c r="I56" s="61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x14ac:dyDescent="0.25">
      <c r="A57" s="60" t="s">
        <v>49</v>
      </c>
      <c r="B57" s="61" t="s">
        <v>143</v>
      </c>
      <c r="C57" s="60"/>
      <c r="D57" s="60"/>
      <c r="E57" s="60"/>
      <c r="F57" s="141" t="s">
        <v>144</v>
      </c>
      <c r="G57" s="60"/>
      <c r="H57" s="60"/>
      <c r="I57" s="61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141" t="s">
        <v>108</v>
      </c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ht="30" x14ac:dyDescent="0.25">
      <c r="A58" s="60" t="s">
        <v>49</v>
      </c>
      <c r="B58" s="61" t="s">
        <v>145</v>
      </c>
      <c r="C58" s="60"/>
      <c r="D58" s="60"/>
      <c r="E58" s="60"/>
      <c r="F58" s="60"/>
      <c r="G58" s="60"/>
      <c r="H58" s="60"/>
      <c r="I58" s="149" t="s">
        <v>146</v>
      </c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ht="30" x14ac:dyDescent="0.25">
      <c r="A59" s="60" t="s">
        <v>49</v>
      </c>
      <c r="B59" s="152" t="s">
        <v>147</v>
      </c>
      <c r="C59" s="60"/>
      <c r="D59" s="60"/>
      <c r="E59" s="60"/>
      <c r="F59" s="60"/>
      <c r="G59" s="60"/>
      <c r="H59" s="60"/>
      <c r="I59" s="149" t="s">
        <v>146</v>
      </c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141" t="s">
        <v>108</v>
      </c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ht="60" x14ac:dyDescent="0.25">
      <c r="A60" s="60" t="s">
        <v>49</v>
      </c>
      <c r="B60" s="152" t="s">
        <v>148</v>
      </c>
      <c r="C60" s="60"/>
      <c r="D60" s="60"/>
      <c r="E60" s="60"/>
      <c r="F60" s="60"/>
      <c r="G60" s="60"/>
      <c r="H60" s="60"/>
      <c r="I60" s="149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145"/>
      <c r="V60" s="60"/>
      <c r="W60" s="60"/>
      <c r="X60" s="60"/>
      <c r="Y60" s="60"/>
      <c r="Z60" s="60"/>
      <c r="AA60" s="60"/>
      <c r="AB60" s="60"/>
      <c r="AC60" s="60"/>
      <c r="AD60" s="60"/>
      <c r="AE60" s="141" t="s">
        <v>112</v>
      </c>
      <c r="AF60" s="60"/>
      <c r="AG60" s="60"/>
      <c r="AH60" s="60"/>
      <c r="AI60" s="60"/>
      <c r="AJ60" s="60"/>
      <c r="AK60" s="60"/>
    </row>
    <row r="61" spans="1:37" x14ac:dyDescent="0.25">
      <c r="A61" s="145" t="s">
        <v>94</v>
      </c>
      <c r="B61" s="60" t="s">
        <v>202</v>
      </c>
      <c r="C61" s="60"/>
      <c r="D61" s="60"/>
      <c r="E61" s="60"/>
      <c r="F61" s="60"/>
      <c r="G61" s="60"/>
      <c r="H61" s="60"/>
      <c r="I61" s="61"/>
      <c r="J61" s="60"/>
      <c r="K61" s="60"/>
      <c r="L61" s="60"/>
      <c r="M61" s="60"/>
      <c r="N61" s="60"/>
      <c r="O61" s="60"/>
      <c r="P61" s="60"/>
      <c r="Q61" s="60"/>
      <c r="R61" s="60"/>
      <c r="S61" s="141" t="s">
        <v>203</v>
      </c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x14ac:dyDescent="0.25">
      <c r="A62" s="145" t="s">
        <v>94</v>
      </c>
      <c r="B62" s="60" t="s">
        <v>204</v>
      </c>
      <c r="C62" s="60"/>
      <c r="D62" s="60"/>
      <c r="E62" s="60"/>
      <c r="F62" s="60"/>
      <c r="G62" s="60"/>
      <c r="H62" s="60"/>
      <c r="I62" s="61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141" t="s">
        <v>112</v>
      </c>
      <c r="AJ62" s="60"/>
      <c r="AK62" s="60"/>
    </row>
    <row r="63" spans="1:37" x14ac:dyDescent="0.25">
      <c r="A63" s="145" t="s">
        <v>94</v>
      </c>
      <c r="B63" s="60" t="s">
        <v>205</v>
      </c>
      <c r="C63" s="60"/>
      <c r="D63" s="60"/>
      <c r="E63" s="60"/>
      <c r="F63" s="60"/>
      <c r="G63" s="60"/>
      <c r="H63" s="60"/>
      <c r="I63" s="61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141" t="s">
        <v>108</v>
      </c>
      <c r="AH63" s="60"/>
      <c r="AI63" s="60"/>
      <c r="AJ63" s="60"/>
      <c r="AK63" s="60"/>
    </row>
    <row r="64" spans="1:37" ht="45" x14ac:dyDescent="0.25">
      <c r="A64" s="60" t="s">
        <v>131</v>
      </c>
      <c r="B64" s="61" t="s">
        <v>132</v>
      </c>
      <c r="C64" s="60"/>
      <c r="D64" s="60"/>
      <c r="E64" s="150" t="s">
        <v>133</v>
      </c>
      <c r="F64" s="60"/>
      <c r="G64" s="60"/>
      <c r="H64" s="60"/>
      <c r="I64" s="61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x14ac:dyDescent="0.25">
      <c r="A65" s="60" t="s">
        <v>131</v>
      </c>
      <c r="B65" s="61" t="s">
        <v>134</v>
      </c>
      <c r="C65" s="60"/>
      <c r="D65" s="60"/>
      <c r="E65" s="146"/>
      <c r="F65" s="144" t="s">
        <v>135</v>
      </c>
      <c r="G65" s="60"/>
      <c r="H65" s="60"/>
      <c r="I65" s="61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x14ac:dyDescent="0.25">
      <c r="A66" s="60" t="s">
        <v>131</v>
      </c>
      <c r="B66" s="153" t="s">
        <v>136</v>
      </c>
      <c r="C66" s="60"/>
      <c r="D66" s="60"/>
      <c r="E66" s="146"/>
      <c r="F66" s="144"/>
      <c r="G66" s="60"/>
      <c r="H66" s="60"/>
      <c r="I66" s="61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x14ac:dyDescent="0.25">
      <c r="A67" s="60" t="s">
        <v>131</v>
      </c>
      <c r="B67" s="61" t="s">
        <v>137</v>
      </c>
      <c r="C67" s="60"/>
      <c r="D67" s="60"/>
      <c r="E67" s="146"/>
      <c r="F67" s="144"/>
      <c r="G67" s="60"/>
      <c r="H67" s="60"/>
      <c r="I67" s="61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144" t="s">
        <v>108</v>
      </c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x14ac:dyDescent="0.25">
      <c r="A68" s="60" t="s">
        <v>131</v>
      </c>
      <c r="B68" s="61" t="s">
        <v>138</v>
      </c>
      <c r="C68" s="60"/>
      <c r="D68" s="60"/>
      <c r="E68" s="146"/>
      <c r="F68" s="144"/>
      <c r="G68" s="60"/>
      <c r="H68" s="60"/>
      <c r="I68" s="61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x14ac:dyDescent="0.25">
      <c r="A69" s="60" t="s">
        <v>131</v>
      </c>
      <c r="B69" s="61" t="s">
        <v>138</v>
      </c>
      <c r="C69" s="60"/>
      <c r="D69" s="60"/>
      <c r="E69" s="146"/>
      <c r="F69" s="144"/>
      <c r="G69" s="60"/>
      <c r="H69" s="60"/>
      <c r="I69" s="61"/>
      <c r="J69" s="60"/>
      <c r="K69" s="60"/>
      <c r="L69" s="60"/>
      <c r="M69" s="60"/>
      <c r="N69" s="60"/>
      <c r="O69" s="60"/>
      <c r="P69" s="60"/>
      <c r="Q69" s="60"/>
      <c r="R69" s="144" t="s">
        <v>108</v>
      </c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x14ac:dyDescent="0.25">
      <c r="A70" s="60" t="s">
        <v>131</v>
      </c>
      <c r="B70" s="61" t="s">
        <v>139</v>
      </c>
      <c r="C70" s="60"/>
      <c r="D70" s="60"/>
      <c r="E70" s="146"/>
      <c r="F70" s="144"/>
      <c r="G70" s="60"/>
      <c r="H70" s="60"/>
      <c r="I70" s="61"/>
      <c r="J70" s="60"/>
      <c r="K70" s="60"/>
      <c r="L70" s="60"/>
      <c r="M70" s="60"/>
      <c r="N70" s="60"/>
      <c r="O70" s="60"/>
      <c r="P70" s="60"/>
      <c r="Q70" s="60"/>
      <c r="R70" s="145"/>
      <c r="S70" s="144" t="s">
        <v>108</v>
      </c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x14ac:dyDescent="0.25">
      <c r="A71" s="60" t="s">
        <v>131</v>
      </c>
      <c r="B71" s="61" t="s">
        <v>140</v>
      </c>
      <c r="C71" s="60"/>
      <c r="D71" s="60"/>
      <c r="E71" s="146"/>
      <c r="F71" s="144"/>
      <c r="G71" s="60"/>
      <c r="H71" s="60"/>
      <c r="I71" s="61"/>
      <c r="J71" s="60"/>
      <c r="K71" s="60"/>
      <c r="L71" s="60"/>
      <c r="M71" s="60"/>
      <c r="N71" s="60"/>
      <c r="O71" s="60"/>
      <c r="P71" s="60"/>
      <c r="Q71" s="60"/>
      <c r="R71" s="145"/>
      <c r="S71" s="145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144" t="s">
        <v>108</v>
      </c>
      <c r="AJ71" s="60"/>
      <c r="AK71" s="60"/>
    </row>
    <row r="72" spans="1:37" x14ac:dyDescent="0.25">
      <c r="A72" s="60"/>
      <c r="B72" s="60"/>
      <c r="C72" s="60"/>
      <c r="D72" s="60"/>
      <c r="E72" s="60"/>
      <c r="F72" s="60"/>
      <c r="G72" s="60"/>
      <c r="H72" s="60"/>
      <c r="I72" s="61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x14ac:dyDescent="0.25">
      <c r="A73" s="60"/>
      <c r="B73" s="60"/>
      <c r="C73" s="60"/>
      <c r="D73" s="60"/>
      <c r="E73" s="60"/>
      <c r="F73" s="60"/>
      <c r="G73" s="60"/>
      <c r="H73" s="60"/>
      <c r="I73" s="61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x14ac:dyDescent="0.25">
      <c r="A74" s="60"/>
      <c r="B74" s="60"/>
      <c r="C74" s="60"/>
      <c r="D74" s="60"/>
      <c r="E74" s="60"/>
      <c r="F74" s="60"/>
      <c r="G74" s="60"/>
      <c r="H74" s="60"/>
      <c r="I74" s="61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x14ac:dyDescent="0.25">
      <c r="A75" s="60"/>
      <c r="B75" s="60"/>
      <c r="C75" s="60"/>
      <c r="D75" s="60"/>
      <c r="E75" s="60"/>
      <c r="F75" s="60"/>
      <c r="G75" s="60"/>
      <c r="H75" s="60"/>
      <c r="I75" s="61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</sheetData>
  <mergeCells count="1">
    <mergeCell ref="C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C616-410D-4227-B4D6-6AAD9A4282E7}">
  <dimension ref="A3:B8"/>
  <sheetViews>
    <sheetView workbookViewId="0">
      <selection activeCell="A3" sqref="A3"/>
    </sheetView>
  </sheetViews>
  <sheetFormatPr baseColWidth="10" defaultRowHeight="15" x14ac:dyDescent="0.25"/>
  <cols>
    <col min="1" max="1" width="15" bestFit="1" customWidth="1"/>
    <col min="2" max="2" width="20.28515625" bestFit="1" customWidth="1"/>
  </cols>
  <sheetData>
    <row r="3" spans="1:2" x14ac:dyDescent="0.25">
      <c r="A3" s="8" t="s">
        <v>218</v>
      </c>
      <c r="B3" t="s">
        <v>231</v>
      </c>
    </row>
    <row r="4" spans="1:2" x14ac:dyDescent="0.25">
      <c r="A4" t="s">
        <v>223</v>
      </c>
      <c r="B4" s="9">
        <v>4</v>
      </c>
    </row>
    <row r="5" spans="1:2" x14ac:dyDescent="0.25">
      <c r="A5" t="s">
        <v>226</v>
      </c>
      <c r="B5" s="9">
        <v>1</v>
      </c>
    </row>
    <row r="6" spans="1:2" x14ac:dyDescent="0.25">
      <c r="A6" t="s">
        <v>222</v>
      </c>
      <c r="B6" s="9">
        <v>3</v>
      </c>
    </row>
    <row r="7" spans="1:2" x14ac:dyDescent="0.25">
      <c r="A7" t="s">
        <v>221</v>
      </c>
      <c r="B7" s="9">
        <v>3</v>
      </c>
    </row>
    <row r="8" spans="1:2" x14ac:dyDescent="0.25">
      <c r="A8" t="s">
        <v>220</v>
      </c>
      <c r="B8" s="9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74FB-D634-4E25-A046-0B1E2418E2A2}">
  <dimension ref="A2:AE73"/>
  <sheetViews>
    <sheetView tabSelected="1" zoomScale="85" zoomScaleNormal="85" workbookViewId="0">
      <selection activeCell="Y16" sqref="Y16"/>
    </sheetView>
  </sheetViews>
  <sheetFormatPr baseColWidth="10" defaultColWidth="9.140625" defaultRowHeight="15" x14ac:dyDescent="0.25"/>
  <cols>
    <col min="1" max="1" width="15.42578125" customWidth="1"/>
    <col min="15" max="15" width="10" customWidth="1"/>
    <col min="16" max="16" width="20.85546875" customWidth="1"/>
    <col min="17" max="17" width="12" customWidth="1"/>
    <col min="18" max="18" width="24.28515625" customWidth="1"/>
    <col min="21" max="21" width="5.85546875" customWidth="1"/>
    <col min="22" max="22" width="3.85546875" style="57" customWidth="1"/>
    <col min="24" max="24" width="27.5703125" customWidth="1"/>
    <col min="25" max="25" width="25.28515625" bestFit="1" customWidth="1"/>
    <col min="26" max="26" width="14.42578125" bestFit="1" customWidth="1"/>
    <col min="27" max="27" width="21.7109375" bestFit="1" customWidth="1"/>
    <col min="29" max="29" width="12.140625" customWidth="1"/>
    <col min="30" max="30" width="12.42578125" bestFit="1" customWidth="1"/>
    <col min="31" max="31" width="25" bestFit="1" customWidth="1"/>
  </cols>
  <sheetData>
    <row r="2" spans="1:31" ht="23.25" x14ac:dyDescent="0.35">
      <c r="A2" s="56" t="s">
        <v>234</v>
      </c>
      <c r="B2" s="56"/>
      <c r="C2" s="56"/>
      <c r="D2" s="56"/>
      <c r="E2" s="56"/>
      <c r="F2" s="56"/>
      <c r="G2" s="56"/>
      <c r="H2" s="56"/>
      <c r="O2" s="159" t="s">
        <v>230</v>
      </c>
      <c r="P2" s="159"/>
      <c r="Q2" s="64" t="s">
        <v>236</v>
      </c>
      <c r="R2" s="65">
        <f ca="1">+TODAY()</f>
        <v>43501</v>
      </c>
      <c r="S2" s="64"/>
      <c r="T2" s="64"/>
      <c r="X2" s="56" t="s">
        <v>235</v>
      </c>
      <c r="Y2" s="56"/>
    </row>
    <row r="3" spans="1:31" x14ac:dyDescent="0.25">
      <c r="A3" s="1" t="s">
        <v>119</v>
      </c>
      <c r="B3" s="58" t="s">
        <v>120</v>
      </c>
      <c r="X3" s="1" t="s">
        <v>119</v>
      </c>
      <c r="Y3" s="58" t="s">
        <v>120</v>
      </c>
      <c r="AB3" s="1" t="s">
        <v>230</v>
      </c>
      <c r="AD3" s="64" t="s">
        <v>236</v>
      </c>
      <c r="AE3" s="65">
        <f ca="1">+TODAY()</f>
        <v>43501</v>
      </c>
    </row>
    <row r="4" spans="1:31" x14ac:dyDescent="0.25">
      <c r="O4" s="1" t="s">
        <v>232</v>
      </c>
      <c r="P4" s="1"/>
      <c r="Q4" s="62">
        <f>+'Total Acompañamientos'!T14+'Total Acompañamientos'!T27+'Total Acompañamientos'!T41+'Total Acompañamientos'!T44</f>
        <v>4</v>
      </c>
    </row>
    <row r="5" spans="1:31" x14ac:dyDescent="0.25">
      <c r="B5" s="1" t="s">
        <v>210</v>
      </c>
      <c r="D5" t="s">
        <v>211</v>
      </c>
      <c r="O5" s="1" t="s">
        <v>212</v>
      </c>
      <c r="P5" s="1"/>
      <c r="Q5" s="62">
        <f>+'Total Acompañamientos'!T15+'Total Acompañamientos'!T28+'Total Acompañamientos'!T42+'Total Acompañamientos'!T45</f>
        <v>9</v>
      </c>
    </row>
    <row r="6" spans="1:31" x14ac:dyDescent="0.25">
      <c r="A6" s="157" t="s">
        <v>75</v>
      </c>
      <c r="X6" s="59" t="s">
        <v>123</v>
      </c>
      <c r="Y6" s="59" t="s">
        <v>217</v>
      </c>
      <c r="Z6" s="59" t="s">
        <v>218</v>
      </c>
      <c r="AA6" s="59" t="s">
        <v>219</v>
      </c>
    </row>
    <row r="7" spans="1:31" x14ac:dyDescent="0.25">
      <c r="A7" s="157"/>
      <c r="X7" s="60" t="s">
        <v>49</v>
      </c>
      <c r="Y7" s="60" t="s">
        <v>208</v>
      </c>
      <c r="Z7" s="61" t="s">
        <v>220</v>
      </c>
      <c r="AA7" s="60" t="s">
        <v>59</v>
      </c>
    </row>
    <row r="8" spans="1:31" x14ac:dyDescent="0.25">
      <c r="A8" s="157"/>
      <c r="X8" s="60" t="s">
        <v>49</v>
      </c>
      <c r="Y8" s="60" t="s">
        <v>208</v>
      </c>
      <c r="Z8" s="61" t="s">
        <v>221</v>
      </c>
      <c r="AA8" s="60" t="s">
        <v>59</v>
      </c>
    </row>
    <row r="9" spans="1:31" x14ac:dyDescent="0.25">
      <c r="A9" s="157"/>
      <c r="X9" s="60" t="s">
        <v>49</v>
      </c>
      <c r="Y9" s="60" t="s">
        <v>208</v>
      </c>
      <c r="Z9" s="61" t="s">
        <v>222</v>
      </c>
      <c r="AA9" s="60" t="s">
        <v>59</v>
      </c>
    </row>
    <row r="10" spans="1:31" x14ac:dyDescent="0.25">
      <c r="A10" s="157"/>
      <c r="X10" s="60" t="s">
        <v>171</v>
      </c>
      <c r="Y10" s="60" t="s">
        <v>209</v>
      </c>
      <c r="Z10" s="60" t="s">
        <v>223</v>
      </c>
      <c r="AA10" s="60" t="s">
        <v>224</v>
      </c>
    </row>
    <row r="11" spans="1:31" x14ac:dyDescent="0.25">
      <c r="A11" s="157"/>
      <c r="X11" s="60" t="s">
        <v>171</v>
      </c>
      <c r="Y11" s="60" t="s">
        <v>208</v>
      </c>
      <c r="Z11" s="60" t="s">
        <v>223</v>
      </c>
      <c r="AA11" s="60"/>
    </row>
    <row r="12" spans="1:31" x14ac:dyDescent="0.25">
      <c r="A12" s="157"/>
      <c r="X12" s="60" t="s">
        <v>83</v>
      </c>
      <c r="Y12" s="60" t="s">
        <v>208</v>
      </c>
      <c r="Z12" s="60" t="s">
        <v>220</v>
      </c>
      <c r="AA12" s="60" t="s">
        <v>85</v>
      </c>
    </row>
    <row r="13" spans="1:31" x14ac:dyDescent="0.25">
      <c r="A13" s="157"/>
      <c r="X13" s="60" t="s">
        <v>83</v>
      </c>
      <c r="Y13" s="60" t="s">
        <v>209</v>
      </c>
      <c r="Z13" s="60" t="s">
        <v>220</v>
      </c>
      <c r="AA13" s="60" t="s">
        <v>85</v>
      </c>
    </row>
    <row r="14" spans="1:31" x14ac:dyDescent="0.25">
      <c r="A14" s="157"/>
      <c r="X14" s="60" t="s">
        <v>83</v>
      </c>
      <c r="Y14" s="60" t="s">
        <v>209</v>
      </c>
      <c r="Z14" s="60" t="s">
        <v>223</v>
      </c>
      <c r="AA14" s="60" t="s">
        <v>225</v>
      </c>
    </row>
    <row r="15" spans="1:31" x14ac:dyDescent="0.25">
      <c r="A15" s="157"/>
      <c r="X15" s="60" t="s">
        <v>83</v>
      </c>
      <c r="Y15" s="60" t="s">
        <v>208</v>
      </c>
      <c r="Z15" s="60" t="s">
        <v>223</v>
      </c>
      <c r="AA15" s="60" t="s">
        <v>225</v>
      </c>
    </row>
    <row r="16" spans="1:31" ht="30" x14ac:dyDescent="0.25">
      <c r="A16" s="157"/>
      <c r="X16" s="60" t="s">
        <v>27</v>
      </c>
      <c r="Y16" s="60" t="s">
        <v>209</v>
      </c>
      <c r="Z16" s="61" t="s">
        <v>226</v>
      </c>
      <c r="AA16" s="60" t="s">
        <v>227</v>
      </c>
    </row>
    <row r="17" spans="1:27" x14ac:dyDescent="0.25">
      <c r="A17" s="157"/>
      <c r="X17" s="60" t="s">
        <v>49</v>
      </c>
      <c r="Y17" s="60" t="s">
        <v>208</v>
      </c>
      <c r="Z17" s="61" t="s">
        <v>220</v>
      </c>
      <c r="AA17" s="60" t="s">
        <v>228</v>
      </c>
    </row>
    <row r="18" spans="1:27" x14ac:dyDescent="0.25">
      <c r="A18" s="157"/>
      <c r="X18" s="60" t="s">
        <v>49</v>
      </c>
      <c r="Y18" s="60" t="s">
        <v>208</v>
      </c>
      <c r="Z18" s="61" t="s">
        <v>221</v>
      </c>
      <c r="AA18" s="60" t="s">
        <v>228</v>
      </c>
    </row>
    <row r="19" spans="1:27" x14ac:dyDescent="0.25">
      <c r="A19" s="157"/>
      <c r="X19" s="60" t="s">
        <v>49</v>
      </c>
      <c r="Y19" s="60" t="s">
        <v>208</v>
      </c>
      <c r="Z19" s="61" t="s">
        <v>222</v>
      </c>
      <c r="AA19" s="60" t="s">
        <v>228</v>
      </c>
    </row>
    <row r="20" spans="1:27" x14ac:dyDescent="0.25">
      <c r="A20" s="157"/>
      <c r="X20" s="60" t="s">
        <v>49</v>
      </c>
      <c r="Y20" s="60" t="s">
        <v>208</v>
      </c>
      <c r="Z20" s="61" t="s">
        <v>220</v>
      </c>
      <c r="AA20" s="60" t="s">
        <v>229</v>
      </c>
    </row>
    <row r="21" spans="1:27" x14ac:dyDescent="0.25">
      <c r="A21" s="157"/>
      <c r="X21" s="60" t="s">
        <v>49</v>
      </c>
      <c r="Y21" s="60" t="s">
        <v>208</v>
      </c>
      <c r="Z21" s="61" t="s">
        <v>221</v>
      </c>
      <c r="AA21" s="60" t="s">
        <v>229</v>
      </c>
    </row>
    <row r="22" spans="1:27" x14ac:dyDescent="0.25">
      <c r="B22" s="1" t="s">
        <v>210</v>
      </c>
      <c r="D22" t="s">
        <v>213</v>
      </c>
      <c r="X22" s="60" t="s">
        <v>49</v>
      </c>
      <c r="Y22" s="60" t="s">
        <v>208</v>
      </c>
      <c r="Z22" s="61" t="s">
        <v>222</v>
      </c>
      <c r="AA22" s="60" t="s">
        <v>229</v>
      </c>
    </row>
    <row r="23" spans="1:27" x14ac:dyDescent="0.25">
      <c r="A23" s="158" t="s">
        <v>46</v>
      </c>
    </row>
    <row r="24" spans="1:27" x14ac:dyDescent="0.25">
      <c r="A24" s="158"/>
      <c r="X24" s="1" t="s">
        <v>105</v>
      </c>
      <c r="Y24" s="1">
        <f>+COUNTIF(Y7:Y22,Y7)</f>
        <v>12</v>
      </c>
    </row>
    <row r="25" spans="1:27" x14ac:dyDescent="0.25">
      <c r="A25" s="158"/>
      <c r="X25" s="1" t="s">
        <v>212</v>
      </c>
      <c r="Y25" s="1">
        <f>+COUNTIF(Y8:Y23,Y10)</f>
        <v>4</v>
      </c>
    </row>
    <row r="26" spans="1:27" x14ac:dyDescent="0.25">
      <c r="A26" s="158"/>
    </row>
    <row r="27" spans="1:27" x14ac:dyDescent="0.25">
      <c r="A27" s="158"/>
    </row>
    <row r="28" spans="1:27" x14ac:dyDescent="0.25">
      <c r="A28" s="158"/>
    </row>
    <row r="29" spans="1:27" x14ac:dyDescent="0.25">
      <c r="A29" s="158"/>
    </row>
    <row r="30" spans="1:27" x14ac:dyDescent="0.25">
      <c r="A30" s="158"/>
    </row>
    <row r="31" spans="1:27" x14ac:dyDescent="0.25">
      <c r="A31" s="158"/>
    </row>
    <row r="32" spans="1:27" x14ac:dyDescent="0.25">
      <c r="A32" s="158"/>
    </row>
    <row r="33" spans="1:4" x14ac:dyDescent="0.25">
      <c r="A33" s="158"/>
    </row>
    <row r="34" spans="1:4" x14ac:dyDescent="0.25">
      <c r="A34" s="158"/>
    </row>
    <row r="35" spans="1:4" x14ac:dyDescent="0.25">
      <c r="A35" s="158"/>
    </row>
    <row r="36" spans="1:4" x14ac:dyDescent="0.25">
      <c r="A36" s="158"/>
    </row>
    <row r="37" spans="1:4" x14ac:dyDescent="0.25">
      <c r="A37" s="158"/>
    </row>
    <row r="38" spans="1:4" x14ac:dyDescent="0.25">
      <c r="A38" s="158"/>
    </row>
    <row r="40" spans="1:4" x14ac:dyDescent="0.25">
      <c r="B40" s="1" t="s">
        <v>210</v>
      </c>
      <c r="D40" t="s">
        <v>214</v>
      </c>
    </row>
    <row r="41" spans="1:4" ht="15" customHeight="1" x14ac:dyDescent="0.25">
      <c r="A41" s="157" t="s">
        <v>239</v>
      </c>
    </row>
    <row r="42" spans="1:4" x14ac:dyDescent="0.25">
      <c r="A42" s="157"/>
    </row>
    <row r="43" spans="1:4" x14ac:dyDescent="0.25">
      <c r="A43" s="157"/>
    </row>
    <row r="44" spans="1:4" x14ac:dyDescent="0.25">
      <c r="A44" s="157"/>
    </row>
    <row r="45" spans="1:4" x14ac:dyDescent="0.25">
      <c r="A45" s="157"/>
    </row>
    <row r="46" spans="1:4" x14ac:dyDescent="0.25">
      <c r="A46" s="157"/>
    </row>
    <row r="47" spans="1:4" x14ac:dyDescent="0.25">
      <c r="A47" s="157"/>
    </row>
    <row r="48" spans="1:4" x14ac:dyDescent="0.25">
      <c r="A48" s="157"/>
    </row>
    <row r="49" spans="1:4" x14ac:dyDescent="0.25">
      <c r="A49" s="157"/>
    </row>
    <row r="50" spans="1:4" x14ac:dyDescent="0.25">
      <c r="A50" s="157"/>
    </row>
    <row r="51" spans="1:4" x14ac:dyDescent="0.25">
      <c r="A51" s="157"/>
    </row>
    <row r="52" spans="1:4" x14ac:dyDescent="0.25">
      <c r="A52" s="157"/>
    </row>
    <row r="53" spans="1:4" x14ac:dyDescent="0.25">
      <c r="A53" s="157"/>
    </row>
    <row r="54" spans="1:4" x14ac:dyDescent="0.25">
      <c r="A54" s="157"/>
    </row>
    <row r="55" spans="1:4" x14ac:dyDescent="0.25">
      <c r="A55" s="157"/>
    </row>
    <row r="56" spans="1:4" x14ac:dyDescent="0.25">
      <c r="A56" s="157"/>
    </row>
    <row r="57" spans="1:4" x14ac:dyDescent="0.25">
      <c r="B57" s="1" t="s">
        <v>210</v>
      </c>
      <c r="D57" t="s">
        <v>215</v>
      </c>
    </row>
    <row r="58" spans="1:4" x14ac:dyDescent="0.25">
      <c r="A58" s="158" t="s">
        <v>103</v>
      </c>
    </row>
    <row r="59" spans="1:4" x14ac:dyDescent="0.25">
      <c r="A59" s="158"/>
    </row>
    <row r="60" spans="1:4" x14ac:dyDescent="0.25">
      <c r="A60" s="158"/>
    </row>
    <row r="61" spans="1:4" x14ac:dyDescent="0.25">
      <c r="A61" s="158"/>
    </row>
    <row r="62" spans="1:4" x14ac:dyDescent="0.25">
      <c r="A62" s="158"/>
    </row>
    <row r="63" spans="1:4" x14ac:dyDescent="0.25">
      <c r="A63" s="158"/>
    </row>
    <row r="64" spans="1:4" x14ac:dyDescent="0.25">
      <c r="A64" s="158"/>
    </row>
    <row r="65" spans="1:1" x14ac:dyDescent="0.25">
      <c r="A65" s="158"/>
    </row>
    <row r="66" spans="1:1" x14ac:dyDescent="0.25">
      <c r="A66" s="158"/>
    </row>
    <row r="67" spans="1:1" x14ac:dyDescent="0.25">
      <c r="A67" s="158"/>
    </row>
    <row r="68" spans="1:1" x14ac:dyDescent="0.25">
      <c r="A68" s="158"/>
    </row>
    <row r="69" spans="1:1" x14ac:dyDescent="0.25">
      <c r="A69" s="158"/>
    </row>
    <row r="70" spans="1:1" x14ac:dyDescent="0.25">
      <c r="A70" s="158"/>
    </row>
    <row r="71" spans="1:1" x14ac:dyDescent="0.25">
      <c r="A71" s="158"/>
    </row>
    <row r="72" spans="1:1" x14ac:dyDescent="0.25">
      <c r="A72" s="158"/>
    </row>
    <row r="73" spans="1:1" x14ac:dyDescent="0.25">
      <c r="A73" s="158"/>
    </row>
  </sheetData>
  <mergeCells count="5">
    <mergeCell ref="A6:A21"/>
    <mergeCell ref="A23:A38"/>
    <mergeCell ref="A41:A56"/>
    <mergeCell ref="A58:A73"/>
    <mergeCell ref="O2:P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Vista Fechas de Ceremonias</vt:lpstr>
      <vt:lpstr>Total Acompañamientos</vt:lpstr>
      <vt:lpstr>Cronograma Diario</vt:lpstr>
      <vt:lpstr>Hoja3</vt:lpstr>
      <vt:lpstr>Informe Lorena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Ome, Erwin</dc:creator>
  <cp:keywords/>
  <dc:description/>
  <cp:lastModifiedBy>Ome, Erwin</cp:lastModifiedBy>
  <cp:revision/>
  <dcterms:created xsi:type="dcterms:W3CDTF">2019-01-15T14:25:57Z</dcterms:created>
  <dcterms:modified xsi:type="dcterms:W3CDTF">2019-02-05T23:28:16Z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