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.Experian\"/>
    </mc:Choice>
  </mc:AlternateContent>
  <bookViews>
    <workbookView xWindow="0" yWindow="0" windowWidth="28800" windowHeight="12225"/>
  </bookViews>
  <sheets>
    <sheet name="Adopcion Safe" sheetId="4" r:id="rId1"/>
    <sheet name="RadarMadurez" sheetId="1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4" l="1"/>
  <c r="D48" i="4"/>
  <c r="D47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Q40" i="4"/>
  <c r="Q39" i="4"/>
  <c r="P41" i="4"/>
  <c r="P40" i="4"/>
  <c r="P39" i="4"/>
  <c r="O41" i="4"/>
  <c r="O40" i="4"/>
  <c r="O39" i="4"/>
  <c r="N41" i="4"/>
  <c r="N40" i="4"/>
  <c r="N39" i="4"/>
  <c r="M41" i="4"/>
  <c r="M40" i="4"/>
  <c r="M39" i="4"/>
  <c r="L41" i="4"/>
  <c r="L40" i="4"/>
  <c r="L39" i="4"/>
  <c r="K41" i="4"/>
  <c r="K40" i="4"/>
  <c r="K39" i="4"/>
  <c r="J41" i="4"/>
  <c r="J40" i="4"/>
  <c r="J39" i="4"/>
  <c r="I41" i="4"/>
  <c r="I40" i="4"/>
  <c r="I39" i="4"/>
  <c r="H41" i="4"/>
  <c r="H40" i="4"/>
  <c r="H39" i="4"/>
  <c r="G41" i="4"/>
  <c r="G40" i="4"/>
  <c r="G39" i="4"/>
  <c r="F41" i="4"/>
  <c r="F40" i="4"/>
  <c r="F39" i="4"/>
  <c r="E41" i="4"/>
  <c r="E40" i="4"/>
  <c r="E39" i="4"/>
  <c r="D41" i="4"/>
  <c r="D40" i="4"/>
  <c r="D39" i="4"/>
  <c r="C41" i="4"/>
  <c r="C40" i="4"/>
  <c r="C39" i="4"/>
  <c r="A38" i="4"/>
  <c r="E16" i="12" l="1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23" i="12"/>
  <c r="R42" i="4"/>
  <c r="R41" i="4"/>
  <c r="R40" i="4"/>
  <c r="C22" i="12" s="1"/>
  <c r="R39" i="4"/>
  <c r="C21" i="12" s="1"/>
  <c r="A29" i="4"/>
  <c r="A15" i="4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 l="1"/>
  <c r="C2" i="12"/>
  <c r="C17" i="12" l="1"/>
</calcChain>
</file>

<file path=xl/sharedStrings.xml><?xml version="1.0" encoding="utf-8"?>
<sst xmlns="http://schemas.openxmlformats.org/spreadsheetml/2006/main" count="84" uniqueCount="71">
  <si>
    <t>SGID</t>
  </si>
  <si>
    <t>1. Mi Data Al día</t>
  </si>
  <si>
    <t>2. Decisor</t>
  </si>
  <si>
    <t>3. Célula Datos</t>
  </si>
  <si>
    <t>4. Seguros</t>
  </si>
  <si>
    <t>5. Validador de Ingreso</t>
  </si>
  <si>
    <t>6. Antifraude</t>
  </si>
  <si>
    <t>7. Ebyington</t>
  </si>
  <si>
    <t>8. APP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</si>
  <si>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</si>
  <si>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</si>
  <si>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</si>
  <si>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</si>
  <si>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</si>
  <si>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</si>
  <si>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</si>
  <si>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Artefactos</t>
  </si>
  <si>
    <t>Infraestructura</t>
  </si>
  <si>
    <t>Seguridad</t>
  </si>
  <si>
    <t>Ebyington</t>
  </si>
  <si>
    <t>Bus</t>
  </si>
  <si>
    <t>Adopcion SaFe</t>
  </si>
  <si>
    <t>Backlog de Historias de usarios</t>
  </si>
  <si>
    <t>PI Objectives</t>
  </si>
  <si>
    <t>Kanban Historias Usuario</t>
  </si>
  <si>
    <t>Kanban Feature</t>
  </si>
  <si>
    <t>Historias de usuario</t>
  </si>
  <si>
    <t>roadmap</t>
  </si>
  <si>
    <t>DoR</t>
  </si>
  <si>
    <t>DoD</t>
  </si>
  <si>
    <t>NFR</t>
  </si>
  <si>
    <t>Backlog de Features</t>
  </si>
  <si>
    <t>Ceremonias</t>
  </si>
  <si>
    <t>Sprint Planning</t>
  </si>
  <si>
    <t>Sprint</t>
  </si>
  <si>
    <t>Daily</t>
  </si>
  <si>
    <t>Review</t>
  </si>
  <si>
    <t>Retrospectiva</t>
  </si>
  <si>
    <t>Refinamiento de Historias de Usuario</t>
  </si>
  <si>
    <t>PI</t>
  </si>
  <si>
    <t>PI Planning</t>
  </si>
  <si>
    <t>Scrum of Scrum</t>
  </si>
  <si>
    <t>System Demo</t>
  </si>
  <si>
    <t>Innovation and Planning Iteration</t>
  </si>
  <si>
    <t>Inspect and Adapt</t>
  </si>
  <si>
    <t>Mi Data Al día</t>
  </si>
  <si>
    <t>Decisor</t>
  </si>
  <si>
    <t>Célula Datos</t>
  </si>
  <si>
    <t>Seguros</t>
  </si>
  <si>
    <t>Validador de Ingreso</t>
  </si>
  <si>
    <t>Antifraude</t>
  </si>
  <si>
    <t>APP</t>
  </si>
  <si>
    <t>No bancarizado</t>
  </si>
  <si>
    <t>SME</t>
  </si>
  <si>
    <t>Reconocer</t>
  </si>
  <si>
    <t>Roles</t>
  </si>
  <si>
    <t>Scrum Master</t>
  </si>
  <si>
    <t>Dev Team</t>
  </si>
  <si>
    <t>Product Owner</t>
  </si>
  <si>
    <t>System Arquitect</t>
  </si>
  <si>
    <t>Product mgmt</t>
  </si>
  <si>
    <t>RTE</t>
  </si>
  <si>
    <t>Business Owners</t>
  </si>
  <si>
    <t>PROMEDIO LOS EQUIPOS</t>
  </si>
  <si>
    <t>EQUIPO</t>
  </si>
  <si>
    <t>Deseado</t>
  </si>
  <si>
    <t>% Actual</t>
  </si>
  <si>
    <t>Total Adopcion Actual</t>
  </si>
  <si>
    <t>Promedio</t>
  </si>
  <si>
    <t>Logrado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</si>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</sst>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left" vertical="center" wrapText="1" indent="1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/>
    <xf numFmtId="9" fontId="0" fillId="0" borderId="0" xfId="0" applyNumberFormat="1"/>
    <xf numFmtId="9" fontId="0" fillId="0" borderId="1" xfId="0" applyNumberFormat="1" applyBorder="1"/>
    <xf numFmtId="0" fontId="8" fillId="0" borderId="1" xfId="0" applyFont="1" applyFill="1" applyBorder="1" applyAlignment="1">
      <alignment horizontal="left" vertical="center" wrapText="1" indent="1"/>
    </xf>
    <xf numFmtId="0" fontId="9" fillId="2" borderId="0" xfId="0" applyFont="1" applyFill="1" applyAlignment="1">
      <alignment vertical="center"/>
    </xf>
    <xf numFmtId="9" fontId="10" fillId="0" borderId="3" xfId="0" applyNumberFormat="1" applyFont="1" applyFill="1" applyBorder="1" applyAlignment="1">
      <alignment vertical="center"/>
    </xf>
    <xf numFmtId="0" fontId="7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9" fontId="6" fillId="0" borderId="1" xfId="1" applyFont="1" applyBorder="1"/>
    <xf numFmtId="9" fontId="0" fillId="0" borderId="1" xfId="1" applyFont="1" applyBorder="1"/>
    <xf numFmtId="9" fontId="7" fillId="0" borderId="1" xfId="1" applyFont="1" applyBorder="1"/>
    <xf numFmtId="9" fontId="10" fillId="0" borderId="1" xfId="0" applyNumberFormat="1" applyFont="1" applyFill="1" applyBorder="1" applyAlignment="1">
      <alignment vertical="center"/>
    </xf>
    <xf numFmtId="0" fontId="9" fillId="3" borderId="4" xfId="0" applyFont="1" applyFill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0" fillId="0" borderId="6" xfId="0" applyBorder="1"/>
    <xf numFmtId="0" fontId="1" fillId="0" borderId="6" xfId="0" applyFont="1" applyBorder="1"/>
    <xf numFmtId="0" fontId="9" fillId="2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0" fillId="0" borderId="0" xfId="1" applyFont="1"/>
    <xf numFmtId="0" fontId="0" fillId="4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Marco</a:t>
            </a:r>
            <a:r>
              <a:rPr lang="es-CO" b="1" baseline="0"/>
              <a:t> Safe</a:t>
            </a:r>
            <a:endParaRPr lang="es-CO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'Adopcion Safe'!$C$46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Safe'!$B$47:$B$49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Safe'!$C$47:$C$49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1-4247-BEA8-E4304AE0E292}"/>
            </c:ext>
          </c:extLst>
        </c:ser>
        <c:ser>
          <c:idx val="1"/>
          <c:order val="1"/>
          <c:tx>
            <c:strRef>
              <c:f>'Adopcion Safe'!$D$46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Safe'!$B$47:$B$49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Safe'!$D$47:$D$49</c:f>
              <c:numCache>
                <c:formatCode>0%</c:formatCode>
                <c:ptCount val="3"/>
                <c:pt idx="0">
                  <c:v>0.5</c:v>
                </c:pt>
                <c:pt idx="1">
                  <c:v>0.41666666666666669</c:v>
                </c:pt>
                <c:pt idx="2">
                  <c:v>0.38412698412698409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1-4247-BEA8-E4304AE0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65984"/>
        <c:axId val="1401665568"/>
      </c:radarChart>
      <c:catAx>
        <c:axId val="14016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568"/>
        <c:crosses val="autoZero"/>
        <c:auto val="1"/>
        <c:lblAlgn val="ctr"/>
        <c:lblOffset val="100"/>
        <c:noMultiLvlLbl val="0"/>
      </c:catAx>
      <c:valAx>
        <c:axId val="1401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 Equipo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RadarMadurez!$C$1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RadarMadurez!$C$2:$C$16</c:f>
              <c:numCache>
                <c:formatCode>0%</c:formatCode>
                <c:ptCount val="15"/>
                <c:pt idx="0">
                  <c:v>0.5357142857142857</c:v>
                </c:pt>
                <c:pt idx="1">
                  <c:v>0.5714285714285714</c:v>
                </c:pt>
                <c:pt idx="2">
                  <c:v>0.35714285714285715</c:v>
                </c:pt>
                <c:pt idx="3">
                  <c:v>0.5357142857142857</c:v>
                </c:pt>
                <c:pt idx="4">
                  <c:v>0.17857142857142858</c:v>
                </c:pt>
                <c:pt idx="5">
                  <c:v>0.25</c:v>
                </c:pt>
                <c:pt idx="6">
                  <c:v>0.32142857142857145</c:v>
                </c:pt>
                <c:pt idx="7">
                  <c:v>0.4642857142857143</c:v>
                </c:pt>
                <c:pt idx="8">
                  <c:v>0.21428571428571427</c:v>
                </c:pt>
                <c:pt idx="9">
                  <c:v>0.2857142857142857</c:v>
                </c:pt>
                <c:pt idx="10">
                  <c:v>0.35714285714285715</c:v>
                </c:pt>
                <c:pt idx="11">
                  <c:v>0.5</c:v>
                </c:pt>
                <c:pt idx="12">
                  <c:v>0.32142857142857145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FDA-BB0E-0FC06C7B0ADD}"/>
            </c:ext>
          </c:extLst>
        </c:ser>
        <c:ser>
          <c:idx val="1"/>
          <c:order val="1"/>
          <c:tx>
            <c:strRef>
              <c:f>RadarMadurez!$D$1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RadarMadurez!$D$2:$D$16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3-4FDA-BB0E-0FC06C7B0ADD}"/>
            </c:ext>
          </c:extLst>
        </c:ser>
        <c:ser>
          <c:idx val="2"/>
          <c:order val="2"/>
          <c:tx>
            <c:strRef>
              <c:f>RadarMadurez!$E$1</c:f>
              <c:strCache>
                <c:ptCount val="1"/>
                <c:pt idx="0">
                  <c:v>Logrado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RadarMadurez!$E$2:$E$16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FDA-BB0E-0FC06C7B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23231"/>
        <c:axId val="1791629999"/>
      </c:radarChart>
      <c:catAx>
        <c:axId val="17933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29999"/>
        <c:crosses val="autoZero"/>
        <c:auto val="1"/>
        <c:lblAlgn val="ctr"/>
        <c:lblOffset val="100"/>
        <c:noMultiLvlLbl val="0"/>
      </c:catAx>
      <c:valAx>
        <c:axId val="17916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3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</a:t>
            </a:r>
            <a:r>
              <a:rPr lang="es-CO" baseline="0"/>
              <a:t> Macro de Escalameinto</a:t>
            </a:r>
            <a:r>
              <a:rPr lang="es-CO"/>
              <a:t> Safe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RadarMadurez!$C$20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RadarMadurez!$C$21:$C$23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0.32619047619047614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C4E-B213-902BB4E1479F}"/>
            </c:ext>
          </c:extLst>
        </c:ser>
        <c:ser>
          <c:idx val="1"/>
          <c:order val="1"/>
          <c:tx>
            <c:strRef>
              <c:f>RadarMadurez!$D$20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RadarMadurez!$D$21:$D$23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E-4C4E-B213-902BB4E1479F}"/>
            </c:ext>
          </c:extLst>
        </c:ser>
        <c:ser>
          <c:idx val="2"/>
          <c:order val="2"/>
          <c:tx>
            <c:strRef>
              <c:f>RadarMadurez!$E$20</c:f>
              <c:strCache>
                <c:ptCount val="1"/>
                <c:pt idx="0">
                  <c:v>Logrado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RadarMadurez!$E$21:$E$23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E-4C4E-B213-902BB4E1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54975"/>
        <c:axId val="1836888367"/>
      </c:radarChart>
      <c:catAx>
        <c:axId val="17825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888367"/>
        <c:crosses val="autoZero"/>
        <c:auto val="1"/>
        <c:lblAlgn val="ctr"/>
        <c:lblOffset val="100"/>
        <c:noMultiLvlLbl val="0"/>
      </c:catAx>
      <c:valAx>
        <c:axId val="1836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5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190506</xdr:colOff>
      <xdr:row>46</xdr:row>
      <xdr:rowOff>19050</xdr:rowOff>
    </xdr:from>
    <xdr:to>
      <xdr:col>11</xdr:col>
      <xdr:colOff>238131</xdr:colOff>
      <xdr:row>60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0</xdr:row>
      <xdr:rowOff>61913</xdr:rowOff>
    </xdr:from>
    <xdr:to>
      <xdr:col>13</xdr:col>
      <xdr:colOff>628650</xdr:colOff>
      <xdr:row>16</xdr:row>
      <xdr:rowOff>323851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BA0751-138E-42FB-9203-7FD37238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17</xdr:row>
      <xdr:rowOff>104775</xdr:rowOff>
    </xdr:from>
    <xdr:to>
      <xdr:col>13</xdr:col>
      <xdr:colOff>628650</xdr:colOff>
      <xdr:row>35</xdr:row>
      <xdr:rowOff>28574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CDE89E-BAFD-47D4-A8CA-DFCB80E7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10991a\Documents\Experian.Agile\Experian.Recursos\RadarEquipo_MarcoSaf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rPorEquipo"/>
      <sheetName val="Criterios"/>
      <sheetName val="Notas"/>
    </sheetNames>
    <sheetDataSet>
      <sheetData sheetId="0" refreshError="1"/>
      <sheetData sheetId="1">
        <row r="31">
          <cell r="K31">
            <v>0</v>
          </cell>
        </row>
        <row r="39">
          <cell r="K39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9"/>
  <sheetViews>
    <sheetView tabSelected="1" topLeftCell="A22" workbookViewId="0">
      <pane xSplit="2" topLeftCell="C1" activePane="topRight" state="frozen"/>
      <selection pane="topRight" activeCell="D47" sqref="D47:D49"/>
    </sheetView>
  </sheetViews>
  <sheetFormatPr baseColWidth="10" defaultColWidth="26" defaultRowHeight="15" x14ac:dyDescent="0.25"/>
  <cols>
    <col min="1" max="1" width="7.5703125" bestFit="1" customWidth="1"/>
    <col min="2" max="2" width="34.42578125" bestFit="1" customWidth="1"/>
    <col min="3" max="3" width="13.42578125" bestFit="1" customWidth="1"/>
    <col min="4" max="4" width="8.28515625" bestFit="1" customWidth="1"/>
    <col min="5" max="5" width="12.28515625" bestFit="1" customWidth="1"/>
    <col min="6" max="6" width="8.42578125" bestFit="1" customWidth="1"/>
    <col min="7" max="7" width="18.85546875" bestFit="1" customWidth="1"/>
    <col min="8" max="8" width="10.5703125" bestFit="1" customWidth="1"/>
    <col min="9" max="9" width="10" bestFit="1" customWidth="1"/>
    <col min="10" max="10" width="5.28515625" style="12" bestFit="1" customWidth="1"/>
    <col min="11" max="11" width="14.7109375" bestFit="1" customWidth="1"/>
    <col min="12" max="12" width="10.140625" bestFit="1" customWidth="1"/>
    <col min="13" max="13" width="5.5703125" bestFit="1" customWidth="1"/>
    <col min="14" max="14" width="6" bestFit="1" customWidth="1"/>
    <col min="15" max="15" width="5.140625" style="9" bestFit="1" customWidth="1"/>
    <col min="16" max="16" width="14.28515625" bestFit="1" customWidth="1"/>
    <col min="17" max="17" width="10.42578125" bestFit="1" customWidth="1"/>
  </cols>
  <sheetData>
    <row r="2" spans="1:17" x14ac:dyDescent="0.25">
      <c r="B2" s="5" t="s">
        <v>21</v>
      </c>
    </row>
    <row r="3" spans="1:17" x14ac:dyDescent="0.25">
      <c r="B3" s="2"/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19</v>
      </c>
      <c r="J3" s="10" t="s">
        <v>51</v>
      </c>
      <c r="K3" s="7" t="s">
        <v>52</v>
      </c>
      <c r="L3" s="7" t="s">
        <v>18</v>
      </c>
      <c r="M3" s="7" t="s">
        <v>53</v>
      </c>
      <c r="N3" s="7" t="s">
        <v>0</v>
      </c>
      <c r="O3" s="10" t="s">
        <v>20</v>
      </c>
      <c r="P3" s="7" t="s">
        <v>17</v>
      </c>
      <c r="Q3" s="7" t="s">
        <v>54</v>
      </c>
    </row>
    <row r="4" spans="1:17" x14ac:dyDescent="0.25">
      <c r="B4" s="4" t="s">
        <v>16</v>
      </c>
      <c r="C4" s="2"/>
      <c r="D4" s="2"/>
      <c r="E4" s="2"/>
      <c r="F4" s="2"/>
      <c r="G4" s="2"/>
      <c r="H4" s="2"/>
      <c r="I4" s="2"/>
      <c r="J4" s="13"/>
      <c r="K4" s="2"/>
      <c r="L4" s="2"/>
      <c r="M4" s="2"/>
      <c r="N4" s="2"/>
      <c r="O4" s="11"/>
      <c r="P4" s="2"/>
      <c r="Q4" s="2"/>
    </row>
    <row r="5" spans="1:17" x14ac:dyDescent="0.25">
      <c r="A5">
        <v>1</v>
      </c>
      <c r="B5" s="2" t="s">
        <v>31</v>
      </c>
      <c r="C5" s="2"/>
      <c r="D5" s="2"/>
      <c r="E5" s="2"/>
      <c r="F5" s="2"/>
      <c r="G5" s="2"/>
      <c r="H5" s="2"/>
      <c r="I5" s="2"/>
      <c r="J5" s="13"/>
      <c r="K5" s="2"/>
      <c r="L5" s="2"/>
      <c r="M5" s="2"/>
      <c r="N5" s="11">
        <v>1</v>
      </c>
      <c r="O5" s="11"/>
      <c r="P5" s="2"/>
      <c r="Q5" s="2"/>
    </row>
    <row r="6" spans="1:17" x14ac:dyDescent="0.25">
      <c r="A6">
        <v>1</v>
      </c>
      <c r="B6" s="2" t="s">
        <v>22</v>
      </c>
      <c r="C6" s="2">
        <v>1</v>
      </c>
      <c r="D6" s="2">
        <v>1</v>
      </c>
      <c r="E6" s="2"/>
      <c r="F6" s="2">
        <v>1</v>
      </c>
      <c r="G6" s="2"/>
      <c r="H6" s="2">
        <v>1</v>
      </c>
      <c r="I6" s="2">
        <v>1</v>
      </c>
      <c r="J6" s="13">
        <v>1</v>
      </c>
      <c r="K6" s="2"/>
      <c r="L6" s="2">
        <v>1</v>
      </c>
      <c r="M6" s="2">
        <v>1</v>
      </c>
      <c r="N6" s="11">
        <v>1</v>
      </c>
      <c r="O6" s="11">
        <v>1</v>
      </c>
      <c r="P6" s="2"/>
      <c r="Q6" s="2"/>
    </row>
    <row r="7" spans="1:17" x14ac:dyDescent="0.25">
      <c r="A7">
        <v>1</v>
      </c>
      <c r="B7" s="2" t="s">
        <v>23</v>
      </c>
      <c r="C7" s="2"/>
      <c r="D7" s="2"/>
      <c r="E7" s="2"/>
      <c r="F7" s="2"/>
      <c r="G7" s="2"/>
      <c r="H7" s="2"/>
      <c r="I7" s="2"/>
      <c r="J7" s="13"/>
      <c r="K7" s="2"/>
      <c r="L7" s="2"/>
      <c r="M7" s="2"/>
      <c r="N7" s="11"/>
      <c r="O7" s="11"/>
      <c r="P7" s="2"/>
      <c r="Q7" s="2"/>
    </row>
    <row r="8" spans="1:17" x14ac:dyDescent="0.25">
      <c r="A8">
        <v>1</v>
      </c>
      <c r="B8" s="2" t="s">
        <v>24</v>
      </c>
      <c r="C8" s="2">
        <v>1</v>
      </c>
      <c r="D8" s="2">
        <v>1</v>
      </c>
      <c r="E8" s="2"/>
      <c r="F8" s="2">
        <v>1</v>
      </c>
      <c r="G8" s="2"/>
      <c r="H8" s="2"/>
      <c r="I8" s="2"/>
      <c r="J8" s="13"/>
      <c r="K8" s="2"/>
      <c r="L8" s="2"/>
      <c r="M8" s="2"/>
      <c r="N8" s="11">
        <v>1</v>
      </c>
      <c r="O8" s="11">
        <v>1</v>
      </c>
      <c r="P8" s="2"/>
      <c r="Q8" s="2"/>
    </row>
    <row r="9" spans="1:17" x14ac:dyDescent="0.25">
      <c r="A9">
        <v>1</v>
      </c>
      <c r="B9" s="2" t="s">
        <v>25</v>
      </c>
      <c r="C9" s="2"/>
      <c r="D9" s="2"/>
      <c r="E9" s="2"/>
      <c r="F9" s="2"/>
      <c r="G9" s="2"/>
      <c r="H9" s="2"/>
      <c r="I9" s="2"/>
      <c r="J9" s="13"/>
      <c r="K9" s="2"/>
      <c r="L9" s="2"/>
      <c r="M9" s="2"/>
      <c r="N9" s="11">
        <v>1</v>
      </c>
      <c r="O9" s="11"/>
      <c r="P9" s="2"/>
      <c r="Q9" s="2"/>
    </row>
    <row r="10" spans="1:17" x14ac:dyDescent="0.25">
      <c r="A10">
        <v>1</v>
      </c>
      <c r="B10" s="2" t="s">
        <v>26</v>
      </c>
      <c r="C10" s="2">
        <v>1</v>
      </c>
      <c r="D10" s="2">
        <v>1</v>
      </c>
      <c r="E10" s="2">
        <v>1</v>
      </c>
      <c r="F10" s="2">
        <v>1</v>
      </c>
      <c r="G10" s="2"/>
      <c r="H10" s="2">
        <v>1</v>
      </c>
      <c r="I10" s="2"/>
      <c r="J10" s="13">
        <v>1</v>
      </c>
      <c r="K10" s="2"/>
      <c r="L10" s="2"/>
      <c r="M10" s="2"/>
      <c r="N10" s="11">
        <v>1</v>
      </c>
      <c r="O10" s="11">
        <v>1</v>
      </c>
      <c r="P10" s="2"/>
      <c r="Q10" s="2"/>
    </row>
    <row r="11" spans="1:17" x14ac:dyDescent="0.25">
      <c r="A11">
        <v>1</v>
      </c>
      <c r="B11" s="2" t="s">
        <v>27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13">
        <v>1</v>
      </c>
      <c r="K11" s="2">
        <v>1</v>
      </c>
      <c r="L11" s="2"/>
      <c r="M11" s="2">
        <v>1</v>
      </c>
      <c r="N11" s="11">
        <v>1</v>
      </c>
      <c r="O11" s="11">
        <v>1</v>
      </c>
      <c r="P11" s="2"/>
      <c r="Q11" s="2"/>
    </row>
    <row r="12" spans="1:17" x14ac:dyDescent="0.25">
      <c r="A12">
        <v>1</v>
      </c>
      <c r="B12" s="2" t="s">
        <v>28</v>
      </c>
      <c r="C12" s="2"/>
      <c r="D12" s="2"/>
      <c r="E12" s="2"/>
      <c r="F12" s="2"/>
      <c r="G12" s="2"/>
      <c r="H12" s="2"/>
      <c r="I12" s="2"/>
      <c r="J12" s="13"/>
      <c r="K12" s="2"/>
      <c r="L12" s="2"/>
      <c r="M12" s="2"/>
      <c r="N12" s="11"/>
      <c r="O12" s="11"/>
      <c r="P12" s="2"/>
      <c r="Q12" s="2"/>
    </row>
    <row r="13" spans="1:17" x14ac:dyDescent="0.25">
      <c r="A13">
        <v>1</v>
      </c>
      <c r="B13" s="2" t="s">
        <v>29</v>
      </c>
      <c r="C13" s="2"/>
      <c r="D13" s="2"/>
      <c r="E13" s="2"/>
      <c r="F13" s="2"/>
      <c r="G13" s="2"/>
      <c r="H13" s="2"/>
      <c r="I13" s="2"/>
      <c r="J13" s="13"/>
      <c r="K13" s="2"/>
      <c r="L13" s="2"/>
      <c r="M13" s="2"/>
      <c r="N13" s="11"/>
      <c r="O13" s="11"/>
      <c r="P13" s="2"/>
      <c r="Q13" s="2"/>
    </row>
    <row r="14" spans="1:17" x14ac:dyDescent="0.25">
      <c r="A14">
        <v>1</v>
      </c>
      <c r="B14" s="2" t="s">
        <v>30</v>
      </c>
      <c r="C14" s="2"/>
      <c r="D14" s="2"/>
      <c r="E14" s="2"/>
      <c r="F14" s="2"/>
      <c r="G14" s="2"/>
      <c r="H14" s="2"/>
      <c r="I14" s="2"/>
      <c r="J14" s="13"/>
      <c r="K14" s="2"/>
      <c r="L14" s="2"/>
      <c r="M14" s="2"/>
      <c r="N14" s="11"/>
      <c r="O14" s="11"/>
      <c r="P14" s="2"/>
      <c r="Q14" s="2"/>
    </row>
    <row r="15" spans="1:17" x14ac:dyDescent="0.25">
      <c r="A15">
        <f>SUM(A5:A14)</f>
        <v>10</v>
      </c>
      <c r="B15" s="8"/>
      <c r="C15" s="2"/>
      <c r="D15" s="2"/>
      <c r="E15" s="2"/>
      <c r="F15" s="2"/>
      <c r="G15" s="2"/>
      <c r="H15" s="2"/>
      <c r="I15" s="2"/>
      <c r="J15" s="13"/>
      <c r="K15" s="2"/>
      <c r="L15" s="2"/>
      <c r="M15" s="2"/>
      <c r="N15" s="11"/>
      <c r="O15" s="11"/>
      <c r="P15" s="2"/>
      <c r="Q15" s="2"/>
    </row>
    <row r="16" spans="1:17" x14ac:dyDescent="0.25">
      <c r="B16" s="4" t="s">
        <v>32</v>
      </c>
      <c r="C16" s="2"/>
      <c r="D16" s="2"/>
      <c r="E16" s="2"/>
      <c r="F16" s="2"/>
      <c r="G16" s="2"/>
      <c r="H16" s="2"/>
      <c r="I16" s="2"/>
      <c r="J16" s="13"/>
      <c r="K16" s="2"/>
      <c r="L16" s="2"/>
      <c r="M16" s="2"/>
      <c r="N16" s="11"/>
      <c r="O16" s="11"/>
      <c r="P16" s="2"/>
      <c r="Q16" s="2"/>
    </row>
    <row r="17" spans="1:17" x14ac:dyDescent="0.25">
      <c r="A17">
        <v>1</v>
      </c>
      <c r="B17" s="2" t="s">
        <v>33</v>
      </c>
      <c r="C17" s="2">
        <v>1</v>
      </c>
      <c r="D17" s="2">
        <v>1</v>
      </c>
      <c r="E17" s="2">
        <v>1</v>
      </c>
      <c r="F17" s="2">
        <v>1</v>
      </c>
      <c r="G17" s="2"/>
      <c r="H17" s="2"/>
      <c r="I17" s="2">
        <v>1</v>
      </c>
      <c r="J17" s="13">
        <v>1</v>
      </c>
      <c r="K17" s="2"/>
      <c r="L17" s="2"/>
      <c r="M17" s="2">
        <v>1</v>
      </c>
      <c r="N17" s="11">
        <v>1</v>
      </c>
      <c r="O17" s="11"/>
      <c r="P17" s="2"/>
      <c r="Q17" s="2"/>
    </row>
    <row r="18" spans="1:17" x14ac:dyDescent="0.25">
      <c r="A18">
        <v>1</v>
      </c>
      <c r="B18" s="2" t="s">
        <v>34</v>
      </c>
      <c r="C18" s="2"/>
      <c r="D18" s="2">
        <v>1</v>
      </c>
      <c r="E18" s="2"/>
      <c r="F18" s="2"/>
      <c r="G18" s="2"/>
      <c r="H18" s="2"/>
      <c r="I18" s="2"/>
      <c r="J18" s="13">
        <v>1</v>
      </c>
      <c r="K18" s="2"/>
      <c r="L18" s="2"/>
      <c r="M18" s="2"/>
      <c r="N18" s="11">
        <v>1</v>
      </c>
      <c r="O18" s="11"/>
      <c r="P18" s="2"/>
      <c r="Q18" s="2"/>
    </row>
    <row r="19" spans="1:17" x14ac:dyDescent="0.25">
      <c r="A19">
        <v>1</v>
      </c>
      <c r="B19" s="2" t="s">
        <v>35</v>
      </c>
      <c r="C19" s="2">
        <v>1</v>
      </c>
      <c r="D19" s="2">
        <v>1</v>
      </c>
      <c r="E19" s="2"/>
      <c r="F19" s="2">
        <v>1</v>
      </c>
      <c r="G19" s="2"/>
      <c r="H19" s="2">
        <v>1</v>
      </c>
      <c r="I19" s="2">
        <v>1</v>
      </c>
      <c r="J19" s="13">
        <v>1</v>
      </c>
      <c r="K19" s="2">
        <v>1</v>
      </c>
      <c r="L19" s="2"/>
      <c r="M19" s="2"/>
      <c r="N19" s="11">
        <v>1</v>
      </c>
      <c r="O19" s="11">
        <v>1</v>
      </c>
      <c r="P19" s="2"/>
      <c r="Q19" s="2"/>
    </row>
    <row r="20" spans="1:17" x14ac:dyDescent="0.25">
      <c r="A20">
        <v>1</v>
      </c>
      <c r="B20" s="2" t="s">
        <v>36</v>
      </c>
      <c r="C20" s="2">
        <v>1</v>
      </c>
      <c r="D20" s="2">
        <v>1</v>
      </c>
      <c r="E20" s="2"/>
      <c r="F20" s="2">
        <v>1</v>
      </c>
      <c r="G20" s="2"/>
      <c r="H20" s="2"/>
      <c r="I20" s="2"/>
      <c r="J20" s="13">
        <v>1</v>
      </c>
      <c r="K20" s="2"/>
      <c r="L20" s="2"/>
      <c r="M20" s="2"/>
      <c r="N20" s="11">
        <v>1</v>
      </c>
      <c r="O20" s="11"/>
      <c r="P20" s="2"/>
      <c r="Q20" s="2"/>
    </row>
    <row r="21" spans="1:17" x14ac:dyDescent="0.25">
      <c r="A21">
        <v>1</v>
      </c>
      <c r="B21" s="2" t="s">
        <v>37</v>
      </c>
      <c r="C21" s="2"/>
      <c r="D21" s="2"/>
      <c r="E21" s="2"/>
      <c r="F21" s="2">
        <v>1</v>
      </c>
      <c r="G21" s="2"/>
      <c r="H21" s="2"/>
      <c r="I21" s="2"/>
      <c r="J21" s="13"/>
      <c r="K21" s="2"/>
      <c r="L21" s="2">
        <v>1</v>
      </c>
      <c r="M21" s="2">
        <v>1</v>
      </c>
      <c r="N21" s="11">
        <v>1</v>
      </c>
      <c r="O21" s="11"/>
      <c r="P21" s="2"/>
      <c r="Q21" s="2"/>
    </row>
    <row r="22" spans="1:17" x14ac:dyDescent="0.25">
      <c r="A22">
        <v>1</v>
      </c>
      <c r="B22" s="2" t="s">
        <v>38</v>
      </c>
      <c r="C22" s="2">
        <v>1</v>
      </c>
      <c r="D22" s="2">
        <v>1</v>
      </c>
      <c r="E22" s="2">
        <v>1</v>
      </c>
      <c r="F22" s="2">
        <v>1</v>
      </c>
      <c r="G22" s="2"/>
      <c r="H22" s="2"/>
      <c r="I22" s="2">
        <v>1</v>
      </c>
      <c r="J22" s="13">
        <v>1</v>
      </c>
      <c r="K22" s="2"/>
      <c r="L22" s="2">
        <v>1</v>
      </c>
      <c r="M22" s="2">
        <v>1</v>
      </c>
      <c r="N22" s="11">
        <v>1</v>
      </c>
      <c r="O22" s="11"/>
      <c r="P22" s="2"/>
      <c r="Q22" s="2"/>
    </row>
    <row r="23" spans="1:17" x14ac:dyDescent="0.25">
      <c r="A23">
        <v>1</v>
      </c>
      <c r="B23" s="2" t="s">
        <v>39</v>
      </c>
      <c r="C23" s="2">
        <v>1</v>
      </c>
      <c r="D23" s="2">
        <v>1</v>
      </c>
      <c r="E23" s="2">
        <v>1</v>
      </c>
      <c r="F23" s="2"/>
      <c r="G23" s="2"/>
      <c r="H23" s="2"/>
      <c r="I23" s="2"/>
      <c r="J23" s="13"/>
      <c r="K23" s="2"/>
      <c r="L23" s="2"/>
      <c r="M23" s="2"/>
      <c r="N23" s="11">
        <v>1</v>
      </c>
      <c r="O23" s="11"/>
      <c r="P23" s="2"/>
      <c r="Q23" s="2"/>
    </row>
    <row r="24" spans="1:17" x14ac:dyDescent="0.25">
      <c r="A24">
        <v>1</v>
      </c>
      <c r="B24" s="2" t="s">
        <v>40</v>
      </c>
      <c r="C24" s="2">
        <v>1</v>
      </c>
      <c r="D24" s="2">
        <v>1</v>
      </c>
      <c r="E24" s="2">
        <v>1</v>
      </c>
      <c r="F24" s="2"/>
      <c r="G24" s="2"/>
      <c r="H24" s="2"/>
      <c r="I24" s="2"/>
      <c r="J24" s="13"/>
      <c r="K24" s="2"/>
      <c r="L24" s="2"/>
      <c r="M24" s="2"/>
      <c r="N24" s="11">
        <v>1</v>
      </c>
      <c r="O24" s="11"/>
      <c r="P24" s="2"/>
      <c r="Q24" s="2"/>
    </row>
    <row r="25" spans="1:17" x14ac:dyDescent="0.25">
      <c r="A25">
        <v>1</v>
      </c>
      <c r="B25" s="2" t="s">
        <v>41</v>
      </c>
      <c r="C25" s="2"/>
      <c r="D25" s="2"/>
      <c r="E25" s="2"/>
      <c r="F25" s="2"/>
      <c r="G25" s="2"/>
      <c r="H25" s="2"/>
      <c r="I25" s="2"/>
      <c r="J25" s="13"/>
      <c r="K25" s="2"/>
      <c r="L25" s="2"/>
      <c r="M25" s="2"/>
      <c r="N25" s="2"/>
      <c r="O25" s="11"/>
      <c r="P25" s="2"/>
      <c r="Q25" s="2"/>
    </row>
    <row r="26" spans="1:17" x14ac:dyDescent="0.25">
      <c r="A26">
        <v>1</v>
      </c>
      <c r="B26" s="2" t="s">
        <v>42</v>
      </c>
      <c r="C26" s="2">
        <v>1</v>
      </c>
      <c r="D26" s="2">
        <v>1</v>
      </c>
      <c r="E26" s="2"/>
      <c r="F26" s="2">
        <v>1</v>
      </c>
      <c r="G26" s="2"/>
      <c r="H26" s="2"/>
      <c r="I26" s="2"/>
      <c r="J26" s="13">
        <v>1</v>
      </c>
      <c r="K26" s="2"/>
      <c r="L26" s="2"/>
      <c r="M26" s="2"/>
      <c r="N26" s="2"/>
      <c r="O26" s="11"/>
      <c r="P26" s="2"/>
      <c r="Q26" s="2"/>
    </row>
    <row r="27" spans="1:17" x14ac:dyDescent="0.25">
      <c r="A27">
        <v>1</v>
      </c>
      <c r="B27" s="2" t="s">
        <v>43</v>
      </c>
      <c r="C27" s="2"/>
      <c r="D27" s="2"/>
      <c r="E27" s="2"/>
      <c r="F27" s="2"/>
      <c r="G27" s="2"/>
      <c r="H27" s="2"/>
      <c r="I27" s="2"/>
      <c r="J27" s="13"/>
      <c r="K27" s="2"/>
      <c r="L27" s="2"/>
      <c r="M27" s="2"/>
      <c r="N27" s="2"/>
      <c r="O27" s="11"/>
      <c r="P27" s="2"/>
      <c r="Q27" s="2"/>
    </row>
    <row r="28" spans="1:17" x14ac:dyDescent="0.25">
      <c r="A28">
        <v>1</v>
      </c>
      <c r="B28" s="2" t="s">
        <v>44</v>
      </c>
      <c r="C28" s="2"/>
      <c r="D28" s="2"/>
      <c r="E28" s="2"/>
      <c r="F28" s="2">
        <v>1</v>
      </c>
      <c r="G28" s="2"/>
      <c r="H28" s="2"/>
      <c r="I28" s="2"/>
      <c r="J28" s="13"/>
      <c r="K28" s="2"/>
      <c r="L28" s="2">
        <v>1</v>
      </c>
      <c r="M28" s="2">
        <v>1</v>
      </c>
      <c r="N28" s="2"/>
      <c r="O28" s="11"/>
      <c r="P28" s="2"/>
      <c r="Q28" s="2"/>
    </row>
    <row r="29" spans="1:17" x14ac:dyDescent="0.25">
      <c r="A29">
        <f>SUM(A17:A28)</f>
        <v>12</v>
      </c>
      <c r="B29" s="2"/>
      <c r="C29" s="2"/>
      <c r="D29" s="2"/>
      <c r="E29" s="2"/>
      <c r="F29" s="2"/>
      <c r="G29" s="2"/>
      <c r="H29" s="2"/>
      <c r="I29" s="2"/>
      <c r="J29" s="13"/>
      <c r="K29" s="2"/>
      <c r="L29" s="2"/>
      <c r="M29" s="2"/>
      <c r="N29" s="2"/>
      <c r="O29" s="11"/>
      <c r="P29" s="2"/>
      <c r="Q29" s="2"/>
    </row>
    <row r="30" spans="1:17" x14ac:dyDescent="0.25">
      <c r="B30" s="4" t="s">
        <v>55</v>
      </c>
      <c r="C30" s="2"/>
      <c r="D30" s="2"/>
      <c r="E30" s="2"/>
      <c r="F30" s="2"/>
      <c r="G30" s="2"/>
      <c r="H30" s="2"/>
      <c r="I30" s="2"/>
      <c r="J30" s="13"/>
      <c r="K30" s="2"/>
      <c r="L30" s="2"/>
      <c r="M30" s="2"/>
      <c r="N30" s="2"/>
      <c r="O30" s="11"/>
      <c r="P30" s="2"/>
      <c r="Q30" s="2"/>
    </row>
    <row r="31" spans="1:17" x14ac:dyDescent="0.25">
      <c r="A31">
        <v>1</v>
      </c>
      <c r="B31" s="2" t="s">
        <v>56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13">
        <v>1</v>
      </c>
      <c r="K31" s="2">
        <v>1</v>
      </c>
      <c r="L31" s="2">
        <v>1</v>
      </c>
      <c r="M31" s="2">
        <v>1</v>
      </c>
      <c r="N31" s="2"/>
      <c r="O31" s="11">
        <v>1</v>
      </c>
      <c r="P31" s="2"/>
      <c r="Q31" s="2"/>
    </row>
    <row r="32" spans="1:17" x14ac:dyDescent="0.25">
      <c r="A32">
        <v>1</v>
      </c>
      <c r="B32" s="2" t="s">
        <v>57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13">
        <v>1</v>
      </c>
      <c r="K32" s="2">
        <v>1</v>
      </c>
      <c r="L32" s="2">
        <v>1</v>
      </c>
      <c r="M32" s="2">
        <v>1</v>
      </c>
      <c r="N32" s="2"/>
      <c r="O32" s="11">
        <v>1</v>
      </c>
      <c r="P32" s="2"/>
      <c r="Q32" s="2"/>
    </row>
    <row r="33" spans="1:18" x14ac:dyDescent="0.25">
      <c r="A33">
        <v>1</v>
      </c>
      <c r="B33" s="2" t="s">
        <v>58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13">
        <v>1</v>
      </c>
      <c r="K33" s="2">
        <v>1</v>
      </c>
      <c r="L33" s="2">
        <v>1</v>
      </c>
      <c r="M33" s="2">
        <v>1</v>
      </c>
      <c r="N33" s="2"/>
      <c r="O33" s="11">
        <v>1</v>
      </c>
      <c r="P33" s="2"/>
      <c r="Q33" s="2"/>
    </row>
    <row r="34" spans="1:18" x14ac:dyDescent="0.25">
      <c r="A34">
        <v>1</v>
      </c>
      <c r="B34" s="2" t="s">
        <v>59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13">
        <v>1</v>
      </c>
      <c r="K34" s="2">
        <v>1</v>
      </c>
      <c r="L34" s="2">
        <v>1</v>
      </c>
      <c r="M34" s="2">
        <v>1</v>
      </c>
      <c r="N34" s="2"/>
      <c r="O34" s="11">
        <v>1</v>
      </c>
      <c r="P34" s="2"/>
      <c r="Q34" s="2"/>
    </row>
    <row r="35" spans="1:18" x14ac:dyDescent="0.25">
      <c r="A35">
        <v>1</v>
      </c>
      <c r="B35" s="2" t="s">
        <v>60</v>
      </c>
      <c r="C35" s="2"/>
      <c r="D35" s="2"/>
      <c r="E35" s="2"/>
      <c r="F35" s="2"/>
      <c r="G35" s="2"/>
      <c r="H35" s="2"/>
      <c r="I35" s="2"/>
      <c r="J35" s="13"/>
      <c r="K35" s="2"/>
      <c r="L35" s="2"/>
      <c r="M35" s="2"/>
      <c r="N35" s="2"/>
      <c r="O35" s="11"/>
      <c r="P35" s="2"/>
      <c r="Q35" s="2"/>
    </row>
    <row r="36" spans="1:18" x14ac:dyDescent="0.25">
      <c r="A36">
        <v>1</v>
      </c>
      <c r="B36" s="2" t="s">
        <v>61</v>
      </c>
      <c r="C36" s="2"/>
      <c r="D36" s="2"/>
      <c r="E36" s="2"/>
      <c r="F36" s="2"/>
      <c r="G36" s="2"/>
      <c r="H36" s="2"/>
      <c r="I36" s="2"/>
      <c r="J36" s="13"/>
      <c r="K36" s="2"/>
      <c r="L36" s="2"/>
      <c r="M36" s="2"/>
      <c r="N36" s="2"/>
      <c r="O36" s="11"/>
      <c r="P36" s="2"/>
      <c r="Q36" s="2"/>
    </row>
    <row r="37" spans="1:18" x14ac:dyDescent="0.25">
      <c r="A37">
        <v>0</v>
      </c>
      <c r="B37" s="37" t="s">
        <v>62</v>
      </c>
      <c r="C37" s="15"/>
      <c r="D37" s="2"/>
      <c r="E37" s="2"/>
      <c r="F37" s="2"/>
      <c r="G37" s="2"/>
      <c r="H37" s="2"/>
      <c r="I37" s="2"/>
      <c r="J37" s="13"/>
      <c r="K37" s="2"/>
      <c r="L37" s="2"/>
      <c r="M37" s="2"/>
      <c r="N37" s="2"/>
      <c r="O37" s="11"/>
      <c r="P37" s="2"/>
      <c r="Q37" s="2"/>
    </row>
    <row r="38" spans="1:18" x14ac:dyDescent="0.25">
      <c r="A38">
        <f>SUM(A31:A37)</f>
        <v>6</v>
      </c>
      <c r="B38" s="23"/>
      <c r="C38" s="21"/>
      <c r="D38" s="1"/>
      <c r="E38" s="1"/>
      <c r="F38" s="1"/>
      <c r="G38" s="1"/>
      <c r="H38" s="1"/>
      <c r="I38" s="1"/>
      <c r="J38" s="14"/>
      <c r="K38" s="1"/>
      <c r="L38" s="1"/>
      <c r="M38" s="1"/>
      <c r="N38" s="1"/>
      <c r="O38" s="22"/>
      <c r="P38" s="1"/>
      <c r="Q38" s="1"/>
      <c r="R38" t="s">
        <v>68</v>
      </c>
    </row>
    <row r="39" spans="1:18" x14ac:dyDescent="0.25">
      <c r="B39" s="6" t="s">
        <v>16</v>
      </c>
      <c r="C39" s="24">
        <f>SUM(C5:C14)/$A$15</f>
        <v>0.4</v>
      </c>
      <c r="D39" s="24">
        <f>SUM(D5:D14)/$A$15</f>
        <v>0.4</v>
      </c>
      <c r="E39" s="24">
        <f>SUM(E5:E14)/$A$15</f>
        <v>0.2</v>
      </c>
      <c r="F39" s="24">
        <f>SUM(F5:F14)/$A$15</f>
        <v>0.4</v>
      </c>
      <c r="G39" s="24">
        <f>SUM(G5:G14)/$A$15</f>
        <v>0.1</v>
      </c>
      <c r="H39" s="24">
        <f>SUM(H5:H14)/$A$15</f>
        <v>0.3</v>
      </c>
      <c r="I39" s="24">
        <f>SUM(I5:I14)/$A$15</f>
        <v>0.2</v>
      </c>
      <c r="J39" s="24">
        <f>SUM(J5:J14)/$A$15</f>
        <v>0.3</v>
      </c>
      <c r="K39" s="24">
        <f>SUM(K5:K14)/$A$15</f>
        <v>0.1</v>
      </c>
      <c r="L39" s="24">
        <f>SUM(L5:L14)/$A$15</f>
        <v>0.1</v>
      </c>
      <c r="M39" s="24">
        <f>SUM(M5:M14)/$A$15</f>
        <v>0.2</v>
      </c>
      <c r="N39" s="24">
        <f>SUM(N5:N14)/$A$15</f>
        <v>0.6</v>
      </c>
      <c r="O39" s="24">
        <f>SUM(O5:O14)/$A$15</f>
        <v>0.4</v>
      </c>
      <c r="P39" s="24">
        <f>SUM(P5:P14)/$A$15</f>
        <v>0</v>
      </c>
      <c r="Q39" s="24">
        <f>SUM(Q5:Q14)/$A$15</f>
        <v>0</v>
      </c>
      <c r="R39" s="16">
        <f>AVERAGE(C39:Q39)</f>
        <v>0.24666666666666667</v>
      </c>
    </row>
    <row r="40" spans="1:18" x14ac:dyDescent="0.25">
      <c r="B40" s="4" t="s">
        <v>32</v>
      </c>
      <c r="C40" s="26">
        <f>SUM(C17:C28)/$A$29</f>
        <v>0.58333333333333337</v>
      </c>
      <c r="D40" s="26">
        <f>SUM(D17:D28)/$A$29</f>
        <v>0.66666666666666663</v>
      </c>
      <c r="E40" s="26">
        <f>SUM(E17:E28)/$A$29</f>
        <v>0.33333333333333331</v>
      </c>
      <c r="F40" s="26">
        <f>SUM(F17:F28)/$A$29</f>
        <v>0.58333333333333337</v>
      </c>
      <c r="G40" s="26">
        <f>SUM(G17:G28)/$A$29</f>
        <v>0</v>
      </c>
      <c r="H40" s="26">
        <f>SUM(H17:H28)/$A$29</f>
        <v>8.3333333333333329E-2</v>
      </c>
      <c r="I40" s="26">
        <f>SUM(I17:I28)/$A$29</f>
        <v>0.25</v>
      </c>
      <c r="J40" s="26">
        <f>SUM(J17:J28)/$A$29</f>
        <v>0.5</v>
      </c>
      <c r="K40" s="26">
        <f>SUM(K17:K28)/$A$29</f>
        <v>8.3333333333333329E-2</v>
      </c>
      <c r="L40" s="26">
        <f>SUM(L17:L28)/$A$29</f>
        <v>0.25</v>
      </c>
      <c r="M40" s="26">
        <f>SUM(M17:M28)/$A$29</f>
        <v>0.33333333333333331</v>
      </c>
      <c r="N40" s="26">
        <f>SUM(N17:N28)/$A$29</f>
        <v>0.66666666666666663</v>
      </c>
      <c r="O40" s="26">
        <f>SUM(O17:O28)/$A$29</f>
        <v>8.3333333333333329E-2</v>
      </c>
      <c r="P40" s="26">
        <f>SUM(P17:P28)/$A$29</f>
        <v>0</v>
      </c>
      <c r="Q40" s="26">
        <f>SUM(Q17:Q28)/$A$29</f>
        <v>0</v>
      </c>
      <c r="R40" s="16">
        <f t="shared" ref="R40:R42" si="0">AVERAGE(C40:Q40)</f>
        <v>0.29444444444444445</v>
      </c>
    </row>
    <row r="41" spans="1:18" x14ac:dyDescent="0.25">
      <c r="B41" s="4" t="s">
        <v>55</v>
      </c>
      <c r="C41" s="26">
        <f>SUM(C31:C37)/$A$38</f>
        <v>0.66666666666666663</v>
      </c>
      <c r="D41" s="26">
        <f>SUM(D31:D37)/$A$38</f>
        <v>0.66666666666666663</v>
      </c>
      <c r="E41" s="26">
        <f>SUM(E31:E37)/$A$38</f>
        <v>0.66666666666666663</v>
      </c>
      <c r="F41" s="26">
        <f>SUM(F31:F37)/$A$38</f>
        <v>0.66666666666666663</v>
      </c>
      <c r="G41" s="26">
        <f>SUM(G31:G37)/$A$38</f>
        <v>0.66666666666666663</v>
      </c>
      <c r="H41" s="26">
        <f>SUM(H31:H37)/$A$38</f>
        <v>0.5</v>
      </c>
      <c r="I41" s="26">
        <f>SUM(I31:I37)/$A$38</f>
        <v>0.66666666666666663</v>
      </c>
      <c r="J41" s="26">
        <f>SUM(J31:J37)/$A$38</f>
        <v>0.66666666666666663</v>
      </c>
      <c r="K41" s="26">
        <f>SUM(K31:K37)/$A$38</f>
        <v>0.66666666666666663</v>
      </c>
      <c r="L41" s="26">
        <f>SUM(L31:L37)/$A$38</f>
        <v>0.66666666666666663</v>
      </c>
      <c r="M41" s="26">
        <f>SUM(M31:M37)/$A$38</f>
        <v>0.66666666666666663</v>
      </c>
      <c r="N41" s="26">
        <f>SUM(N31:N37)/$A$38</f>
        <v>0</v>
      </c>
      <c r="O41" s="26">
        <f>SUM(O31:O37)/$A$38</f>
        <v>0.66666666666666663</v>
      </c>
      <c r="P41" s="26">
        <f>SUM(P31:P37)/$A$38</f>
        <v>0</v>
      </c>
      <c r="Q41" s="26">
        <f>SUM(Q31:Q37)/$A$38</f>
        <v>0</v>
      </c>
      <c r="R41" s="16">
        <f t="shared" si="0"/>
        <v>0.52222222222222237</v>
      </c>
    </row>
    <row r="42" spans="1:18" x14ac:dyDescent="0.25">
      <c r="B42" s="6" t="s">
        <v>67</v>
      </c>
      <c r="C42" s="25">
        <f>SUM(C4:C37)/($A$38+$A$29+$A$15)</f>
        <v>0.5357142857142857</v>
      </c>
      <c r="D42" s="25">
        <f t="shared" ref="D42:Q42" si="1">SUM(D4:D37)/($A$38+$A$29+$A$15)</f>
        <v>0.5714285714285714</v>
      </c>
      <c r="E42" s="25">
        <f t="shared" si="1"/>
        <v>0.35714285714285715</v>
      </c>
      <c r="F42" s="25">
        <f t="shared" si="1"/>
        <v>0.5357142857142857</v>
      </c>
      <c r="G42" s="25">
        <f t="shared" si="1"/>
        <v>0.17857142857142858</v>
      </c>
      <c r="H42" s="25">
        <f t="shared" si="1"/>
        <v>0.25</v>
      </c>
      <c r="I42" s="25">
        <f t="shared" si="1"/>
        <v>0.32142857142857145</v>
      </c>
      <c r="J42" s="25">
        <f t="shared" si="1"/>
        <v>0.4642857142857143</v>
      </c>
      <c r="K42" s="25">
        <f t="shared" si="1"/>
        <v>0.21428571428571427</v>
      </c>
      <c r="L42" s="25">
        <f t="shared" si="1"/>
        <v>0.2857142857142857</v>
      </c>
      <c r="M42" s="25">
        <f t="shared" si="1"/>
        <v>0.35714285714285715</v>
      </c>
      <c r="N42" s="25">
        <f t="shared" si="1"/>
        <v>0.5</v>
      </c>
      <c r="O42" s="25">
        <f t="shared" si="1"/>
        <v>0.32142857142857145</v>
      </c>
      <c r="P42" s="25">
        <f t="shared" si="1"/>
        <v>0</v>
      </c>
      <c r="Q42" s="25">
        <f t="shared" si="1"/>
        <v>0</v>
      </c>
      <c r="R42" s="16">
        <f t="shared" si="0"/>
        <v>0.32619047619047614</v>
      </c>
    </row>
    <row r="43" spans="1:18" x14ac:dyDescent="0.25">
      <c r="C43" s="16"/>
    </row>
    <row r="46" spans="1:18" x14ac:dyDescent="0.25">
      <c r="C46" t="s">
        <v>65</v>
      </c>
      <c r="D46" t="s">
        <v>70</v>
      </c>
    </row>
    <row r="47" spans="1:18" x14ac:dyDescent="0.25">
      <c r="B47" t="s">
        <v>16</v>
      </c>
      <c r="C47" s="36">
        <v>1</v>
      </c>
      <c r="D47" s="24">
        <f>SUM(D13:D22)/$A$15</f>
        <v>0.5</v>
      </c>
    </row>
    <row r="48" spans="1:18" x14ac:dyDescent="0.25">
      <c r="B48" t="s">
        <v>32</v>
      </c>
      <c r="C48" s="36">
        <v>1</v>
      </c>
      <c r="D48" s="26">
        <f>SUM(D25:D36)/$A$29</f>
        <v>0.41666666666666669</v>
      </c>
    </row>
    <row r="49" spans="2:4" x14ac:dyDescent="0.25">
      <c r="B49" t="s">
        <v>55</v>
      </c>
      <c r="C49" s="36">
        <v>1</v>
      </c>
      <c r="D49" s="26">
        <f>SUM(D39:D45)/$A$38</f>
        <v>0.38412698412698409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workbookViewId="0">
      <selection activeCell="C2" sqref="C2"/>
    </sheetView>
  </sheetViews>
  <sheetFormatPr baseColWidth="10" defaultRowHeight="15" x14ac:dyDescent="0.25"/>
  <cols>
    <col min="2" max="2" width="22.85546875" bestFit="1" customWidth="1"/>
    <col min="3" max="3" width="12.7109375" bestFit="1" customWidth="1"/>
  </cols>
  <sheetData>
    <row r="1" spans="2:5" x14ac:dyDescent="0.25">
      <c r="B1" s="4" t="s">
        <v>64</v>
      </c>
      <c r="C1" s="4" t="s">
        <v>66</v>
      </c>
      <c r="D1" s="19" t="s">
        <v>65</v>
      </c>
      <c r="E1" s="28" t="s">
        <v>69</v>
      </c>
    </row>
    <row r="2" spans="2:5" x14ac:dyDescent="0.25">
      <c r="B2" s="3" t="s">
        <v>1</v>
      </c>
      <c r="C2" s="17">
        <f>'Adopcion Safe'!C42</f>
        <v>0.5357142857142857</v>
      </c>
      <c r="D2" s="20">
        <v>1</v>
      </c>
      <c r="E2" s="29">
        <f>[1]Criterios!K15</f>
        <v>0</v>
      </c>
    </row>
    <row r="3" spans="2:5" x14ac:dyDescent="0.25">
      <c r="B3" s="3" t="s">
        <v>2</v>
      </c>
      <c r="C3" s="17">
        <f>'Adopcion Safe'!D42</f>
        <v>0.5714285714285714</v>
      </c>
      <c r="D3" s="20">
        <v>1</v>
      </c>
      <c r="E3" s="29">
        <f>[1]Criterios!K31</f>
        <v>0</v>
      </c>
    </row>
    <row r="4" spans="2:5" x14ac:dyDescent="0.25">
      <c r="B4" s="3" t="s">
        <v>3</v>
      </c>
      <c r="C4" s="17">
        <f>'Adopcion Safe'!E42</f>
        <v>0.35714285714285715</v>
      </c>
      <c r="D4" s="20">
        <v>1</v>
      </c>
      <c r="E4" s="29">
        <f>[1]Criterios!K39</f>
        <v>0</v>
      </c>
    </row>
    <row r="5" spans="2:5" x14ac:dyDescent="0.25">
      <c r="B5" s="3" t="s">
        <v>4</v>
      </c>
      <c r="C5" s="17">
        <f>'Adopcion Safe'!F42</f>
        <v>0.5357142857142857</v>
      </c>
      <c r="D5" s="20">
        <v>1</v>
      </c>
      <c r="E5" s="29">
        <f>[1]Criterios!K40</f>
        <v>0</v>
      </c>
    </row>
    <row r="6" spans="2:5" x14ac:dyDescent="0.25">
      <c r="B6" s="3" t="s">
        <v>5</v>
      </c>
      <c r="C6" s="17">
        <f>'Adopcion Safe'!G42</f>
        <v>0.17857142857142858</v>
      </c>
      <c r="D6" s="20">
        <v>1</v>
      </c>
      <c r="E6" s="29">
        <f>[1]Criterios!K41</f>
        <v>0</v>
      </c>
    </row>
    <row r="7" spans="2:5" x14ac:dyDescent="0.25">
      <c r="B7" s="3" t="s">
        <v>6</v>
      </c>
      <c r="C7" s="17">
        <f>'Adopcion Safe'!H42</f>
        <v>0.25</v>
      </c>
      <c r="D7" s="20">
        <v>1</v>
      </c>
      <c r="E7" s="29">
        <f>[1]Criterios!K42</f>
        <v>0</v>
      </c>
    </row>
    <row r="8" spans="2:5" x14ac:dyDescent="0.25">
      <c r="B8" s="3" t="s">
        <v>7</v>
      </c>
      <c r="C8" s="17">
        <f>'Adopcion Safe'!I42</f>
        <v>0.32142857142857145</v>
      </c>
      <c r="D8" s="20">
        <v>1</v>
      </c>
      <c r="E8" s="29">
        <f>[1]Criterios!K43</f>
        <v>0</v>
      </c>
    </row>
    <row r="9" spans="2:5" x14ac:dyDescent="0.25">
      <c r="B9" s="3" t="s">
        <v>8</v>
      </c>
      <c r="C9" s="17">
        <f>'Adopcion Safe'!J42</f>
        <v>0.4642857142857143</v>
      </c>
      <c r="D9" s="20">
        <v>1</v>
      </c>
      <c r="E9" s="29">
        <f>[1]Criterios!K44</f>
        <v>0</v>
      </c>
    </row>
    <row r="10" spans="2:5" x14ac:dyDescent="0.25">
      <c r="B10" s="3" t="s">
        <v>9</v>
      </c>
      <c r="C10" s="17">
        <f>'Adopcion Safe'!K42</f>
        <v>0.21428571428571427</v>
      </c>
      <c r="D10" s="20">
        <v>1</v>
      </c>
      <c r="E10" s="29">
        <f>[1]Criterios!K45</f>
        <v>0</v>
      </c>
    </row>
    <row r="11" spans="2:5" x14ac:dyDescent="0.25">
      <c r="B11" s="3" t="s">
        <v>10</v>
      </c>
      <c r="C11" s="17">
        <f>'Adopcion Safe'!L42</f>
        <v>0.2857142857142857</v>
      </c>
      <c r="D11" s="20">
        <v>1</v>
      </c>
      <c r="E11" s="29">
        <f>[1]Criterios!K46</f>
        <v>0</v>
      </c>
    </row>
    <row r="12" spans="2:5" x14ac:dyDescent="0.25">
      <c r="B12" s="3" t="s">
        <v>11</v>
      </c>
      <c r="C12" s="17">
        <f>'Adopcion Safe'!M42</f>
        <v>0.35714285714285715</v>
      </c>
      <c r="D12" s="20">
        <v>1</v>
      </c>
      <c r="E12" s="29">
        <f>[1]Criterios!K47</f>
        <v>0</v>
      </c>
    </row>
    <row r="13" spans="2:5" x14ac:dyDescent="0.25">
      <c r="B13" s="3" t="s">
        <v>12</v>
      </c>
      <c r="C13" s="17">
        <f>'Adopcion Safe'!N42</f>
        <v>0.5</v>
      </c>
      <c r="D13" s="20">
        <v>1</v>
      </c>
      <c r="E13" s="29">
        <f>[1]Criterios!K48</f>
        <v>0</v>
      </c>
    </row>
    <row r="14" spans="2:5" x14ac:dyDescent="0.25">
      <c r="B14" s="3" t="s">
        <v>13</v>
      </c>
      <c r="C14" s="17">
        <f>'Adopcion Safe'!O42</f>
        <v>0.32142857142857145</v>
      </c>
      <c r="D14" s="20">
        <v>1</v>
      </c>
      <c r="E14" s="29">
        <f>[1]Criterios!K49</f>
        <v>0</v>
      </c>
    </row>
    <row r="15" spans="2:5" x14ac:dyDescent="0.25">
      <c r="B15" s="3" t="s">
        <v>14</v>
      </c>
      <c r="C15" s="17">
        <f>'Adopcion Safe'!P42</f>
        <v>0</v>
      </c>
      <c r="D15" s="20">
        <v>1</v>
      </c>
      <c r="E15" s="29">
        <f>[1]Criterios!K50</f>
        <v>0</v>
      </c>
    </row>
    <row r="16" spans="2:5" x14ac:dyDescent="0.25">
      <c r="B16" s="3" t="s">
        <v>15</v>
      </c>
      <c r="C16" s="17">
        <f>'Adopcion Safe'!Q42</f>
        <v>0</v>
      </c>
      <c r="D16" s="20">
        <v>1</v>
      </c>
      <c r="E16" s="29">
        <f>[1]Criterios!K51</f>
        <v>0</v>
      </c>
    </row>
    <row r="17" spans="2:5" ht="30" x14ac:dyDescent="0.25">
      <c r="B17" s="18" t="s">
        <v>63</v>
      </c>
      <c r="C17" s="17">
        <f>AVERAGE(C2:C16)</f>
        <v>0.32619047619047614</v>
      </c>
      <c r="E17" s="29"/>
    </row>
    <row r="20" spans="2:5" x14ac:dyDescent="0.25">
      <c r="B20" s="31"/>
      <c r="C20" s="32" t="s">
        <v>66</v>
      </c>
      <c r="D20" s="33" t="s">
        <v>65</v>
      </c>
      <c r="E20" s="34" t="s">
        <v>69</v>
      </c>
    </row>
    <row r="21" spans="2:5" x14ac:dyDescent="0.25">
      <c r="B21" s="4" t="s">
        <v>16</v>
      </c>
      <c r="C21" s="17">
        <f>'Adopcion Safe'!R39</f>
        <v>0.24666666666666667</v>
      </c>
      <c r="D21" s="27">
        <v>1</v>
      </c>
      <c r="E21" s="35">
        <v>0</v>
      </c>
    </row>
    <row r="22" spans="2:5" x14ac:dyDescent="0.25">
      <c r="B22" s="4" t="s">
        <v>32</v>
      </c>
      <c r="C22" s="17">
        <f>'Adopcion Safe'!R40</f>
        <v>0.29444444444444445</v>
      </c>
      <c r="D22" s="27">
        <v>1</v>
      </c>
      <c r="E22" s="35">
        <v>0</v>
      </c>
    </row>
    <row r="23" spans="2:5" x14ac:dyDescent="0.25">
      <c r="B23" s="4" t="s">
        <v>55</v>
      </c>
      <c r="C23" s="17">
        <f>'Adopcion Safe'!R42</f>
        <v>0.32619047619047614</v>
      </c>
      <c r="D23" s="27">
        <v>1</v>
      </c>
      <c r="E23" s="35">
        <v>0</v>
      </c>
    </row>
    <row r="24" spans="2:5" x14ac:dyDescent="0.25">
      <c r="E24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Adopcion Safe</vt:lpstr>
      <vt:lpstr>RadarMadurez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Rene</cp:lastModifiedBy>
  <cp:lastPrinted>2018-09-26T19:33:41Z</cp:lastPrinted>
  <dcterms:created xsi:type="dcterms:W3CDTF">2018-09-25T19:38:33Z</dcterms:created>
  <dcterms:modified xsi:type="dcterms:W3CDTF">2018-10-30T05:30:33Z</dcterms:modified>
</cp:coreProperties>
</file>