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VSP71\Downloads\"/>
    </mc:Choice>
  </mc:AlternateContent>
  <bookViews>
    <workbookView xWindow="0" yWindow="0" windowWidth="20490" windowHeight="7650" activeTab="1"/>
  </bookViews>
  <sheets>
    <sheet name="1. Información General 2" sheetId="1" r:id="rId1"/>
    <sheet name="2. Gastos de Personal" sheetId="2" r:id="rId2"/>
    <sheet name="3. Horas Extra" sheetId="3" r:id="rId3"/>
    <sheet name="4. Otro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AE17" i="2" l="1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G17" i="2"/>
  <c r="G16" i="2"/>
  <c r="G15" i="2"/>
  <c r="G14" i="2"/>
  <c r="G12" i="2"/>
  <c r="G11" i="2"/>
  <c r="G10" i="2"/>
  <c r="G9" i="2"/>
  <c r="G8" i="2"/>
  <c r="G7" i="2"/>
  <c r="G5" i="2"/>
  <c r="G4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 l="1"/>
  <c r="C24" i="4" l="1"/>
  <c r="D14" i="3"/>
  <c r="C14" i="3"/>
  <c r="B14" i="3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AE3" i="2"/>
  <c r="A3" i="2"/>
  <c r="AE18" i="2" l="1"/>
</calcChain>
</file>

<file path=xl/comments1.xml><?xml version="1.0" encoding="utf-8"?>
<comments xmlns="http://schemas.openxmlformats.org/spreadsheetml/2006/main">
  <authors>
    <author>Juan Carlos Rodríguez Rivera</author>
    <author>Waldo Mendieta</author>
    <author>Waldo Alejandro Mendieta Pinzon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Para el mejor funcionamiento de las fórmulas y evitar inconvenientes de diligenciamiento y presentación, por favor SIEMPRE que inserte filas, hágalo copiando los datos de la penúltima fila e instándolos ántes de la última fila.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 xml:space="preserve">Tipo de Documento de Identificación:
</t>
        </r>
        <r>
          <rPr>
            <sz val="9"/>
            <color indexed="81"/>
            <rFont val="Tahoma"/>
            <family val="2"/>
          </rPr>
          <t xml:space="preserve">
1 Número de Identificación Tributaria NIT
2 Cédula de Ciudadanía 
3 Tarjeta de Identidad 
4 Tarjeta de extranjería 
5 Tipo de Documentos Extranjero
8 Cédula de Extranjería
9 Pasaporte.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</rPr>
          <t>SVSP:</t>
        </r>
        <r>
          <rPr>
            <sz val="9"/>
            <color indexed="81"/>
            <rFont val="Tahoma"/>
            <family val="2"/>
          </rPr>
          <t xml:space="preserve">
Corresponde a todo el personal que trabaja en el Departamento de Seguridad. (Operativo y No Operativo).</t>
        </r>
      </text>
    </comment>
    <comment ref="I2" authorId="2" shapeId="0">
      <text>
        <r>
          <rPr>
            <b/>
            <sz val="9"/>
            <color indexed="81"/>
            <rFont val="Tahoma"/>
            <family val="2"/>
          </rPr>
          <t>SVSP:</t>
        </r>
        <r>
          <rPr>
            <sz val="9"/>
            <color indexed="81"/>
            <rFont val="Tahoma"/>
            <family val="2"/>
          </rPr>
          <t xml:space="preserve">
Operativo: "O"
No Operativo: "N"</t>
        </r>
      </text>
    </comment>
    <comment ref="J2" authorId="1" shapeId="0">
      <text>
        <r>
          <rPr>
            <b/>
            <sz val="9"/>
            <color indexed="81"/>
            <rFont val="Tahoma"/>
            <family val="2"/>
          </rPr>
          <t>SVSP:</t>
        </r>
        <r>
          <rPr>
            <sz val="9"/>
            <color indexed="81"/>
            <rFont val="Tahoma"/>
            <family val="2"/>
          </rPr>
          <t xml:space="preserve">
El sueldo base bajo el cual se realiza el pago mensualmente al empleado.
No puede ser inferior a 1SMMLV.
*Si equivale a Salario integral, la asignación básica no puede ser inferior a 13SMMLV, de lo contrario no se considera salario integral y por ende deberá pagar todas las prestaciones sociales.</t>
        </r>
      </text>
    </comment>
    <comment ref="Q2" authorId="2" shapeId="0">
      <text>
        <r>
          <rPr>
            <b/>
            <sz val="9"/>
            <color indexed="81"/>
            <rFont val="Tahoma"/>
            <family val="2"/>
          </rPr>
          <t>SVSP:</t>
        </r>
        <r>
          <rPr>
            <sz val="9"/>
            <color indexed="81"/>
            <rFont val="Tahoma"/>
            <family val="2"/>
          </rPr>
          <t xml:space="preserve">
Si el trabajador devenga hasta dos (2) SMMLV el auxilio de transporte es de carácter obligatorio.</t>
        </r>
      </text>
    </comment>
    <comment ref="Y2" authorId="2" shapeId="0">
      <text>
        <r>
          <rPr>
            <b/>
            <sz val="9"/>
            <color indexed="81"/>
            <rFont val="Tahoma"/>
            <family val="2"/>
          </rPr>
          <t>SVSP:</t>
        </r>
        <r>
          <rPr>
            <sz val="9"/>
            <color indexed="81"/>
            <rFont val="Tahoma"/>
            <family val="2"/>
          </rPr>
          <t xml:space="preserve">
Si el trabajador devenga hasta dos (2) SMMLV su dotación es de carácter obligatorio.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</rPr>
          <t>SVSP: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Se desglosa en un libro adicional para dar conocimiento de que se está registrando en la cuenta "Otros" del Departamento de Seguridad".</t>
        </r>
      </text>
    </comment>
  </commentList>
</comments>
</file>

<file path=xl/sharedStrings.xml><?xml version="1.0" encoding="utf-8"?>
<sst xmlns="http://schemas.openxmlformats.org/spreadsheetml/2006/main" count="144" uniqueCount="114">
  <si>
    <t>DESCRIPCION</t>
  </si>
  <si>
    <t>VALOR</t>
  </si>
  <si>
    <t>1 - VIGENTE</t>
  </si>
  <si>
    <t>SI</t>
  </si>
  <si>
    <t>FECHA DE CORTE</t>
  </si>
  <si>
    <t>2 - EN RECURSO</t>
  </si>
  <si>
    <t>NO</t>
  </si>
  <si>
    <t>RAZÓN SOCIAL</t>
  </si>
  <si>
    <t>3 - EN ESTUDIO</t>
  </si>
  <si>
    <t>NIT (Sin Digito de Verificación)</t>
  </si>
  <si>
    <t>4 - CANCELADA</t>
  </si>
  <si>
    <t>CORREO ELECTRÓNICO</t>
  </si>
  <si>
    <t>5 - NEGADA</t>
  </si>
  <si>
    <t>TELÉFONO</t>
  </si>
  <si>
    <t>DIRECTOR DEL DEPARTAMENTO DE SEGURIDAD</t>
  </si>
  <si>
    <t>NUMERO DE IDENTIFICACION</t>
  </si>
  <si>
    <t>RESOLUCIÓN LICENCIA (NUMERO)</t>
  </si>
  <si>
    <t>FECHA LICENCIA (FECHA)</t>
  </si>
  <si>
    <t>ESTADO LICENCIA</t>
  </si>
  <si>
    <t>LICENCIA EXTENSIVA</t>
  </si>
  <si>
    <t>No</t>
  </si>
  <si>
    <t>TIPO DE DOCUMENTO DE IDENTIFICACIÓN</t>
  </si>
  <si>
    <t>NRO DOCUMENTO DE IDENTIFICACIÓN</t>
  </si>
  <si>
    <t>NOMBRE</t>
  </si>
  <si>
    <t>FECHA DE INGRESO</t>
  </si>
  <si>
    <t>FECHA DE RETIRO</t>
  </si>
  <si>
    <t>MESES LABORADOS</t>
  </si>
  <si>
    <t>CARGO</t>
  </si>
  <si>
    <t>OPERATIVO / NO OPERATIVO</t>
  </si>
  <si>
    <t>ASIGNACIÓN BÁSICA MENSUAL</t>
  </si>
  <si>
    <t>510503 SALARIO INTEGRAL</t>
  </si>
  <si>
    <t>SUELDOS</t>
  </si>
  <si>
    <t>HORAS EXTRAS Y RECARGOS</t>
  </si>
  <si>
    <t>COMISIONES</t>
  </si>
  <si>
    <t>VIÁTICOS</t>
  </si>
  <si>
    <t>INCAPACIDADES</t>
  </si>
  <si>
    <t>AUXILIO DE TRANSPORTE</t>
  </si>
  <si>
    <t>CESANTÍAS</t>
  </si>
  <si>
    <t>INTERESES SOBRE CESANTÍAS</t>
  </si>
  <si>
    <t>PRIMA DE SERVICIOS</t>
  </si>
  <si>
    <t>VACACIONES</t>
  </si>
  <si>
    <t>PRIMAS EXTRALEGALES</t>
  </si>
  <si>
    <t>AUXILIOS</t>
  </si>
  <si>
    <t>BONIFICACIONES</t>
  </si>
  <si>
    <t>DOTACIÓN Y SUMINISTRO A TRABAJADORES</t>
  </si>
  <si>
    <t>SEGUROS</t>
  </si>
  <si>
    <t>CAPACITACIÓN AL PERSONAL</t>
  </si>
  <si>
    <t>GASTOS DEPORTIVOS Y DE RECREACIÓN</t>
  </si>
  <si>
    <t>GASTOS MÉDICOS Y DROGAS</t>
  </si>
  <si>
    <t>OTROS</t>
  </si>
  <si>
    <t>TOTAL REPORTADO</t>
  </si>
  <si>
    <t>PLANILLA DE HORAS EXTRAS Y RECARGOS CONSOLIDADO ANUAL</t>
  </si>
  <si>
    <t>DEPARTAMENTO DE SEGURIDAD - CENTRO DE COSTOS</t>
  </si>
  <si>
    <t>Nombre Concepto</t>
  </si>
  <si>
    <t>Horas</t>
  </si>
  <si>
    <t>Valor Promedio</t>
  </si>
  <si>
    <t>Total</t>
  </si>
  <si>
    <t>RECARGO NOCTURNO ORDINARIO</t>
  </si>
  <si>
    <t>RECARGO NOCTURNO DOMINICAL/FESTIVO</t>
  </si>
  <si>
    <t>RECARGO DOMINICAL/FESTIVO</t>
  </si>
  <si>
    <t>HORA EXTRA DIURNA</t>
  </si>
  <si>
    <t>HORA EXTRA NOCTURNA</t>
  </si>
  <si>
    <t>HORA EXTRA DOMINICAL/FESTIVA DIURNA</t>
  </si>
  <si>
    <t>HORA EXTRA DOMINICAL/FESTIVA NOCTURNA</t>
  </si>
  <si>
    <t>HORA EXTRA/1</t>
  </si>
  <si>
    <t>HORA EXTRA/2</t>
  </si>
  <si>
    <t>TOTAL</t>
  </si>
  <si>
    <t>510595-OTROS</t>
  </si>
  <si>
    <t>CONCEPTO</t>
  </si>
  <si>
    <t>CONCEPTO 1</t>
  </si>
  <si>
    <t>CONCEPTO 2</t>
  </si>
  <si>
    <t>CONCEPTO 3</t>
  </si>
  <si>
    <t>CONCEPTO 4</t>
  </si>
  <si>
    <t>CONCEPTO 5</t>
  </si>
  <si>
    <t>CONCEPTO 6</t>
  </si>
  <si>
    <t>CONCEPTO 7</t>
  </si>
  <si>
    <t>CONCEPTO 8</t>
  </si>
  <si>
    <t>CONCEPTO 9</t>
  </si>
  <si>
    <t>CONCEPTO 10</t>
  </si>
  <si>
    <t>CONCEPTO 11</t>
  </si>
  <si>
    <t>CONCEPTO 12</t>
  </si>
  <si>
    <t>CONCEPTO 13</t>
  </si>
  <si>
    <t>CONCEPTO 14</t>
  </si>
  <si>
    <t>CONCEPTO 15</t>
  </si>
  <si>
    <t>CONCEPTO 16</t>
  </si>
  <si>
    <t>CONCEPTO 17</t>
  </si>
  <si>
    <t>CONCEPTO 18</t>
  </si>
  <si>
    <t>CONCEPTO 19</t>
  </si>
  <si>
    <t>CONCEPTO 20</t>
  </si>
  <si>
    <t>INDUMIL</t>
  </si>
  <si>
    <t>mpaez@indumil.gov.co</t>
  </si>
  <si>
    <t>NELSON ROJAS ROJAS</t>
  </si>
  <si>
    <t>BARRERA TORRES JAIRO ENRIQUE</t>
  </si>
  <si>
    <t>ALBA CHACON CARLOS HUMBERTO</t>
  </si>
  <si>
    <t>SERRANO VARGAS DESIDERIO</t>
  </si>
  <si>
    <t>PAYAN GONZALEZ ORLANDO</t>
  </si>
  <si>
    <t>SOTO MARIN APOLINAR</t>
  </si>
  <si>
    <t xml:space="preserve">ZORNOSA CARRANZA HAROLD  </t>
  </si>
  <si>
    <t>SACRISTAN BARRERA RUBEN FROILAN</t>
  </si>
  <si>
    <t>TEJADA GONZALEZ PEDRO ANTONIO</t>
  </si>
  <si>
    <t>ROJAS ROJAS NELSON</t>
  </si>
  <si>
    <t>SAAVEDRA GUIO RAUL</t>
  </si>
  <si>
    <t>ROJAS DEVIA JUAN CARLOS</t>
  </si>
  <si>
    <t>FORERO PARRA OMAR ADRIAN</t>
  </si>
  <si>
    <t>BERRÍO AGUIRRE LUZ STELLA</t>
  </si>
  <si>
    <t>GRANADOS VALDERRAMA CATALINA</t>
  </si>
  <si>
    <t>LESMES DAZA GLADYS JINETH</t>
  </si>
  <si>
    <t>ESCOLTA</t>
  </si>
  <si>
    <t>ADM</t>
  </si>
  <si>
    <t>DIRECTOR</t>
  </si>
  <si>
    <t>O</t>
  </si>
  <si>
    <t>N</t>
  </si>
  <si>
    <t xml:space="preserve"> 16/11/2015</t>
  </si>
  <si>
    <t xml:space="preserve"> 30/12/2012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</si>
</sst>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yyyy\-mm\-dd;@"/>
    <numFmt numFmtId="167" formatCode="&quot;$&quot;#,##0;[Red]\-&quot;$&quot;#,##0"/>
    <numFmt numFmtId="168" formatCode="&quot;$&quot;#,##0.00;[Red]\-&quot;$&quot;#,##0.00"/>
    <numFmt numFmtId="169" formatCode="0.00000000000000"/>
    <numFmt numFmtId="170" formatCode="0.0000"/>
    <numFmt numFmtId="171" formatCode="dd/mm/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376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5">
    <xf numFmtId="0" fontId="0" fillId="0" borderId="0" xfId="0"/>
    <xf numFmtId="0" fontId="2" fillId="2" borderId="0" xfId="0" applyFont="1" applyFill="1" applyAlignment="1">
      <alignment horizontal="center"/>
    </xf>
    <xf numFmtId="166" fontId="0" fillId="3" borderId="1" xfId="0" applyNumberFormat="1" applyFont="1" applyFill="1" applyBorder="1"/>
    <xf numFmtId="166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4" fillId="0" borderId="0" xfId="3" applyProtection="1">
      <protection locked="0"/>
    </xf>
    <xf numFmtId="0" fontId="0" fillId="0" borderId="0" xfId="0" applyAlignment="1">
      <alignment vertical="center"/>
    </xf>
    <xf numFmtId="49" fontId="5" fillId="4" borderId="2" xfId="0" applyNumberFormat="1" applyFont="1" applyFill="1" applyBorder="1" applyAlignment="1">
      <alignment vertical="center"/>
    </xf>
    <xf numFmtId="49" fontId="5" fillId="4" borderId="3" xfId="0" applyNumberFormat="1" applyFont="1" applyFill="1" applyBorder="1" applyAlignment="1">
      <alignment horizontal="center" vertical="center" wrapText="1"/>
    </xf>
    <xf numFmtId="49" fontId="5" fillId="4" borderId="4" xfId="0" applyNumberFormat="1" applyFont="1" applyFill="1" applyBorder="1" applyAlignment="1">
      <alignment horizontal="center" vertical="center" wrapText="1"/>
    </xf>
    <xf numFmtId="49" fontId="5" fillId="4" borderId="2" xfId="0" applyNumberFormat="1" applyFont="1" applyFill="1" applyBorder="1" applyAlignment="1">
      <alignment horizontal="center" vertical="center" wrapText="1"/>
    </xf>
    <xf numFmtId="49" fontId="5" fillId="4" borderId="5" xfId="0" applyNumberFormat="1" applyFont="1" applyFill="1" applyBorder="1" applyAlignment="1">
      <alignment horizontal="center" vertical="center" wrapText="1"/>
    </xf>
    <xf numFmtId="49" fontId="5" fillId="4" borderId="6" xfId="0" applyNumberFormat="1" applyFont="1" applyFill="1" applyBorder="1" applyAlignment="1">
      <alignment horizontal="center" vertical="center" wrapText="1"/>
    </xf>
    <xf numFmtId="0" fontId="0" fillId="0" borderId="7" xfId="0" applyBorder="1" applyProtection="1">
      <protection locked="0"/>
    </xf>
    <xf numFmtId="166" fontId="0" fillId="0" borderId="7" xfId="0" applyNumberFormat="1" applyBorder="1" applyProtection="1">
      <protection locked="0"/>
    </xf>
    <xf numFmtId="164" fontId="0" fillId="0" borderId="7" xfId="2" applyFont="1" applyFill="1" applyBorder="1" applyProtection="1">
      <protection locked="0"/>
    </xf>
    <xf numFmtId="164" fontId="0" fillId="0" borderId="7" xfId="2" applyFont="1" applyBorder="1" applyProtection="1">
      <protection locked="0"/>
    </xf>
    <xf numFmtId="164" fontId="0" fillId="0" borderId="7" xfId="2" applyFont="1" applyBorder="1"/>
    <xf numFmtId="0" fontId="2" fillId="4" borderId="7" xfId="0" applyFont="1" applyFill="1" applyBorder="1" applyAlignment="1"/>
    <xf numFmtId="0" fontId="2" fillId="4" borderId="7" xfId="0" applyFont="1" applyFill="1" applyBorder="1" applyAlignment="1">
      <alignment horizontal="center"/>
    </xf>
    <xf numFmtId="0" fontId="0" fillId="0" borderId="7" xfId="0" applyFill="1" applyBorder="1" applyAlignment="1"/>
    <xf numFmtId="0" fontId="0" fillId="0" borderId="7" xfId="0" applyNumberFormat="1" applyBorder="1" applyProtection="1">
      <protection locked="0"/>
    </xf>
    <xf numFmtId="164" fontId="1" fillId="0" borderId="7" xfId="2" applyFont="1" applyBorder="1" applyProtection="1">
      <protection locked="0"/>
    </xf>
    <xf numFmtId="2" fontId="0" fillId="0" borderId="0" xfId="0" applyNumberFormat="1"/>
    <xf numFmtId="168" fontId="0" fillId="0" borderId="0" xfId="0" applyNumberFormat="1"/>
    <xf numFmtId="0" fontId="0" fillId="0" borderId="11" xfId="0" applyFill="1" applyBorder="1" applyAlignment="1"/>
    <xf numFmtId="169" fontId="0" fillId="0" borderId="0" xfId="0" applyNumberFormat="1"/>
    <xf numFmtId="170" fontId="0" fillId="0" borderId="0" xfId="0" applyNumberFormat="1"/>
    <xf numFmtId="168" fontId="0" fillId="0" borderId="7" xfId="0" applyNumberFormat="1" applyFill="1" applyBorder="1" applyAlignment="1"/>
    <xf numFmtId="0" fontId="1" fillId="0" borderId="7" xfId="1" applyNumberFormat="1" applyFont="1" applyBorder="1" applyProtection="1">
      <protection locked="0"/>
    </xf>
    <xf numFmtId="0" fontId="0" fillId="0" borderId="7" xfId="0" applyBorder="1" applyAlignment="1"/>
    <xf numFmtId="0" fontId="0" fillId="0" borderId="14" xfId="0" applyBorder="1" applyAlignment="1"/>
    <xf numFmtId="0" fontId="0" fillId="0" borderId="7" xfId="2" applyNumberFormat="1" applyFont="1" applyBorder="1" applyProtection="1">
      <protection locked="0"/>
    </xf>
    <xf numFmtId="0" fontId="8" fillId="5" borderId="7" xfId="0" applyFont="1" applyFill="1" applyBorder="1" applyAlignment="1"/>
    <xf numFmtId="0" fontId="3" fillId="0" borderId="7" xfId="0" applyNumberFormat="1" applyFont="1" applyBorder="1"/>
    <xf numFmtId="0" fontId="3" fillId="0" borderId="7" xfId="2" applyNumberFormat="1" applyFont="1" applyBorder="1"/>
    <xf numFmtId="164" fontId="3" fillId="0" borderId="7" xfId="2" applyFont="1" applyBorder="1"/>
    <xf numFmtId="49" fontId="9" fillId="4" borderId="7" xfId="0" applyNumberFormat="1" applyFont="1" applyFill="1" applyBorder="1" applyAlignment="1">
      <alignment horizontal="center"/>
    </xf>
    <xf numFmtId="49" fontId="8" fillId="0" borderId="7" xfId="0" applyNumberFormat="1" applyFont="1" applyFill="1" applyBorder="1" applyAlignment="1">
      <alignment horizontal="center"/>
    </xf>
    <xf numFmtId="49" fontId="0" fillId="0" borderId="7" xfId="0" applyNumberFormat="1" applyBorder="1" applyProtection="1">
      <protection locked="0"/>
    </xf>
    <xf numFmtId="49" fontId="10" fillId="5" borderId="14" xfId="0" applyNumberFormat="1" applyFont="1" applyFill="1" applyBorder="1" applyAlignment="1"/>
    <xf numFmtId="49" fontId="10" fillId="5" borderId="15" xfId="0" applyNumberFormat="1" applyFont="1" applyFill="1" applyBorder="1" applyAlignment="1"/>
    <xf numFmtId="164" fontId="11" fillId="0" borderId="7" xfId="2" applyFont="1" applyBorder="1"/>
    <xf numFmtId="49" fontId="0" fillId="0" borderId="0" xfId="0" applyNumberFormat="1"/>
    <xf numFmtId="1" fontId="12" fillId="0" borderId="16" xfId="0" applyNumberFormat="1" applyFont="1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12" fillId="0" borderId="7" xfId="0" applyFont="1" applyFill="1" applyBorder="1" applyProtection="1">
      <protection locked="0"/>
    </xf>
    <xf numFmtId="0" fontId="0" fillId="0" borderId="7" xfId="0" applyFill="1" applyBorder="1" applyAlignment="1" applyProtection="1">
      <alignment horizontal="center"/>
      <protection locked="0"/>
    </xf>
    <xf numFmtId="14" fontId="0" fillId="0" borderId="7" xfId="0" applyNumberFormat="1" applyFill="1" applyBorder="1" applyAlignment="1" applyProtection="1">
      <alignment horizontal="center"/>
      <protection locked="0"/>
    </xf>
    <xf numFmtId="171" fontId="0" fillId="0" borderId="0" xfId="0" applyNumberFormat="1" applyAlignment="1" applyProtection="1">
      <alignment horizontal="center"/>
      <protection locked="0"/>
    </xf>
    <xf numFmtId="171" fontId="0" fillId="0" borderId="7" xfId="0" applyNumberFormat="1" applyBorder="1" applyAlignment="1" applyProtection="1">
      <alignment horizontal="center"/>
      <protection locked="0"/>
    </xf>
    <xf numFmtId="14" fontId="0" fillId="5" borderId="7" xfId="0" applyNumberFormat="1" applyFill="1" applyBorder="1" applyAlignment="1" applyProtection="1">
      <alignment horizontal="center"/>
      <protection locked="0"/>
    </xf>
    <xf numFmtId="14" fontId="13" fillId="5" borderId="7" xfId="0" applyNumberFormat="1" applyFont="1" applyFill="1" applyBorder="1" applyAlignment="1" applyProtection="1">
      <alignment horizontal="center"/>
      <protection locked="0"/>
    </xf>
    <xf numFmtId="171" fontId="0" fillId="5" borderId="0" xfId="0" applyNumberFormat="1" applyFill="1" applyAlignment="1" applyProtection="1">
      <alignment horizontal="center"/>
      <protection locked="0"/>
    </xf>
    <xf numFmtId="164" fontId="0" fillId="0" borderId="0" xfId="2" applyFont="1" applyBorder="1" applyProtection="1">
      <protection locked="0"/>
    </xf>
    <xf numFmtId="3" fontId="12" fillId="0" borderId="0" xfId="0" applyNumberFormat="1" applyFont="1" applyFill="1" applyBorder="1" applyProtection="1">
      <protection locked="0"/>
    </xf>
    <xf numFmtId="0" fontId="0" fillId="0" borderId="0" xfId="0" applyBorder="1" applyProtection="1">
      <protection locked="0"/>
    </xf>
    <xf numFmtId="3" fontId="14" fillId="0" borderId="0" xfId="0" applyNumberFormat="1" applyFont="1" applyFill="1" applyBorder="1" applyProtection="1">
      <protection locked="0"/>
    </xf>
    <xf numFmtId="0" fontId="0" fillId="0" borderId="0" xfId="0" applyBorder="1"/>
    <xf numFmtId="164" fontId="0" fillId="6" borderId="7" xfId="2" applyFont="1" applyFill="1" applyBorder="1" applyProtection="1">
      <protection locked="0"/>
    </xf>
    <xf numFmtId="0" fontId="0" fillId="6" borderId="7" xfId="0" applyFill="1" applyBorder="1" applyProtection="1">
      <protection locked="0"/>
    </xf>
    <xf numFmtId="0" fontId="0" fillId="0" borderId="0" xfId="0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167" fontId="2" fillId="4" borderId="11" xfId="0" applyNumberFormat="1" applyFont="1" applyFill="1" applyBorder="1" applyAlignment="1">
      <alignment horizontal="center"/>
    </xf>
    <xf numFmtId="167" fontId="2" fillId="4" borderId="12" xfId="0" applyNumberFormat="1" applyFont="1" applyFill="1" applyBorder="1" applyAlignment="1">
      <alignment horizontal="center"/>
    </xf>
    <xf numFmtId="167" fontId="2" fillId="4" borderId="13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9" fillId="4" borderId="10" xfId="0" applyNumberFormat="1" applyFont="1" applyFill="1" applyBorder="1" applyAlignment="1">
      <alignment horizontal="center" vertical="center"/>
    </xf>
    <xf numFmtId="49" fontId="9" fillId="4" borderId="15" xfId="0" applyNumberFormat="1" applyFont="1" applyFill="1" applyBorder="1" applyAlignment="1">
      <alignment horizontal="center" vertical="center"/>
    </xf>
  </cellXfs>
  <cellStyles count="4">
    <cellStyle name="Hipervínculo" xfId="3" builtinId="8"/>
    <cellStyle name="Millares" xfId="1" builtinId="3"/>
    <cellStyle name="Moneda" xfId="2" builtinId="4"/>
    <cellStyle name="Normal" xfId="0" builtinId="0"/>
  </cellStyles>
  <dxfs count="2"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376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0</xdr:col>
      <xdr:colOff>1647825</xdr:colOff>
      <xdr:row>0</xdr:row>
      <xdr:rowOff>606201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7DF38C59-1D08-41E2-9D52-2517BBD5F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5250"/>
          <a:ext cx="1647825" cy="5109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1685925</xdr:colOff>
      <xdr:row>0</xdr:row>
      <xdr:rowOff>95252</xdr:rowOff>
    </xdr:from>
    <xdr:to>
      <xdr:col>1</xdr:col>
      <xdr:colOff>771525</xdr:colOff>
      <xdr:row>0</xdr:row>
      <xdr:rowOff>601625</xdr:rowOff>
    </xdr:to>
    <xdr:pic>
      <xdr:nvPicPr>
        <xdr:cNvPr id="3" name="Picture 4" descr="C:\Users\Sprieto\Desktop\fotos vigilantes\LOGOS Y SELLOS\logo MINDEF TPUNP.png">
          <a:extLst>
            <a:ext uri="{FF2B5EF4-FFF2-40B4-BE49-F238E27FC236}">
              <a16:creationId xmlns:a16="http://schemas.microsoft.com/office/drawing/2014/main" id="{BC809EE1-D853-41C0-8D5A-3B54783EA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85925" y="95252"/>
          <a:ext cx="1885950" cy="5063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1190625</xdr:colOff>
      <xdr:row>0</xdr:row>
      <xdr:rowOff>142875</xdr:rowOff>
    </xdr:from>
    <xdr:to>
      <xdr:col>1</xdr:col>
      <xdr:colOff>1688306</xdr:colOff>
      <xdr:row>0</xdr:row>
      <xdr:rowOff>666750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142875"/>
          <a:ext cx="497681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57150</xdr:rowOff>
    </xdr:from>
    <xdr:to>
      <xdr:col>2</xdr:col>
      <xdr:colOff>609600</xdr:colOff>
      <xdr:row>0</xdr:row>
      <xdr:rowOff>576341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62CAF0B8-8E23-480B-B373-56DD8CF58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850" y="57150"/>
          <a:ext cx="1647825" cy="5191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1076325</xdr:colOff>
      <xdr:row>0</xdr:row>
      <xdr:rowOff>66675</xdr:rowOff>
    </xdr:from>
    <xdr:to>
      <xdr:col>3</xdr:col>
      <xdr:colOff>2962275</xdr:colOff>
      <xdr:row>0</xdr:row>
      <xdr:rowOff>578058</xdr:rowOff>
    </xdr:to>
    <xdr:pic>
      <xdr:nvPicPr>
        <xdr:cNvPr id="3" name="Picture 4" descr="C:\Users\Sprieto\Desktop\fotos vigilantes\LOGOS Y SELLOS\logo MINDEF TPUNP.png">
          <a:extLst>
            <a:ext uri="{FF2B5EF4-FFF2-40B4-BE49-F238E27FC236}">
              <a16:creationId xmlns:a16="http://schemas.microsoft.com/office/drawing/2014/main" id="{32366872-E943-47BB-A3B3-C3021D0F2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81425" y="66675"/>
          <a:ext cx="1885950" cy="5113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304800</xdr:colOff>
      <xdr:row>0</xdr:row>
      <xdr:rowOff>76199</xdr:rowOff>
    </xdr:from>
    <xdr:to>
      <xdr:col>6</xdr:col>
      <xdr:colOff>40481</xdr:colOff>
      <xdr:row>0</xdr:row>
      <xdr:rowOff>600074</xdr:rowOff>
    </xdr:to>
    <xdr:pic>
      <xdr:nvPicPr>
        <xdr:cNvPr id="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900" y="76199"/>
          <a:ext cx="497681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57152</xdr:rowOff>
    </xdr:from>
    <xdr:to>
      <xdr:col>0</xdr:col>
      <xdr:colOff>1445315</xdr:colOff>
      <xdr:row>0</xdr:row>
      <xdr:rowOff>469301</xdr:rowOff>
    </xdr:to>
    <xdr:pic>
      <xdr:nvPicPr>
        <xdr:cNvPr id="6" name="Picture 3">
          <a:extLst>
            <a:ext uri="{FF2B5EF4-FFF2-40B4-BE49-F238E27FC236}">
              <a16:creationId xmlns:a16="http://schemas.microsoft.com/office/drawing/2014/main" id="{ECF00512-543D-42F1-9517-0A68B4BEF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57152"/>
          <a:ext cx="1397690" cy="412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2502590</xdr:colOff>
      <xdr:row>0</xdr:row>
      <xdr:rowOff>47627</xdr:rowOff>
    </xdr:from>
    <xdr:to>
      <xdr:col>1</xdr:col>
      <xdr:colOff>578540</xdr:colOff>
      <xdr:row>0</xdr:row>
      <xdr:rowOff>457200</xdr:rowOff>
    </xdr:to>
    <xdr:pic>
      <xdr:nvPicPr>
        <xdr:cNvPr id="7" name="Picture 4" descr="C:\Users\Sprieto\Desktop\fotos vigilantes\LOGOS Y SELLOS\logo MINDEF TPUNP.png">
          <a:extLst>
            <a:ext uri="{FF2B5EF4-FFF2-40B4-BE49-F238E27FC236}">
              <a16:creationId xmlns:a16="http://schemas.microsoft.com/office/drawing/2014/main" id="{F7D23385-28F2-4504-B93C-B22E1119B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502590" y="47627"/>
          <a:ext cx="1609725" cy="4095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359465</xdr:colOff>
      <xdr:row>0</xdr:row>
      <xdr:rowOff>85726</xdr:rowOff>
    </xdr:from>
    <xdr:to>
      <xdr:col>2</xdr:col>
      <xdr:colOff>800100</xdr:colOff>
      <xdr:row>0</xdr:row>
      <xdr:rowOff>549553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9515" y="85726"/>
          <a:ext cx="440635" cy="4638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142875</xdr:rowOff>
    </xdr:from>
    <xdr:to>
      <xdr:col>1</xdr:col>
      <xdr:colOff>9525</xdr:colOff>
      <xdr:row>0</xdr:row>
      <xdr:rowOff>628978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ECA84910-A3C9-42F2-BEFD-83FA5844E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142875"/>
          <a:ext cx="1247775" cy="4861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638175</xdr:colOff>
      <xdr:row>0</xdr:row>
      <xdr:rowOff>142875</xdr:rowOff>
    </xdr:from>
    <xdr:to>
      <xdr:col>2</xdr:col>
      <xdr:colOff>295275</xdr:colOff>
      <xdr:row>0</xdr:row>
      <xdr:rowOff>619125</xdr:rowOff>
    </xdr:to>
    <xdr:pic>
      <xdr:nvPicPr>
        <xdr:cNvPr id="3" name="Picture 4" descr="C:\Users\Sprieto\Desktop\fotos vigilantes\LOGOS Y SELLOS\logo MINDEF TPUNP.png">
          <a:extLst>
            <a:ext uri="{FF2B5EF4-FFF2-40B4-BE49-F238E27FC236}">
              <a16:creationId xmlns:a16="http://schemas.microsoft.com/office/drawing/2014/main" id="{FBECD902-01DC-4E7B-9859-DC902C649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52625" y="142875"/>
          <a:ext cx="14287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952500</xdr:colOff>
      <xdr:row>0</xdr:row>
      <xdr:rowOff>142875</xdr:rowOff>
    </xdr:from>
    <xdr:to>
      <xdr:col>2</xdr:col>
      <xdr:colOff>1450181</xdr:colOff>
      <xdr:row>1</xdr:row>
      <xdr:rowOff>9525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142875"/>
          <a:ext cx="497681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5" displayName="Tabla5" ref="A2:B13" totalsRowShown="0" headerRowDxfId="1">
  <autoFilter ref="A2:B13"/>
  <tableColumns count="2">
    <tableColumn id="1" name="DESCRIPCION"/>
    <tableColumn id="2" name="VA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B11" sqref="B11"/>
    </sheetView>
  </sheetViews>
  <sheetFormatPr baseColWidth="10" defaultRowHeight="15" x14ac:dyDescent="0.25"/>
  <cols>
    <col min="1" max="1" width="42" customWidth="1"/>
    <col min="2" max="2" width="32.42578125" customWidth="1"/>
    <col min="5" max="5" width="12" customWidth="1"/>
    <col min="26" max="26" width="15.85546875" hidden="1" customWidth="1"/>
    <col min="27" max="28" width="0" hidden="1" customWidth="1"/>
  </cols>
  <sheetData>
    <row r="1" spans="1:28" ht="56.25" customHeight="1" x14ac:dyDescent="0.25">
      <c r="A1" s="62"/>
      <c r="B1" s="62"/>
    </row>
    <row r="2" spans="1:28" x14ac:dyDescent="0.25">
      <c r="A2" s="1" t="s">
        <v>0</v>
      </c>
      <c r="B2" s="1" t="s">
        <v>1</v>
      </c>
      <c r="Z2" t="s">
        <v>2</v>
      </c>
      <c r="AA2" t="s">
        <v>3</v>
      </c>
      <c r="AB2" s="2">
        <v>43100</v>
      </c>
    </row>
    <row r="3" spans="1:28" x14ac:dyDescent="0.25">
      <c r="A3" t="s">
        <v>4</v>
      </c>
      <c r="B3" s="3">
        <v>43100</v>
      </c>
      <c r="Z3" t="s">
        <v>5</v>
      </c>
      <c r="AA3" t="s">
        <v>6</v>
      </c>
      <c r="AB3" s="2">
        <v>42735</v>
      </c>
    </row>
    <row r="4" spans="1:28" x14ac:dyDescent="0.25">
      <c r="A4" t="s">
        <v>7</v>
      </c>
      <c r="B4" s="4" t="s">
        <v>89</v>
      </c>
      <c r="Z4" t="s">
        <v>8</v>
      </c>
    </row>
    <row r="5" spans="1:28" x14ac:dyDescent="0.25">
      <c r="A5" t="s">
        <v>9</v>
      </c>
      <c r="B5" s="5">
        <v>899999044</v>
      </c>
      <c r="Z5" t="s">
        <v>10</v>
      </c>
    </row>
    <row r="6" spans="1:28" x14ac:dyDescent="0.25">
      <c r="A6" t="s">
        <v>11</v>
      </c>
      <c r="B6" s="6" t="s">
        <v>90</v>
      </c>
      <c r="Z6" t="s">
        <v>12</v>
      </c>
    </row>
    <row r="7" spans="1:28" x14ac:dyDescent="0.25">
      <c r="A7" t="s">
        <v>13</v>
      </c>
      <c r="B7" s="4">
        <v>2207800</v>
      </c>
    </row>
    <row r="8" spans="1:28" x14ac:dyDescent="0.25">
      <c r="A8" t="s">
        <v>14</v>
      </c>
      <c r="B8" s="4" t="s">
        <v>91</v>
      </c>
    </row>
    <row r="9" spans="1:28" x14ac:dyDescent="0.25">
      <c r="A9" t="s">
        <v>15</v>
      </c>
      <c r="B9" s="4">
        <v>19462089</v>
      </c>
    </row>
    <row r="10" spans="1:28" x14ac:dyDescent="0.25">
      <c r="A10" t="s">
        <v>16</v>
      </c>
      <c r="B10" s="4">
        <v>52287</v>
      </c>
    </row>
    <row r="11" spans="1:28" x14ac:dyDescent="0.25">
      <c r="A11" t="s">
        <v>17</v>
      </c>
      <c r="B11" s="3">
        <v>42564</v>
      </c>
    </row>
    <row r="12" spans="1:28" x14ac:dyDescent="0.25">
      <c r="A12" t="s">
        <v>18</v>
      </c>
      <c r="B12" s="4" t="s">
        <v>2</v>
      </c>
    </row>
    <row r="13" spans="1:28" x14ac:dyDescent="0.25">
      <c r="A13" t="s">
        <v>19</v>
      </c>
      <c r="B13" s="4" t="s">
        <v>6</v>
      </c>
    </row>
    <row r="16" spans="1:28" x14ac:dyDescent="0.25">
      <c r="E16" s="7"/>
    </row>
  </sheetData>
  <sheetProtection algorithmName="SHA-512" hashValue="3/1przDDQMweZCuUojA/NcGFiJqmMfgvQZDs4yn4zLf+JuuXdmKJWRSt60rmDGLreLO6oyYyxDxyC2IcPrU3PA==" saltValue="kmsU5nsF02NKFb8c9ExNYw==" spinCount="100000" sheet="1" objects="1" scenarios="1"/>
  <mergeCells count="1">
    <mergeCell ref="A1:B1"/>
  </mergeCells>
  <dataValidations count="3">
    <dataValidation type="list" allowBlank="1" showInputMessage="1" showErrorMessage="1" errorTitle="Seleccione un valor de la lista" error="Seleccione un valor de la lista" sqref="B3">
      <formula1>$AB$2:$AB$3</formula1>
    </dataValidation>
    <dataValidation type="list" showInputMessage="1" showErrorMessage="1" sqref="B12">
      <formula1>$Z$2:$Z$6</formula1>
    </dataValidation>
    <dataValidation type="list" showInputMessage="1" showErrorMessage="1" sqref="B13">
      <formula1>$AA$2:$AA$3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8"/>
  <sheetViews>
    <sheetView tabSelected="1" topLeftCell="E2" workbookViewId="0">
      <selection activeCell="E17" sqref="E17"/>
    </sheetView>
  </sheetViews>
  <sheetFormatPr baseColWidth="10" defaultRowHeight="15" x14ac:dyDescent="0.25"/>
  <cols>
    <col min="1" max="1" width="3.28515625" bestFit="1" customWidth="1"/>
    <col min="2" max="2" width="17.140625" customWidth="1"/>
    <col min="3" max="3" width="20.140625" customWidth="1"/>
    <col min="4" max="4" width="51.42578125" customWidth="1"/>
    <col min="5" max="5" width="11.85546875" customWidth="1"/>
    <col min="7" max="7" width="10.7109375" bestFit="1" customWidth="1"/>
    <col min="8" max="8" width="14" customWidth="1"/>
    <col min="9" max="9" width="13.28515625" customWidth="1"/>
    <col min="10" max="10" width="15.5703125" customWidth="1"/>
    <col min="11" max="11" width="20.85546875" customWidth="1"/>
    <col min="12" max="30" width="19.28515625" bestFit="1" customWidth="1"/>
    <col min="31" max="31" width="20.28515625" bestFit="1" customWidth="1"/>
    <col min="34" max="34" width="0" hidden="1" customWidth="1"/>
    <col min="36" max="36" width="14.5703125" bestFit="1" customWidth="1"/>
    <col min="38" max="38" width="14.5703125" bestFit="1" customWidth="1"/>
  </cols>
  <sheetData>
    <row r="1" spans="1:39" ht="49.5" customHeight="1" x14ac:dyDescent="0.2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</row>
    <row r="2" spans="1:39" ht="38.25" x14ac:dyDescent="0.25">
      <c r="A2" s="8" t="s">
        <v>20</v>
      </c>
      <c r="B2" s="9" t="s">
        <v>21</v>
      </c>
      <c r="C2" s="9" t="s">
        <v>22</v>
      </c>
      <c r="D2" s="9" t="s">
        <v>23</v>
      </c>
      <c r="E2" s="9" t="s">
        <v>24</v>
      </c>
      <c r="F2" s="9" t="s">
        <v>25</v>
      </c>
      <c r="G2" s="9" t="s">
        <v>26</v>
      </c>
      <c r="H2" s="9" t="s">
        <v>27</v>
      </c>
      <c r="I2" s="9" t="s">
        <v>28</v>
      </c>
      <c r="J2" s="9" t="s">
        <v>29</v>
      </c>
      <c r="K2" s="9" t="s">
        <v>30</v>
      </c>
      <c r="L2" s="9" t="s">
        <v>31</v>
      </c>
      <c r="M2" s="9" t="s">
        <v>32</v>
      </c>
      <c r="N2" s="9" t="s">
        <v>33</v>
      </c>
      <c r="O2" s="9" t="s">
        <v>34</v>
      </c>
      <c r="P2" s="9" t="s">
        <v>35</v>
      </c>
      <c r="Q2" s="10" t="s">
        <v>36</v>
      </c>
      <c r="R2" s="11" t="s">
        <v>37</v>
      </c>
      <c r="S2" s="9" t="s">
        <v>38</v>
      </c>
      <c r="T2" s="12" t="s">
        <v>39</v>
      </c>
      <c r="U2" s="9" t="s">
        <v>40</v>
      </c>
      <c r="V2" s="9" t="s">
        <v>41</v>
      </c>
      <c r="W2" s="9" t="s">
        <v>42</v>
      </c>
      <c r="X2" s="9" t="s">
        <v>43</v>
      </c>
      <c r="Y2" s="9" t="s">
        <v>44</v>
      </c>
      <c r="Z2" s="9" t="s">
        <v>45</v>
      </c>
      <c r="AA2" s="9" t="s">
        <v>46</v>
      </c>
      <c r="AB2" s="9" t="s">
        <v>47</v>
      </c>
      <c r="AC2" s="13" t="s">
        <v>48</v>
      </c>
      <c r="AD2" s="13" t="s">
        <v>49</v>
      </c>
      <c r="AE2" s="13" t="s">
        <v>50</v>
      </c>
    </row>
    <row r="3" spans="1:39" s="4" customFormat="1" x14ac:dyDescent="0.25">
      <c r="A3" s="14">
        <f>ROW()-2</f>
        <v>1</v>
      </c>
      <c r="B3" s="46">
        <v>2</v>
      </c>
      <c r="C3" s="45">
        <v>3227632</v>
      </c>
      <c r="D3" s="47" t="s">
        <v>92</v>
      </c>
      <c r="E3" s="49">
        <v>35079</v>
      </c>
      <c r="F3" s="15"/>
      <c r="G3" s="14">
        <f t="shared" ref="G3:G17" si="0">ROUND((DAYS360(IF(42736&lt;=E3,E3,42736),IF(AND(42736&lt;=F3,F3&lt;=43100),F3,43100))/30),2)</f>
        <v>12</v>
      </c>
      <c r="H3" s="14" t="s">
        <v>107</v>
      </c>
      <c r="I3" s="48" t="s">
        <v>110</v>
      </c>
      <c r="J3" s="17">
        <v>1810612</v>
      </c>
      <c r="K3" s="17">
        <v>0</v>
      </c>
      <c r="L3" s="17">
        <v>22356391</v>
      </c>
      <c r="M3" s="17">
        <v>1051383</v>
      </c>
      <c r="N3" s="17">
        <v>0</v>
      </c>
      <c r="O3" s="17">
        <v>467904</v>
      </c>
      <c r="P3" s="17">
        <v>0</v>
      </c>
      <c r="Q3" s="17">
        <v>0</v>
      </c>
      <c r="R3" s="60">
        <v>1</v>
      </c>
      <c r="S3" s="60">
        <v>1</v>
      </c>
      <c r="T3" s="17">
        <v>2221374</v>
      </c>
      <c r="U3" s="16">
        <v>1311437</v>
      </c>
      <c r="V3" s="17">
        <v>7150014</v>
      </c>
      <c r="W3" s="17">
        <v>0</v>
      </c>
      <c r="X3" s="17">
        <v>676491</v>
      </c>
      <c r="Y3" s="17">
        <v>0</v>
      </c>
      <c r="Z3" s="17">
        <v>0</v>
      </c>
      <c r="AA3" s="17">
        <v>2500000</v>
      </c>
      <c r="AB3" s="17">
        <v>0</v>
      </c>
      <c r="AC3" s="17">
        <v>0</v>
      </c>
      <c r="AD3" s="17">
        <v>0</v>
      </c>
      <c r="AE3" s="17">
        <f>+SUM(K3:AD3)</f>
        <v>37734996</v>
      </c>
      <c r="AI3" s="57"/>
      <c r="AJ3" s="55"/>
      <c r="AK3" s="58"/>
      <c r="AL3" s="55"/>
      <c r="AM3" s="56"/>
    </row>
    <row r="4" spans="1:39" s="4" customFormat="1" x14ac:dyDescent="0.25">
      <c r="A4" s="14">
        <f t="shared" ref="A4:A17" si="1">ROW()-2</f>
        <v>2</v>
      </c>
      <c r="B4" s="46">
        <v>2</v>
      </c>
      <c r="C4" s="45">
        <v>1013402</v>
      </c>
      <c r="D4" s="47" t="s">
        <v>93</v>
      </c>
      <c r="E4" s="52">
        <v>37288</v>
      </c>
      <c r="F4" s="15"/>
      <c r="G4" s="14">
        <f t="shared" si="0"/>
        <v>12</v>
      </c>
      <c r="H4" s="14" t="s">
        <v>107</v>
      </c>
      <c r="I4" s="48" t="s">
        <v>110</v>
      </c>
      <c r="J4" s="17">
        <v>1810612</v>
      </c>
      <c r="K4" s="17">
        <v>0</v>
      </c>
      <c r="L4" s="17">
        <v>20165852</v>
      </c>
      <c r="M4" s="17">
        <v>0</v>
      </c>
      <c r="N4" s="17">
        <v>0</v>
      </c>
      <c r="O4" s="17">
        <v>3025663</v>
      </c>
      <c r="P4" s="17">
        <v>0</v>
      </c>
      <c r="Q4" s="17">
        <v>0</v>
      </c>
      <c r="R4" s="17">
        <v>2217552</v>
      </c>
      <c r="S4" s="60">
        <v>1</v>
      </c>
      <c r="T4" s="17">
        <v>1989204</v>
      </c>
      <c r="U4" s="16">
        <v>1672552</v>
      </c>
      <c r="V4" s="17">
        <v>3390378</v>
      </c>
      <c r="W4" s="17">
        <v>0</v>
      </c>
      <c r="X4" s="17">
        <v>934203</v>
      </c>
      <c r="Y4" s="17">
        <v>0</v>
      </c>
      <c r="Z4" s="17">
        <v>0</v>
      </c>
      <c r="AA4" s="17">
        <v>2500000</v>
      </c>
      <c r="AB4" s="17">
        <v>0</v>
      </c>
      <c r="AC4" s="17">
        <v>0</v>
      </c>
      <c r="AD4" s="17">
        <v>0</v>
      </c>
      <c r="AE4" s="17">
        <f t="shared" ref="AE4:AE17" si="2">+SUM(K4:AD4)</f>
        <v>35895405</v>
      </c>
      <c r="AI4" s="57"/>
      <c r="AJ4" s="55"/>
      <c r="AK4" s="58"/>
      <c r="AL4" s="55"/>
      <c r="AM4" s="56"/>
    </row>
    <row r="5" spans="1:39" s="4" customFormat="1" x14ac:dyDescent="0.25">
      <c r="A5" s="14">
        <f t="shared" si="1"/>
        <v>3</v>
      </c>
      <c r="B5" s="46">
        <v>2</v>
      </c>
      <c r="C5" s="45">
        <v>10076763</v>
      </c>
      <c r="D5" s="47" t="s">
        <v>94</v>
      </c>
      <c r="E5" s="52">
        <v>38572</v>
      </c>
      <c r="F5" s="15"/>
      <c r="G5" s="14">
        <f t="shared" si="0"/>
        <v>12</v>
      </c>
      <c r="H5" s="14" t="s">
        <v>107</v>
      </c>
      <c r="I5" s="48" t="s">
        <v>110</v>
      </c>
      <c r="J5" s="17">
        <v>1810612</v>
      </c>
      <c r="K5" s="17">
        <v>0</v>
      </c>
      <c r="L5" s="17">
        <v>22742955</v>
      </c>
      <c r="M5" s="17">
        <v>0</v>
      </c>
      <c r="N5" s="17">
        <v>0</v>
      </c>
      <c r="O5" s="17">
        <v>1422519</v>
      </c>
      <c r="P5" s="17">
        <v>214758</v>
      </c>
      <c r="Q5" s="17">
        <v>0</v>
      </c>
      <c r="R5" s="17">
        <v>2170868</v>
      </c>
      <c r="S5" s="60">
        <v>1</v>
      </c>
      <c r="T5" s="17">
        <v>1987422</v>
      </c>
      <c r="U5" s="16">
        <v>1723976</v>
      </c>
      <c r="V5" s="17">
        <v>3316555</v>
      </c>
      <c r="W5" s="17">
        <v>0</v>
      </c>
      <c r="X5" s="17">
        <v>805347</v>
      </c>
      <c r="Y5" s="17">
        <v>0</v>
      </c>
      <c r="Z5" s="17">
        <v>0</v>
      </c>
      <c r="AA5" s="17">
        <v>2500000</v>
      </c>
      <c r="AB5" s="17">
        <v>0</v>
      </c>
      <c r="AC5" s="17">
        <v>0</v>
      </c>
      <c r="AD5" s="17">
        <v>0</v>
      </c>
      <c r="AE5" s="17">
        <f t="shared" si="2"/>
        <v>36884401</v>
      </c>
      <c r="AI5" s="57"/>
      <c r="AJ5" s="55"/>
      <c r="AK5" s="58"/>
      <c r="AL5" s="55"/>
      <c r="AM5" s="56"/>
    </row>
    <row r="6" spans="1:39" s="4" customFormat="1" x14ac:dyDescent="0.25">
      <c r="A6" s="14">
        <f t="shared" si="1"/>
        <v>4</v>
      </c>
      <c r="B6" s="46">
        <v>2</v>
      </c>
      <c r="C6" s="45">
        <v>14880907</v>
      </c>
      <c r="D6" s="47" t="s">
        <v>95</v>
      </c>
      <c r="E6" s="52" t="s">
        <v>112</v>
      </c>
      <c r="F6" s="15"/>
      <c r="G6" s="14">
        <v>12</v>
      </c>
      <c r="H6" s="14" t="s">
        <v>107</v>
      </c>
      <c r="I6" s="48" t="s">
        <v>110</v>
      </c>
      <c r="J6" s="17">
        <v>1810612</v>
      </c>
      <c r="K6" s="17">
        <v>0</v>
      </c>
      <c r="L6" s="17">
        <v>21712113</v>
      </c>
      <c r="M6" s="17">
        <v>0</v>
      </c>
      <c r="N6" s="17">
        <v>0</v>
      </c>
      <c r="O6" s="17">
        <v>4127302</v>
      </c>
      <c r="P6" s="17">
        <v>0</v>
      </c>
      <c r="Q6" s="17">
        <v>0</v>
      </c>
      <c r="R6" s="17">
        <v>2370073</v>
      </c>
      <c r="S6" s="60">
        <v>1</v>
      </c>
      <c r="T6" s="17">
        <v>1987422</v>
      </c>
      <c r="U6" s="16">
        <v>1649184</v>
      </c>
      <c r="V6" s="17">
        <v>3388150</v>
      </c>
      <c r="W6" s="17">
        <v>0</v>
      </c>
      <c r="X6" s="17">
        <v>805347</v>
      </c>
      <c r="Y6" s="17">
        <v>0</v>
      </c>
      <c r="Z6" s="17">
        <v>0</v>
      </c>
      <c r="AA6" s="17">
        <v>2500000</v>
      </c>
      <c r="AB6" s="17">
        <v>0</v>
      </c>
      <c r="AC6" s="17">
        <v>0</v>
      </c>
      <c r="AD6" s="17">
        <v>0</v>
      </c>
      <c r="AE6" s="17">
        <f t="shared" si="2"/>
        <v>38539592</v>
      </c>
      <c r="AI6" s="57"/>
      <c r="AJ6" s="55"/>
      <c r="AK6" s="58"/>
      <c r="AL6" s="55"/>
      <c r="AM6" s="56"/>
    </row>
    <row r="7" spans="1:39" s="4" customFormat="1" x14ac:dyDescent="0.25">
      <c r="A7" s="14">
        <f t="shared" si="1"/>
        <v>5</v>
      </c>
      <c r="B7" s="46">
        <v>2</v>
      </c>
      <c r="C7" s="45">
        <v>4558888</v>
      </c>
      <c r="D7" s="47" t="s">
        <v>96</v>
      </c>
      <c r="E7" s="53">
        <v>39025</v>
      </c>
      <c r="F7" s="15"/>
      <c r="G7" s="14">
        <f t="shared" si="0"/>
        <v>12</v>
      </c>
      <c r="H7" s="14" t="s">
        <v>107</v>
      </c>
      <c r="I7" s="48" t="s">
        <v>110</v>
      </c>
      <c r="J7" s="17">
        <v>1810612</v>
      </c>
      <c r="K7" s="17">
        <v>0</v>
      </c>
      <c r="L7" s="17">
        <v>22098680</v>
      </c>
      <c r="M7" s="17">
        <v>1921829</v>
      </c>
      <c r="N7" s="17">
        <v>0</v>
      </c>
      <c r="O7" s="17">
        <v>2172770</v>
      </c>
      <c r="P7" s="17">
        <v>0</v>
      </c>
      <c r="Q7" s="17">
        <v>0</v>
      </c>
      <c r="R7" s="17">
        <v>2480909</v>
      </c>
      <c r="S7" s="60">
        <v>1</v>
      </c>
      <c r="T7" s="17">
        <v>1987422</v>
      </c>
      <c r="U7" s="16">
        <v>1677301</v>
      </c>
      <c r="V7" s="17">
        <v>7182228</v>
      </c>
      <c r="W7" s="17">
        <v>0</v>
      </c>
      <c r="X7" s="17">
        <v>805347</v>
      </c>
      <c r="Y7" s="17">
        <v>0</v>
      </c>
      <c r="Z7" s="17">
        <v>0</v>
      </c>
      <c r="AA7" s="17">
        <v>2500000</v>
      </c>
      <c r="AB7" s="17">
        <v>0</v>
      </c>
      <c r="AC7" s="17">
        <v>0</v>
      </c>
      <c r="AD7" s="17">
        <v>0</v>
      </c>
      <c r="AE7" s="17">
        <f t="shared" si="2"/>
        <v>42826487</v>
      </c>
      <c r="AI7" s="57"/>
      <c r="AJ7" s="55"/>
      <c r="AK7" s="58"/>
      <c r="AL7" s="55"/>
      <c r="AM7" s="56"/>
    </row>
    <row r="8" spans="1:39" s="4" customFormat="1" x14ac:dyDescent="0.25">
      <c r="A8" s="14">
        <f t="shared" si="1"/>
        <v>6</v>
      </c>
      <c r="B8" s="46">
        <v>2</v>
      </c>
      <c r="C8" s="45">
        <v>79049878</v>
      </c>
      <c r="D8" s="47" t="s">
        <v>97</v>
      </c>
      <c r="E8" s="54">
        <v>39600</v>
      </c>
      <c r="F8" s="15"/>
      <c r="G8" s="14">
        <f t="shared" si="0"/>
        <v>12</v>
      </c>
      <c r="H8" s="14" t="s">
        <v>108</v>
      </c>
      <c r="I8" s="48" t="s">
        <v>111</v>
      </c>
      <c r="J8" s="17">
        <v>2648312</v>
      </c>
      <c r="K8" s="17">
        <v>0</v>
      </c>
      <c r="L8" s="17">
        <v>32888296</v>
      </c>
      <c r="M8" s="17">
        <v>0</v>
      </c>
      <c r="N8" s="17">
        <v>0</v>
      </c>
      <c r="O8" s="17">
        <v>1621093</v>
      </c>
      <c r="P8" s="17">
        <v>303370</v>
      </c>
      <c r="Q8" s="17">
        <v>0</v>
      </c>
      <c r="R8" s="17">
        <v>3100977</v>
      </c>
      <c r="S8" s="60">
        <v>1</v>
      </c>
      <c r="T8" s="17">
        <v>2096924</v>
      </c>
      <c r="U8" s="16">
        <v>36795</v>
      </c>
      <c r="V8" s="17">
        <v>8850640</v>
      </c>
      <c r="W8" s="17">
        <v>0</v>
      </c>
      <c r="X8" s="17">
        <v>989476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f t="shared" si="2"/>
        <v>49887572</v>
      </c>
      <c r="AI8" s="57"/>
      <c r="AJ8" s="55"/>
      <c r="AK8" s="58"/>
      <c r="AL8" s="55"/>
      <c r="AM8" s="56"/>
    </row>
    <row r="9" spans="1:39" s="4" customFormat="1" x14ac:dyDescent="0.25">
      <c r="A9" s="14">
        <f t="shared" si="1"/>
        <v>7</v>
      </c>
      <c r="B9" s="46">
        <v>2</v>
      </c>
      <c r="C9" s="45">
        <v>91100622</v>
      </c>
      <c r="D9" s="47" t="s">
        <v>98</v>
      </c>
      <c r="E9" s="52">
        <v>39463</v>
      </c>
      <c r="F9" s="15"/>
      <c r="G9" s="14">
        <f t="shared" si="0"/>
        <v>12</v>
      </c>
      <c r="H9" s="14" t="s">
        <v>107</v>
      </c>
      <c r="I9" s="48" t="s">
        <v>110</v>
      </c>
      <c r="J9" s="17">
        <v>1810612</v>
      </c>
      <c r="K9" s="17">
        <v>0</v>
      </c>
      <c r="L9" s="17">
        <v>21454403</v>
      </c>
      <c r="M9" s="17">
        <v>1806037</v>
      </c>
      <c r="N9" s="17">
        <v>0</v>
      </c>
      <c r="O9" s="17">
        <v>3186552</v>
      </c>
      <c r="P9" s="17">
        <v>0</v>
      </c>
      <c r="Q9" s="17">
        <v>0</v>
      </c>
      <c r="R9" s="17">
        <v>4221135</v>
      </c>
      <c r="S9" s="60">
        <v>1</v>
      </c>
      <c r="T9" s="17">
        <v>1989204</v>
      </c>
      <c r="U9" s="16">
        <v>1530491</v>
      </c>
      <c r="V9" s="17">
        <v>7266341</v>
      </c>
      <c r="W9" s="17">
        <v>0</v>
      </c>
      <c r="X9" s="17">
        <v>805347</v>
      </c>
      <c r="Y9" s="17">
        <v>0</v>
      </c>
      <c r="Z9" s="17">
        <v>0</v>
      </c>
      <c r="AA9" s="17">
        <v>2500000</v>
      </c>
      <c r="AB9" s="17">
        <v>0</v>
      </c>
      <c r="AC9" s="17">
        <v>0</v>
      </c>
      <c r="AD9" s="17">
        <v>0</v>
      </c>
      <c r="AE9" s="17">
        <f t="shared" si="2"/>
        <v>44759511</v>
      </c>
      <c r="AI9" s="57"/>
      <c r="AJ9" s="55"/>
      <c r="AK9" s="58"/>
      <c r="AL9" s="55"/>
      <c r="AM9" s="56"/>
    </row>
    <row r="10" spans="1:39" s="4" customFormat="1" x14ac:dyDescent="0.25">
      <c r="A10" s="14">
        <f t="shared" si="1"/>
        <v>8</v>
      </c>
      <c r="B10" s="46">
        <v>2</v>
      </c>
      <c r="C10" s="45">
        <v>19419167</v>
      </c>
      <c r="D10" s="47" t="s">
        <v>99</v>
      </c>
      <c r="E10" s="52">
        <v>39615</v>
      </c>
      <c r="F10" s="15"/>
      <c r="G10" s="14">
        <f t="shared" si="0"/>
        <v>12</v>
      </c>
      <c r="H10" s="14" t="s">
        <v>107</v>
      </c>
      <c r="I10" s="48" t="s">
        <v>110</v>
      </c>
      <c r="J10" s="17">
        <v>1810612</v>
      </c>
      <c r="K10" s="17">
        <v>0</v>
      </c>
      <c r="L10" s="17">
        <v>22549673</v>
      </c>
      <c r="M10" s="17">
        <v>1436089</v>
      </c>
      <c r="N10" s="17">
        <v>0</v>
      </c>
      <c r="O10" s="17">
        <v>3115336</v>
      </c>
      <c r="P10" s="17">
        <v>0</v>
      </c>
      <c r="Q10" s="17">
        <v>0</v>
      </c>
      <c r="R10" s="17">
        <v>2656484</v>
      </c>
      <c r="S10" s="60">
        <v>1</v>
      </c>
      <c r="T10" s="17">
        <v>1989204</v>
      </c>
      <c r="U10" s="16">
        <v>1607091</v>
      </c>
      <c r="V10" s="17">
        <v>7181862</v>
      </c>
      <c r="W10" s="17">
        <v>0</v>
      </c>
      <c r="X10" s="17">
        <v>805347</v>
      </c>
      <c r="Y10" s="17">
        <v>0</v>
      </c>
      <c r="Z10" s="17">
        <v>0</v>
      </c>
      <c r="AA10" s="17">
        <v>2500000</v>
      </c>
      <c r="AB10" s="17">
        <v>0</v>
      </c>
      <c r="AC10" s="17">
        <v>0</v>
      </c>
      <c r="AD10" s="17">
        <v>0</v>
      </c>
      <c r="AE10" s="17">
        <f t="shared" si="2"/>
        <v>43841087</v>
      </c>
      <c r="AI10" s="57"/>
      <c r="AJ10" s="55"/>
      <c r="AK10" s="58"/>
      <c r="AL10" s="55"/>
      <c r="AM10" s="56"/>
    </row>
    <row r="11" spans="1:39" s="4" customFormat="1" x14ac:dyDescent="0.25">
      <c r="A11" s="14">
        <f t="shared" si="1"/>
        <v>9</v>
      </c>
      <c r="B11" s="46">
        <v>2</v>
      </c>
      <c r="C11" s="45">
        <v>19462089</v>
      </c>
      <c r="D11" s="47" t="s">
        <v>100</v>
      </c>
      <c r="E11" s="53">
        <v>40513</v>
      </c>
      <c r="F11" s="15"/>
      <c r="G11" s="14">
        <f t="shared" si="0"/>
        <v>12</v>
      </c>
      <c r="H11" s="14" t="s">
        <v>109</v>
      </c>
      <c r="I11" s="48" t="s">
        <v>110</v>
      </c>
      <c r="J11" s="17">
        <v>4505424</v>
      </c>
      <c r="K11" s="17">
        <v>0</v>
      </c>
      <c r="L11" s="17">
        <v>58730903</v>
      </c>
      <c r="M11" s="17">
        <v>0</v>
      </c>
      <c r="N11" s="17">
        <v>0</v>
      </c>
      <c r="O11" s="17">
        <v>1338236</v>
      </c>
      <c r="P11" s="17">
        <v>0</v>
      </c>
      <c r="Q11" s="17">
        <v>0</v>
      </c>
      <c r="R11" s="17">
        <v>4676409</v>
      </c>
      <c r="S11" s="60">
        <v>1</v>
      </c>
      <c r="T11" s="17">
        <v>7778447</v>
      </c>
      <c r="U11" s="16">
        <v>289031</v>
      </c>
      <c r="V11" s="17">
        <v>36754929</v>
      </c>
      <c r="W11" s="17">
        <v>0</v>
      </c>
      <c r="X11" s="17">
        <v>2650459</v>
      </c>
      <c r="Y11" s="17">
        <v>0</v>
      </c>
      <c r="Z11" s="17">
        <v>0</v>
      </c>
      <c r="AA11" s="17">
        <v>2500000</v>
      </c>
      <c r="AB11" s="17">
        <v>0</v>
      </c>
      <c r="AC11" s="17">
        <v>0</v>
      </c>
      <c r="AD11" s="17">
        <v>0</v>
      </c>
      <c r="AE11" s="17">
        <f t="shared" si="2"/>
        <v>114718415</v>
      </c>
      <c r="AI11" s="57"/>
      <c r="AJ11" s="55"/>
      <c r="AK11" s="58"/>
      <c r="AL11" s="55"/>
      <c r="AM11" s="56"/>
    </row>
    <row r="12" spans="1:39" s="4" customFormat="1" x14ac:dyDescent="0.25">
      <c r="A12" s="14">
        <f t="shared" si="1"/>
        <v>10</v>
      </c>
      <c r="B12" s="46">
        <v>2</v>
      </c>
      <c r="C12" s="45">
        <v>6772824</v>
      </c>
      <c r="D12" s="47" t="s">
        <v>101</v>
      </c>
      <c r="E12" s="52">
        <v>40274</v>
      </c>
      <c r="F12" s="15"/>
      <c r="G12" s="14">
        <f t="shared" si="0"/>
        <v>12</v>
      </c>
      <c r="H12" s="14" t="s">
        <v>107</v>
      </c>
      <c r="I12" s="48" t="s">
        <v>110</v>
      </c>
      <c r="J12" s="17">
        <v>1810612</v>
      </c>
      <c r="K12" s="17">
        <v>0</v>
      </c>
      <c r="L12" s="17">
        <v>22548673</v>
      </c>
      <c r="M12" s="17">
        <v>1564324</v>
      </c>
      <c r="N12" s="17">
        <v>0</v>
      </c>
      <c r="O12" s="17">
        <v>1349466</v>
      </c>
      <c r="P12" s="17">
        <v>0</v>
      </c>
      <c r="Q12" s="17">
        <v>0</v>
      </c>
      <c r="R12" s="17">
        <v>6097919</v>
      </c>
      <c r="S12" s="60">
        <v>1</v>
      </c>
      <c r="T12" s="17">
        <v>1987422</v>
      </c>
      <c r="U12" s="16">
        <v>1604587</v>
      </c>
      <c r="V12" s="17">
        <v>7182228</v>
      </c>
      <c r="W12" s="17">
        <v>0</v>
      </c>
      <c r="X12" s="17">
        <v>805347</v>
      </c>
      <c r="Y12" s="17">
        <v>0</v>
      </c>
      <c r="Z12" s="17">
        <v>0</v>
      </c>
      <c r="AA12" s="17">
        <v>2500000</v>
      </c>
      <c r="AB12" s="17">
        <v>0</v>
      </c>
      <c r="AC12" s="17">
        <v>0</v>
      </c>
      <c r="AD12" s="17">
        <v>0</v>
      </c>
      <c r="AE12" s="17">
        <f t="shared" si="2"/>
        <v>45639967</v>
      </c>
      <c r="AI12" s="57"/>
      <c r="AJ12" s="55"/>
      <c r="AK12" s="58"/>
      <c r="AL12" s="55"/>
      <c r="AM12" s="56"/>
    </row>
    <row r="13" spans="1:39" s="4" customFormat="1" x14ac:dyDescent="0.25">
      <c r="A13" s="14">
        <f t="shared" si="1"/>
        <v>11</v>
      </c>
      <c r="B13" s="46">
        <v>2</v>
      </c>
      <c r="C13" s="45">
        <v>79371970</v>
      </c>
      <c r="D13" s="47" t="s">
        <v>102</v>
      </c>
      <c r="E13" s="53" t="s">
        <v>113</v>
      </c>
      <c r="F13" s="15"/>
      <c r="G13" s="14">
        <v>12</v>
      </c>
      <c r="H13" s="14" t="s">
        <v>107</v>
      </c>
      <c r="I13" s="48" t="s">
        <v>110</v>
      </c>
      <c r="J13" s="17">
        <v>1532313</v>
      </c>
      <c r="K13" s="17">
        <v>0</v>
      </c>
      <c r="L13" s="17">
        <v>18429394</v>
      </c>
      <c r="M13" s="17">
        <v>0</v>
      </c>
      <c r="N13" s="17">
        <v>0</v>
      </c>
      <c r="O13" s="17">
        <v>1057256</v>
      </c>
      <c r="P13" s="17">
        <v>0</v>
      </c>
      <c r="Q13" s="17">
        <v>0</v>
      </c>
      <c r="R13" s="17">
        <v>2608092</v>
      </c>
      <c r="S13" s="60">
        <v>1</v>
      </c>
      <c r="T13" s="17">
        <v>1681946</v>
      </c>
      <c r="U13" s="16">
        <v>2672426</v>
      </c>
      <c r="V13" s="17">
        <v>3721899</v>
      </c>
      <c r="W13" s="17">
        <v>0</v>
      </c>
      <c r="X13" s="17">
        <v>790611</v>
      </c>
      <c r="Y13" s="17">
        <v>0</v>
      </c>
      <c r="Z13" s="17">
        <v>0</v>
      </c>
      <c r="AA13" s="17">
        <v>2500000</v>
      </c>
      <c r="AB13" s="17">
        <v>0</v>
      </c>
      <c r="AC13" s="17">
        <v>0</v>
      </c>
      <c r="AD13" s="17">
        <v>0</v>
      </c>
      <c r="AE13" s="17">
        <f t="shared" si="2"/>
        <v>33461625</v>
      </c>
      <c r="AI13" s="57"/>
      <c r="AJ13" s="55"/>
      <c r="AK13" s="58"/>
      <c r="AL13" s="55"/>
      <c r="AM13" s="56"/>
    </row>
    <row r="14" spans="1:39" s="4" customFormat="1" x14ac:dyDescent="0.25">
      <c r="A14" s="14">
        <f t="shared" si="1"/>
        <v>12</v>
      </c>
      <c r="B14" s="46">
        <v>2</v>
      </c>
      <c r="C14" s="45">
        <v>79709537</v>
      </c>
      <c r="D14" s="47" t="s">
        <v>103</v>
      </c>
      <c r="E14" s="51">
        <v>42219</v>
      </c>
      <c r="F14" s="15"/>
      <c r="G14" s="14">
        <f t="shared" si="0"/>
        <v>12</v>
      </c>
      <c r="H14" s="14" t="s">
        <v>108</v>
      </c>
      <c r="I14" s="48" t="s">
        <v>111</v>
      </c>
      <c r="J14" s="17">
        <v>2246163</v>
      </c>
      <c r="K14" s="17">
        <v>0</v>
      </c>
      <c r="L14" s="17">
        <v>31312190</v>
      </c>
      <c r="M14" s="17">
        <v>0</v>
      </c>
      <c r="N14" s="17">
        <v>0</v>
      </c>
      <c r="O14" s="17">
        <v>595032</v>
      </c>
      <c r="P14" s="17">
        <v>0</v>
      </c>
      <c r="Q14" s="17">
        <v>0</v>
      </c>
      <c r="R14" s="17">
        <v>2502567</v>
      </c>
      <c r="S14" s="60">
        <v>1</v>
      </c>
      <c r="T14" s="17">
        <v>2465505</v>
      </c>
      <c r="U14" s="16">
        <v>31208</v>
      </c>
      <c r="V14" s="17">
        <v>7573265</v>
      </c>
      <c r="W14" s="17">
        <v>0</v>
      </c>
      <c r="X14" s="17">
        <v>839223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f t="shared" si="2"/>
        <v>45318991</v>
      </c>
      <c r="AI14" s="57"/>
      <c r="AJ14" s="55"/>
      <c r="AK14" s="58"/>
      <c r="AL14" s="55"/>
      <c r="AM14" s="56"/>
    </row>
    <row r="15" spans="1:39" s="4" customFormat="1" x14ac:dyDescent="0.25">
      <c r="A15" s="14">
        <f t="shared" si="1"/>
        <v>13</v>
      </c>
      <c r="B15" s="46">
        <v>2</v>
      </c>
      <c r="C15" s="45">
        <v>1067844876</v>
      </c>
      <c r="D15" s="47" t="s">
        <v>104</v>
      </c>
      <c r="E15" s="51">
        <v>41914</v>
      </c>
      <c r="F15" s="15"/>
      <c r="G15" s="14">
        <f t="shared" si="0"/>
        <v>12</v>
      </c>
      <c r="H15" s="14" t="s">
        <v>108</v>
      </c>
      <c r="I15" s="48" t="s">
        <v>111</v>
      </c>
      <c r="J15" s="17">
        <v>983308</v>
      </c>
      <c r="K15" s="17">
        <v>0</v>
      </c>
      <c r="L15" s="17">
        <v>13103299</v>
      </c>
      <c r="M15" s="17">
        <v>0</v>
      </c>
      <c r="N15" s="17">
        <v>0</v>
      </c>
      <c r="O15" s="17">
        <v>0</v>
      </c>
      <c r="P15" s="17">
        <v>0</v>
      </c>
      <c r="Q15" s="17">
        <v>825857</v>
      </c>
      <c r="R15" s="17">
        <v>1761886</v>
      </c>
      <c r="S15" s="60">
        <v>1</v>
      </c>
      <c r="T15" s="17">
        <v>1359748</v>
      </c>
      <c r="U15" s="60">
        <v>1</v>
      </c>
      <c r="V15" s="17">
        <v>1660974</v>
      </c>
      <c r="W15" s="17">
        <v>0</v>
      </c>
      <c r="X15" s="17">
        <v>647066</v>
      </c>
      <c r="Y15" s="60">
        <v>100000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f t="shared" si="2"/>
        <v>19458832</v>
      </c>
      <c r="AI15" s="57"/>
      <c r="AJ15" s="55"/>
      <c r="AK15" s="58"/>
      <c r="AL15" s="55"/>
      <c r="AM15" s="56"/>
    </row>
    <row r="16" spans="1:39" s="4" customFormat="1" x14ac:dyDescent="0.25">
      <c r="A16" s="14">
        <f t="shared" si="1"/>
        <v>14</v>
      </c>
      <c r="B16" s="46">
        <v>2</v>
      </c>
      <c r="C16" s="45">
        <v>52515336</v>
      </c>
      <c r="D16" s="47" t="s">
        <v>105</v>
      </c>
      <c r="E16" s="50">
        <v>41843</v>
      </c>
      <c r="F16" s="15"/>
      <c r="G16" s="14">
        <f t="shared" si="0"/>
        <v>12</v>
      </c>
      <c r="H16" s="14" t="s">
        <v>108</v>
      </c>
      <c r="I16" s="48" t="s">
        <v>111</v>
      </c>
      <c r="J16" s="17">
        <v>737717</v>
      </c>
      <c r="K16" s="17">
        <v>0</v>
      </c>
      <c r="L16" s="17">
        <v>9102554</v>
      </c>
      <c r="M16" s="17">
        <v>0</v>
      </c>
      <c r="N16" s="17">
        <v>0</v>
      </c>
      <c r="O16" s="17">
        <v>0</v>
      </c>
      <c r="P16" s="17">
        <v>0</v>
      </c>
      <c r="Q16" s="60">
        <v>1</v>
      </c>
      <c r="R16" s="17">
        <v>1688404</v>
      </c>
      <c r="S16" s="60">
        <v>1</v>
      </c>
      <c r="T16" s="17">
        <v>1586197</v>
      </c>
      <c r="U16" s="16">
        <v>889948</v>
      </c>
      <c r="V16" s="17">
        <v>1790416</v>
      </c>
      <c r="W16" s="17">
        <v>0</v>
      </c>
      <c r="X16" s="17">
        <v>508725</v>
      </c>
      <c r="Y16" s="60">
        <v>100000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f t="shared" si="2"/>
        <v>15666246</v>
      </c>
      <c r="AI16" s="57"/>
      <c r="AJ16" s="55"/>
      <c r="AK16" s="58"/>
      <c r="AL16" s="55"/>
      <c r="AM16" s="56"/>
    </row>
    <row r="17" spans="1:39" s="4" customFormat="1" x14ac:dyDescent="0.25">
      <c r="A17" s="61">
        <f t="shared" si="1"/>
        <v>15</v>
      </c>
      <c r="B17" s="46">
        <v>2</v>
      </c>
      <c r="C17" s="45">
        <v>52506047</v>
      </c>
      <c r="D17" s="47" t="s">
        <v>106</v>
      </c>
      <c r="E17" s="51">
        <v>36687</v>
      </c>
      <c r="F17" s="15"/>
      <c r="G17" s="14">
        <f t="shared" si="0"/>
        <v>12</v>
      </c>
      <c r="H17" s="14" t="s">
        <v>108</v>
      </c>
      <c r="I17" s="48" t="s">
        <v>111</v>
      </c>
      <c r="J17" s="17">
        <v>1061367</v>
      </c>
      <c r="K17" s="17">
        <v>0</v>
      </c>
      <c r="L17" s="17">
        <v>12954081</v>
      </c>
      <c r="M17" s="17">
        <v>0</v>
      </c>
      <c r="N17" s="17">
        <v>0</v>
      </c>
      <c r="O17" s="17">
        <v>0</v>
      </c>
      <c r="P17" s="17">
        <v>0</v>
      </c>
      <c r="Q17" s="60">
        <v>1</v>
      </c>
      <c r="R17" s="17">
        <v>2459326</v>
      </c>
      <c r="S17" s="60">
        <v>1</v>
      </c>
      <c r="T17" s="17">
        <v>1319122</v>
      </c>
      <c r="U17" s="16">
        <v>1112844</v>
      </c>
      <c r="V17" s="17">
        <v>4467851</v>
      </c>
      <c r="W17" s="17">
        <v>0</v>
      </c>
      <c r="X17" s="17">
        <v>556487</v>
      </c>
      <c r="Y17" s="60">
        <v>100000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f t="shared" si="2"/>
        <v>22969713</v>
      </c>
      <c r="AI17" s="57"/>
      <c r="AJ17" s="55"/>
      <c r="AK17" s="58"/>
      <c r="AL17" s="55"/>
      <c r="AM17" s="56"/>
    </row>
    <row r="18" spans="1:39" x14ac:dyDescent="0.25">
      <c r="A18" s="63"/>
      <c r="B18" s="63"/>
      <c r="C18" s="63"/>
      <c r="D18" s="63"/>
      <c r="E18" s="63"/>
      <c r="F18" s="63"/>
      <c r="G18" s="63"/>
      <c r="H18" s="63"/>
      <c r="I18" s="63"/>
      <c r="J18" s="64"/>
      <c r="K18" s="18">
        <f t="shared" ref="K18:AD18" si="3">+SUM(K3:K17)</f>
        <v>0</v>
      </c>
      <c r="L18" s="18">
        <f t="shared" si="3"/>
        <v>352149457</v>
      </c>
      <c r="M18" s="18">
        <f t="shared" si="3"/>
        <v>7779662</v>
      </c>
      <c r="N18" s="18">
        <f t="shared" si="3"/>
        <v>0</v>
      </c>
      <c r="O18" s="18">
        <f t="shared" si="3"/>
        <v>23479129</v>
      </c>
      <c r="P18" s="18">
        <f t="shared" si="3"/>
        <v>518128</v>
      </c>
      <c r="Q18" s="18">
        <f t="shared" si="3"/>
        <v>825859</v>
      </c>
      <c r="R18" s="18">
        <f t="shared" si="3"/>
        <v>41012602</v>
      </c>
      <c r="S18" s="18">
        <f t="shared" si="3"/>
        <v>15</v>
      </c>
      <c r="T18" s="18">
        <f t="shared" si="3"/>
        <v>34426563</v>
      </c>
      <c r="U18" s="18">
        <f t="shared" si="3"/>
        <v>17808872</v>
      </c>
      <c r="V18" s="18">
        <f t="shared" si="3"/>
        <v>110877730</v>
      </c>
      <c r="W18" s="18">
        <f t="shared" si="3"/>
        <v>0</v>
      </c>
      <c r="X18" s="18">
        <f t="shared" si="3"/>
        <v>13424823</v>
      </c>
      <c r="Y18" s="18">
        <f t="shared" si="3"/>
        <v>300000</v>
      </c>
      <c r="Z18" s="18">
        <f t="shared" si="3"/>
        <v>0</v>
      </c>
      <c r="AA18" s="18">
        <f t="shared" si="3"/>
        <v>25000000</v>
      </c>
      <c r="AB18" s="18">
        <f t="shared" si="3"/>
        <v>0</v>
      </c>
      <c r="AC18" s="18">
        <f t="shared" si="3"/>
        <v>0</v>
      </c>
      <c r="AD18" s="18">
        <f t="shared" si="3"/>
        <v>0</v>
      </c>
      <c r="AE18" s="18">
        <f>+SUM($AE$3:AE17)</f>
        <v>627602840</v>
      </c>
      <c r="AI18" s="59"/>
      <c r="AJ18" s="59"/>
      <c r="AK18" s="59"/>
    </row>
  </sheetData>
  <sheetProtection algorithmName="SHA-512" hashValue="Rzwj9FCPznMwGysEs+iY94Gwqwc2pPBVjGRftELvc3bIcO4P6Jl9QOLznoz2JSArOiNXCa2rmTdaqdQFVI4clA==" saltValue="W7QuCbEjcMKJa9oxE9Mv5Q==" spinCount="100000" sheet="1" objects="1" scenarios="1" formatCells="0" formatColumns="0" insertRows="0" deleteRows="0"/>
  <mergeCells count="2">
    <mergeCell ref="A1:AE1"/>
    <mergeCell ref="A18:J18"/>
  </mergeCells>
  <dataValidations count="1">
    <dataValidation type="date" allowBlank="1" showInputMessage="1" showErrorMessage="1" errorTitle="Fecha" error="Ingrese una fecha" sqref="E3:F17">
      <formula1>1</formula1>
      <formula2>54789</formula2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E18" sqref="E18"/>
    </sheetView>
  </sheetViews>
  <sheetFormatPr baseColWidth="10" defaultRowHeight="15" x14ac:dyDescent="0.25"/>
  <cols>
    <col min="1" max="1" width="53" customWidth="1"/>
    <col min="2" max="2" width="10.140625" bestFit="1" customWidth="1"/>
    <col min="3" max="3" width="17.140625" bestFit="1" customWidth="1"/>
    <col min="4" max="4" width="27.5703125" customWidth="1"/>
    <col min="5" max="5" width="14.140625" bestFit="1" customWidth="1"/>
    <col min="6" max="6" width="13.85546875" customWidth="1"/>
    <col min="7" max="7" width="16.140625" customWidth="1"/>
    <col min="8" max="8" width="21.85546875" bestFit="1" customWidth="1"/>
  </cols>
  <sheetData>
    <row r="1" spans="1:8" ht="43.5" customHeight="1" x14ac:dyDescent="0.25">
      <c r="A1" s="65"/>
      <c r="B1" s="65"/>
      <c r="C1" s="65"/>
      <c r="D1" s="65"/>
    </row>
    <row r="2" spans="1:8" x14ac:dyDescent="0.25">
      <c r="A2" s="66" t="s">
        <v>51</v>
      </c>
      <c r="B2" s="67"/>
      <c r="C2" s="67"/>
      <c r="D2" s="68"/>
    </row>
    <row r="3" spans="1:8" x14ac:dyDescent="0.25">
      <c r="A3" s="69" t="s">
        <v>52</v>
      </c>
      <c r="B3" s="70"/>
      <c r="C3" s="70"/>
      <c r="D3" s="71"/>
    </row>
    <row r="4" spans="1:8" x14ac:dyDescent="0.25">
      <c r="A4" s="19" t="s">
        <v>53</v>
      </c>
      <c r="B4" s="20" t="s">
        <v>54</v>
      </c>
      <c r="C4" s="20" t="s">
        <v>55</v>
      </c>
      <c r="D4" s="20" t="s">
        <v>56</v>
      </c>
    </row>
    <row r="5" spans="1:8" x14ac:dyDescent="0.25">
      <c r="A5" s="21" t="s">
        <v>57</v>
      </c>
      <c r="B5" s="22">
        <v>0</v>
      </c>
      <c r="C5" s="22">
        <v>0</v>
      </c>
      <c r="D5" s="17">
        <v>7779662</v>
      </c>
      <c r="E5" s="24"/>
      <c r="H5" s="25"/>
    </row>
    <row r="6" spans="1:8" x14ac:dyDescent="0.25">
      <c r="A6" s="26" t="s">
        <v>58</v>
      </c>
      <c r="B6" s="22">
        <v>0</v>
      </c>
      <c r="C6" s="22">
        <v>0</v>
      </c>
      <c r="D6" s="23">
        <v>0</v>
      </c>
      <c r="E6" s="24"/>
      <c r="H6" s="27"/>
    </row>
    <row r="7" spans="1:8" x14ac:dyDescent="0.25">
      <c r="A7" s="21" t="s">
        <v>59</v>
      </c>
      <c r="B7" s="22">
        <v>0</v>
      </c>
      <c r="C7" s="22">
        <v>0</v>
      </c>
      <c r="D7" s="23">
        <v>0</v>
      </c>
      <c r="E7" s="24"/>
      <c r="H7" s="27"/>
    </row>
    <row r="8" spans="1:8" x14ac:dyDescent="0.25">
      <c r="A8" s="21" t="s">
        <v>60</v>
      </c>
      <c r="B8" s="22">
        <v>0</v>
      </c>
      <c r="C8" s="22">
        <v>0</v>
      </c>
      <c r="D8" s="23">
        <v>0</v>
      </c>
      <c r="E8" s="28"/>
    </row>
    <row r="9" spans="1:8" x14ac:dyDescent="0.25">
      <c r="A9" s="29" t="s">
        <v>61</v>
      </c>
      <c r="B9" s="22">
        <v>0</v>
      </c>
      <c r="C9" s="22">
        <v>0</v>
      </c>
      <c r="D9" s="23">
        <v>0</v>
      </c>
      <c r="E9" s="28"/>
    </row>
    <row r="10" spans="1:8" x14ac:dyDescent="0.25">
      <c r="A10" s="21" t="s">
        <v>62</v>
      </c>
      <c r="B10" s="22">
        <v>0</v>
      </c>
      <c r="C10" s="30">
        <v>0</v>
      </c>
      <c r="D10" s="23">
        <v>0</v>
      </c>
      <c r="E10" s="28"/>
    </row>
    <row r="11" spans="1:8" x14ac:dyDescent="0.25">
      <c r="A11" s="21" t="s">
        <v>63</v>
      </c>
      <c r="B11" s="22">
        <v>0</v>
      </c>
      <c r="C11" s="22">
        <v>0</v>
      </c>
      <c r="D11" s="23">
        <v>0</v>
      </c>
      <c r="E11" s="28"/>
    </row>
    <row r="12" spans="1:8" x14ac:dyDescent="0.25">
      <c r="A12" s="31" t="s">
        <v>64</v>
      </c>
      <c r="B12" s="22">
        <v>0</v>
      </c>
      <c r="C12" s="22">
        <v>0</v>
      </c>
      <c r="D12" s="23">
        <v>0</v>
      </c>
      <c r="E12" s="24"/>
    </row>
    <row r="13" spans="1:8" x14ac:dyDescent="0.25">
      <c r="A13" s="32" t="s">
        <v>65</v>
      </c>
      <c r="B13" s="22">
        <v>0</v>
      </c>
      <c r="C13" s="33">
        <v>0</v>
      </c>
      <c r="D13" s="23">
        <v>0</v>
      </c>
      <c r="E13" s="24"/>
    </row>
    <row r="14" spans="1:8" x14ac:dyDescent="0.25">
      <c r="A14" s="34" t="s">
        <v>66</v>
      </c>
      <c r="B14" s="35">
        <f>+SUM(B5:B13)</f>
        <v>0</v>
      </c>
      <c r="C14" s="36">
        <f>+SUM(C5:C13)</f>
        <v>0</v>
      </c>
      <c r="D14" s="37">
        <f>+SUM(D5:D13)</f>
        <v>7779662</v>
      </c>
    </row>
  </sheetData>
  <sheetProtection algorithmName="SHA-512" hashValue="RGsAbu3uTp0joYjuzU5mmL7EaSM3A3l8+yGdvGqEP/VvzX5DJXAYqlzbfb2zNJ/f/bav/XcV5SO20V6owI04nw==" saltValue="3wr+bi0zRA1jP6MJBUtJmw==" spinCount="100000" sheet="1" objects="1" scenarios="1" formatCells="0" formatColumns="0"/>
  <mergeCells count="3">
    <mergeCell ref="A1:D1"/>
    <mergeCell ref="A2:D2"/>
    <mergeCell ref="A3:D3"/>
  </mergeCells>
  <dataValidations count="1">
    <dataValidation type="whole" allowBlank="1" showInputMessage="1" showErrorMessage="1" errorTitle="Registre un número" error="Registre un número." sqref="B5:D13">
      <formula1>0</formula1>
      <formula2>99999999999999900</formula2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4" sqref="C4"/>
    </sheetView>
  </sheetViews>
  <sheetFormatPr baseColWidth="10" defaultRowHeight="15" x14ac:dyDescent="0.25"/>
  <cols>
    <col min="1" max="1" width="19.7109375" style="44" customWidth="1"/>
    <col min="2" max="2" width="26.5703125" style="44" customWidth="1"/>
    <col min="3" max="3" width="33.7109375" style="44" customWidth="1"/>
    <col min="5" max="5" width="11.85546875" customWidth="1"/>
  </cols>
  <sheetData>
    <row r="1" spans="1:3" ht="51.75" customHeight="1" x14ac:dyDescent="0.25">
      <c r="A1" s="72"/>
      <c r="B1" s="72"/>
      <c r="C1" s="72"/>
    </row>
    <row r="2" spans="1:3" ht="15.75" x14ac:dyDescent="0.25">
      <c r="A2" s="73" t="s">
        <v>67</v>
      </c>
      <c r="B2" s="73"/>
      <c r="C2" s="74"/>
    </row>
    <row r="3" spans="1:3" ht="15.75" x14ac:dyDescent="0.25">
      <c r="A3" s="38" t="s">
        <v>20</v>
      </c>
      <c r="B3" s="38" t="s">
        <v>68</v>
      </c>
      <c r="C3" s="38" t="s">
        <v>1</v>
      </c>
    </row>
    <row r="4" spans="1:3" x14ac:dyDescent="0.25">
      <c r="A4" s="39">
        <v>1</v>
      </c>
      <c r="B4" s="40" t="s">
        <v>69</v>
      </c>
      <c r="C4" s="17">
        <v>0</v>
      </c>
    </row>
    <row r="5" spans="1:3" x14ac:dyDescent="0.25">
      <c r="A5" s="39">
        <v>2</v>
      </c>
      <c r="B5" s="40" t="s">
        <v>70</v>
      </c>
      <c r="C5" s="17">
        <v>0</v>
      </c>
    </row>
    <row r="6" spans="1:3" x14ac:dyDescent="0.25">
      <c r="A6" s="39">
        <v>3</v>
      </c>
      <c r="B6" s="40" t="s">
        <v>71</v>
      </c>
      <c r="C6" s="17">
        <v>0</v>
      </c>
    </row>
    <row r="7" spans="1:3" x14ac:dyDescent="0.25">
      <c r="A7" s="39">
        <v>4</v>
      </c>
      <c r="B7" s="40" t="s">
        <v>72</v>
      </c>
      <c r="C7" s="17">
        <v>0</v>
      </c>
    </row>
    <row r="8" spans="1:3" x14ac:dyDescent="0.25">
      <c r="A8" s="39">
        <v>5</v>
      </c>
      <c r="B8" s="40" t="s">
        <v>73</v>
      </c>
      <c r="C8" s="17">
        <v>0</v>
      </c>
    </row>
    <row r="9" spans="1:3" x14ac:dyDescent="0.25">
      <c r="A9" s="39">
        <v>6</v>
      </c>
      <c r="B9" s="40" t="s">
        <v>74</v>
      </c>
      <c r="C9" s="17">
        <v>0</v>
      </c>
    </row>
    <row r="10" spans="1:3" x14ac:dyDescent="0.25">
      <c r="A10" s="39">
        <v>7</v>
      </c>
      <c r="B10" s="40" t="s">
        <v>75</v>
      </c>
      <c r="C10" s="17">
        <v>0</v>
      </c>
    </row>
    <row r="11" spans="1:3" x14ac:dyDescent="0.25">
      <c r="A11" s="39">
        <v>8</v>
      </c>
      <c r="B11" s="40" t="s">
        <v>76</v>
      </c>
      <c r="C11" s="17">
        <v>0</v>
      </c>
    </row>
    <row r="12" spans="1:3" x14ac:dyDescent="0.25">
      <c r="A12" s="39">
        <v>9</v>
      </c>
      <c r="B12" s="40" t="s">
        <v>77</v>
      </c>
      <c r="C12" s="17">
        <v>0</v>
      </c>
    </row>
    <row r="13" spans="1:3" x14ac:dyDescent="0.25">
      <c r="A13" s="39">
        <v>10</v>
      </c>
      <c r="B13" s="40" t="s">
        <v>78</v>
      </c>
      <c r="C13" s="17">
        <v>0</v>
      </c>
    </row>
    <row r="14" spans="1:3" x14ac:dyDescent="0.25">
      <c r="A14" s="39">
        <v>11</v>
      </c>
      <c r="B14" s="40" t="s">
        <v>79</v>
      </c>
      <c r="C14" s="17">
        <v>0</v>
      </c>
    </row>
    <row r="15" spans="1:3" x14ac:dyDescent="0.25">
      <c r="A15" s="39">
        <v>12</v>
      </c>
      <c r="B15" s="40" t="s">
        <v>80</v>
      </c>
      <c r="C15" s="17">
        <v>0</v>
      </c>
    </row>
    <row r="16" spans="1:3" x14ac:dyDescent="0.25">
      <c r="A16" s="39">
        <v>13</v>
      </c>
      <c r="B16" s="40" t="s">
        <v>81</v>
      </c>
      <c r="C16" s="17">
        <v>0</v>
      </c>
    </row>
    <row r="17" spans="1:3" x14ac:dyDescent="0.25">
      <c r="A17" s="39">
        <v>14</v>
      </c>
      <c r="B17" s="40" t="s">
        <v>82</v>
      </c>
      <c r="C17" s="17">
        <v>0</v>
      </c>
    </row>
    <row r="18" spans="1:3" x14ac:dyDescent="0.25">
      <c r="A18" s="39">
        <v>15</v>
      </c>
      <c r="B18" s="40" t="s">
        <v>83</v>
      </c>
      <c r="C18" s="17">
        <v>0</v>
      </c>
    </row>
    <row r="19" spans="1:3" x14ac:dyDescent="0.25">
      <c r="A19" s="39">
        <v>16</v>
      </c>
      <c r="B19" s="40" t="s">
        <v>84</v>
      </c>
      <c r="C19" s="17">
        <v>0</v>
      </c>
    </row>
    <row r="20" spans="1:3" x14ac:dyDescent="0.25">
      <c r="A20" s="39">
        <v>17</v>
      </c>
      <c r="B20" s="40" t="s">
        <v>85</v>
      </c>
      <c r="C20" s="17">
        <v>0</v>
      </c>
    </row>
    <row r="21" spans="1:3" x14ac:dyDescent="0.25">
      <c r="A21" s="39">
        <v>18</v>
      </c>
      <c r="B21" s="40" t="s">
        <v>86</v>
      </c>
      <c r="C21" s="17">
        <v>0</v>
      </c>
    </row>
    <row r="22" spans="1:3" x14ac:dyDescent="0.25">
      <c r="A22" s="39">
        <v>19</v>
      </c>
      <c r="B22" s="40" t="s">
        <v>87</v>
      </c>
      <c r="C22" s="17">
        <v>0</v>
      </c>
    </row>
    <row r="23" spans="1:3" x14ac:dyDescent="0.25">
      <c r="A23" s="39">
        <v>20</v>
      </c>
      <c r="B23" s="40" t="s">
        <v>88</v>
      </c>
      <c r="C23" s="17">
        <v>0</v>
      </c>
    </row>
    <row r="24" spans="1:3" ht="18.75" x14ac:dyDescent="0.3">
      <c r="A24" s="41" t="s">
        <v>56</v>
      </c>
      <c r="B24" s="42"/>
      <c r="C24" s="43">
        <f>SUM(C4:C23)</f>
        <v>0</v>
      </c>
    </row>
  </sheetData>
  <sheetProtection algorithmName="SHA-512" hashValue="Tmm9k1YpegYFZ3FdYhRBfQCWvudkGlj+TPp2ZlkG4EFQ818wlArH+oSeZONuYxM/hy+GPFylvag2zrGYEA7NDQ==" saltValue="6Rfjn8XGshFCT69IVF8eCA==" spinCount="100000" sheet="1" objects="1" scenarios="1" formatCells="0" formatColumns="0"/>
  <mergeCells count="2">
    <mergeCell ref="A1:C1"/>
    <mergeCell ref="A2:C2"/>
  </mergeCells>
  <dataValidations count="1">
    <dataValidation type="whole" allowBlank="1" showInputMessage="1" showErrorMessage="1" errorTitle="Ingrese un número" error="Ingrese un número." sqref="C4:C23">
      <formula1>0</formula1>
      <formula2>999999999999999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1. Información General 2</vt:lpstr>
      <vt:lpstr>2. Gastos de Personal</vt:lpstr>
      <vt:lpstr>3. Horas Extra</vt:lpstr>
      <vt:lpstr>4. Otros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Waldo Alejandro Mendieta Pinzon</dc:creator>
  <cp:lastModifiedBy>SVSP71</cp:lastModifiedBy>
  <dcterms:created xsi:type="dcterms:W3CDTF">2018-03-14T18:37:45Z</dcterms:created>
  <dcterms:modified xsi:type="dcterms:W3CDTF">2018-04-24T21:02:27Z</dcterms:modified>
</cp:coreProperties>
</file>