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ink/ink1.xml" ContentType="application/inkml+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D:\RW\Excel\New folder\"/>
    </mc:Choice>
  </mc:AlternateContent>
  <xr:revisionPtr revIDLastSave="0" documentId="8_{2F216632-4FFF-4491-A617-8B8A6FE699C5}" xr6:coauthVersionLast="47" xr6:coauthVersionMax="47" xr10:uidLastSave="{00000000-0000-0000-0000-000000000000}"/>
  <bookViews>
    <workbookView xWindow="-108" yWindow="-108" windowWidth="23256" windowHeight="13176" tabRatio="901" activeTab="2" xr2:uid="{00000000-000D-0000-FFFF-FFFF00000000}"/>
  </bookViews>
  <sheets>
    <sheet name="Project Instructions" sheetId="1" r:id="rId1"/>
    <sheet name="Dataset" sheetId="2" r:id="rId2"/>
    <sheet name="Dashboard" sheetId="14" r:id="rId3"/>
    <sheet name="What If" sheetId="5" r:id="rId4"/>
    <sheet name="Linear Regression" sheetId="6" r:id="rId5"/>
    <sheet name="Descriptive Statistics" sheetId="8" r:id="rId6"/>
    <sheet name="Monthly sales growth." sheetId="9" r:id="rId7"/>
    <sheet name="Total Profit by Region " sheetId="4" r:id="rId8"/>
    <sheet name="Sales &amp; Profit" sheetId="13" r:id="rId9"/>
    <sheet name="Total Sales by Category " sheetId="3" r:id="rId10"/>
    <sheet name="Sales by Discount" sheetId="10" r:id="rId11"/>
  </sheets>
  <definedNames>
    <definedName name="NativeTimeline_Order_Date">#N/A</definedName>
    <definedName name="Slicer_Product_Category">#N/A</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 i="2" l="1"/>
  <c r="M5" i="2" s="1"/>
  <c r="O5" i="2"/>
  <c r="N6" i="2"/>
  <c r="M6" i="2" s="1"/>
  <c r="O6" i="2"/>
  <c r="P6" i="2"/>
  <c r="N7" i="2"/>
  <c r="M7" i="2" s="1"/>
  <c r="N8" i="2"/>
  <c r="O8" i="2" s="1"/>
  <c r="N9" i="2"/>
  <c r="M9" i="2" s="1"/>
  <c r="O9" i="2"/>
  <c r="N10" i="2"/>
  <c r="M10" i="2" s="1"/>
  <c r="O10" i="2"/>
  <c r="P10" i="2"/>
  <c r="N11" i="2"/>
  <c r="M11" i="2" s="1"/>
  <c r="N12" i="2"/>
  <c r="M12" i="2" s="1"/>
  <c r="O12" i="2"/>
  <c r="P12" i="2"/>
  <c r="N13" i="2"/>
  <c r="M13" i="2" s="1"/>
  <c r="O13" i="2"/>
  <c r="N14" i="2"/>
  <c r="M14" i="2" s="1"/>
  <c r="O14" i="2"/>
  <c r="P14" i="2"/>
  <c r="O15" i="2" l="1"/>
  <c r="M8" i="2"/>
  <c r="P11" i="2"/>
  <c r="P7" i="2"/>
  <c r="O11" i="2"/>
  <c r="O7" i="2"/>
  <c r="P8" i="2"/>
  <c r="N15" i="2"/>
  <c r="P13" i="2"/>
  <c r="P9" i="2"/>
  <c r="P5" i="2"/>
  <c r="E12" i="5"/>
  <c r="E15" i="5"/>
  <c r="E16" i="5" s="1"/>
  <c r="B15" i="5"/>
  <c r="B16" i="5" s="1"/>
  <c r="B12" i="5"/>
  <c r="B4" i="5"/>
  <c r="E4" i="5"/>
  <c r="H4" i="5"/>
  <c r="H7" i="5"/>
  <c r="H8" i="5" s="1"/>
  <c r="E7" i="5"/>
  <c r="E8" i="5"/>
  <c r="B7" i="5"/>
  <c r="B8" i="5" s="1"/>
  <c r="P15" i="2" l="1"/>
</calcChain>
</file>

<file path=xl/sharedStrings.xml><?xml version="1.0" encoding="utf-8"?>
<sst xmlns="http://schemas.openxmlformats.org/spreadsheetml/2006/main" count="940" uniqueCount="139">
  <si>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</si>
  <si>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</si>
  <si>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</si>
  <si>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</si>
  <si>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</si>
  <si>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</si>
  <si>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</si>
  <si>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</si>
  <si>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</si>
  <si>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</si>
  <si>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</si>
  <si>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</si>
  <si>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</si>
  <si>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</si>
  <si>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</si>
  <si>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</si>
  <si>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</si>
  <si>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</si>
  <si>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</si>
  <si>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</si>
  <si>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</si>
  <si>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</si>
  <si>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</si>
  <si>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</si>
  <si>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</si>
  <si>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</si>
  <si>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</si>
  <si>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</si>
  <si>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</si>
  <si>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</si>
  <si>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</si>
  <si>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</si>
  <si>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</si>
  <si>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</si>
  <si>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</si>
  <si>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</si>
  <si>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</si>
  <si>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</si>
  <si>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</si>
  <si>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</si>
  <si>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</si>
  <si>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</si>
  <si>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</si>
  <si>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</si>
  <si>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</si>
  <si>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</si>
  <si>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</si>
  <si>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</si>
  <si>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</si>
  <si>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</si>
  <si>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</si>
  <si>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</si>
  <si>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</si>
  <si>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</si>
  <si>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</si>
  <si>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</si>
  <si>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</si>
  <si>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</si>
  <si>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</si>
  <si>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</si>
  <si>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</si>
  <si>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</si>
  <si>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</si>
  <si>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</si>
  <si>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</si>
  <si>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</si>
  <si>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</si>
  <si>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</si>
  <si>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</si>
  <si>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</si>
  <si>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</si>
  <si>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</si>
  <si>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</si>
  <si>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</si>
  <si>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</si>
  <si>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</si>
  <si>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</si>
  <si>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</si>
  <si>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</si>
  <si>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</si>
  <si>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</si>
  <si>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t>Product</t>
  </si>
  <si>
    <t>Qty</t>
  </si>
  <si>
    <t>Total Amount</t>
  </si>
  <si>
    <t>Book</t>
  </si>
  <si>
    <t>Price</t>
  </si>
  <si>
    <t>Dis Amount</t>
  </si>
  <si>
    <t>Final Amount</t>
  </si>
  <si>
    <t>Sum of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</si>
  <si>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</si>
  <si>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</si>
  <si>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</si>
  <si>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</si>
  <si>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</si>
  <si>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</si>
  <si>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</si>
  <si>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</si>
  <si>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</si>
  <si>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</si>
  <si>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</si>
  <si>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</si>
  <si>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</si>
  <si>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</si>
  <si>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</si>
  <si>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</si>
  <si>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</si>
  <si>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</si>
  <si>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</si>
  <si>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</si>
  <si>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</si>
  <si>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</si>
  <si>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</si>
  <si>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</si>
  <si>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</si>
  <si>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</si>
  <si>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</si>
  <si>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</si>
  <si>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</si>
  <si>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</si>
  <si>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</si>
  <si>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</si>
  <si>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</si>
  <si>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</si>
  <si>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</si>
  <si>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</si>
  <si>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</si>
  <si>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Apr</t>
  </si>
  <si>
    <t>May</t>
  </si>
  <si>
    <t>Jun</t>
  </si>
  <si>
    <t>Jul</t>
  </si>
  <si>
    <t>Aug</t>
  </si>
  <si>
    <t>Sep</t>
  </si>
  <si>
    <t>Oct</t>
  </si>
  <si>
    <t>Nov</t>
  </si>
  <si>
    <t>Dec</t>
  </si>
  <si>
    <t>Jan</t>
  </si>
  <si>
    <t>Feb</t>
  </si>
  <si>
    <t>Mar</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</si>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</sst>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i/>
      <sz val="11"/>
      <color theme="1"/>
      <name val="Calibri"/>
      <family val="2"/>
      <scheme val="minor"/>
    </font>
    <font>
      <sz val="11"/>
      <color theme="0"/>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theme="4" tint="-0.249977111117893"/>
        <bgColor indexed="64"/>
      </patternFill>
    </fill>
    <fill>
      <patternFill patternType="solid">
        <fgColor theme="0"/>
        <bgColor indexed="64"/>
      </patternFill>
    </fill>
    <fill>
      <patternFill patternType="solid">
        <fgColor theme="4" tint="0.5999938962981048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7">
    <xf numFmtId="0" fontId="0" fillId="0" borderId="0" xfId="0"/>
    <xf numFmtId="0" fontId="3" fillId="2" borderId="1" xfId="0" applyFont="1" applyFill="1" applyBorder="1" applyAlignment="1">
      <alignment horizontal="center"/>
    </xf>
    <xf numFmtId="0" fontId="4" fillId="0" borderId="0" xfId="0" applyFont="1"/>
    <xf numFmtId="0" fontId="5" fillId="0" borderId="0" xfId="0" applyFont="1"/>
    <xf numFmtId="0" fontId="4" fillId="0" borderId="1" xfId="0" applyFont="1" applyBorder="1" applyAlignment="1">
      <alignment wrapText="1"/>
    </xf>
    <xf numFmtId="0" fontId="5" fillId="0" borderId="3" xfId="0" applyFont="1" applyBorder="1"/>
    <xf numFmtId="0" fontId="5" fillId="0" borderId="4" xfId="0" applyFont="1" applyBorder="1"/>
    <xf numFmtId="0" fontId="5" fillId="0" borderId="5" xfId="0" applyFont="1" applyBorder="1"/>
    <xf numFmtId="0" fontId="6" fillId="0" borderId="6" xfId="0" applyFont="1" applyBorder="1"/>
    <xf numFmtId="0" fontId="6" fillId="0" borderId="2" xfId="0" applyFont="1" applyBorder="1"/>
    <xf numFmtId="164" fontId="6" fillId="0" borderId="2" xfId="0" applyNumberFormat="1" applyFont="1" applyBorder="1"/>
    <xf numFmtId="0" fontId="6" fillId="0" borderId="7" xfId="0" applyFont="1" applyBorder="1"/>
    <xf numFmtId="0" fontId="6" fillId="0" borderId="8" xfId="0" applyFont="1" applyBorder="1"/>
    <xf numFmtId="0" fontId="6" fillId="0" borderId="9" xfId="0" applyFont="1" applyBorder="1"/>
    <xf numFmtId="164" fontId="6" fillId="0" borderId="9" xfId="0" applyNumberFormat="1" applyFont="1" applyBorder="1"/>
    <xf numFmtId="0" fontId="6" fillId="0" borderId="10" xfId="0" applyFont="1" applyBorder="1"/>
    <xf numFmtId="0" fontId="0" fillId="0" borderId="2" xfId="0" applyBorder="1"/>
    <xf numFmtId="0" fontId="0" fillId="0" borderId="0" xfId="0" pivotButton="1"/>
    <xf numFmtId="0" fontId="0" fillId="0" borderId="0" xfId="0" applyAlignment="1">
      <alignment horizontal="left"/>
    </xf>
    <xf numFmtId="9" fontId="0" fillId="0" borderId="2" xfId="0" applyNumberFormat="1" applyBorder="1"/>
    <xf numFmtId="0" fontId="2" fillId="0" borderId="2" xfId="0" applyFont="1" applyBorder="1"/>
    <xf numFmtId="0" fontId="2" fillId="0" borderId="0" xfId="0" applyFont="1"/>
    <xf numFmtId="0" fontId="0" fillId="0" borderId="11" xfId="0" applyBorder="1"/>
    <xf numFmtId="0" fontId="9" fillId="0" borderId="12" xfId="0" applyFont="1" applyBorder="1" applyAlignment="1">
      <alignment horizontal="center"/>
    </xf>
    <xf numFmtId="0" fontId="9" fillId="0" borderId="12" xfId="0" applyFont="1" applyBorder="1" applyAlignment="1">
      <alignment horizontal="centerContinuous"/>
    </xf>
    <xf numFmtId="22" fontId="0" fillId="0" borderId="4" xfId="0" applyNumberFormat="1" applyBorder="1"/>
    <xf numFmtId="22" fontId="0" fillId="0" borderId="2" xfId="0" applyNumberFormat="1" applyBorder="1"/>
    <xf numFmtId="22" fontId="0" fillId="0" borderId="9" xfId="0" applyNumberFormat="1" applyBorder="1"/>
    <xf numFmtId="0" fontId="0" fillId="4" borderId="0" xfId="0" applyFill="1"/>
    <xf numFmtId="0" fontId="0" fillId="4" borderId="0" xfId="0" applyFill="1" applyAlignment="1">
      <alignment horizontal="center"/>
    </xf>
    <xf numFmtId="0" fontId="0" fillId="0" borderId="2" xfId="0" applyBorder="1" applyAlignment="1">
      <alignment horizontal="center"/>
    </xf>
    <xf numFmtId="0" fontId="0" fillId="3" borderId="2" xfId="0" applyFill="1" applyBorder="1" applyAlignment="1">
      <alignment horizontal="center"/>
    </xf>
    <xf numFmtId="0" fontId="10" fillId="3" borderId="2" xfId="0" applyFont="1" applyFill="1" applyBorder="1" applyAlignment="1">
      <alignment horizontal="center"/>
    </xf>
    <xf numFmtId="0" fontId="0" fillId="5" borderId="2" xfId="0" applyFill="1" applyBorder="1"/>
    <xf numFmtId="0" fontId="1" fillId="5" borderId="7" xfId="0" applyFont="1" applyFill="1" applyBorder="1" applyAlignment="1">
      <alignment horizontal="center"/>
    </xf>
    <xf numFmtId="0" fontId="0" fillId="5" borderId="6" xfId="0" applyFill="1" applyBorder="1" applyAlignment="1">
      <alignment horizontal="center"/>
    </xf>
    <xf numFmtId="0" fontId="9" fillId="0" borderId="12" xfId="0" applyFont="1" applyBorder="1" applyAlignment="1">
      <alignment horizontal="center"/>
    </xf>
  </cellXfs>
  <cellStyles count="1">
    <cellStyle name="Normal" xfId="0" builtinId="0"/>
  </cellStyles>
  <dxfs count="16">
    <dxf>
      <fill>
        <patternFill>
          <bgColor theme="5" tint="0.59996337778862885"/>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scheme val="minor"/>
      </font>
      <numFmt numFmtId="27" formatCode="dd/mm/yyyy\ hh:mm"/>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4" formatCode="yyyy\-mm\-d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
      <border>
        <bottom style="thin">
          <color indexed="64"/>
        </bottom>
      </border>
    </dxf>
    <dxf>
      <font>
        <b/>
        <i val="0"/>
        <strike val="0"/>
        <condense val="0"/>
        <extend val="0"/>
        <outline val="0"/>
        <shadow val="0"/>
        <u val="none"/>
        <vertAlign val="baseline"/>
        <sz val="11"/>
        <color theme="1"/>
        <name val="Calibri"/>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[Analyzer.xlsx]Monthly sales growth.!PivotTable1</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SALES</a:t>
            </a:r>
            <a:r>
              <a:rPr lang="en-US" b="1" baseline="0">
                <a:solidFill>
                  <a:schemeClr val="accent1">
                    <a:lumMod val="75000"/>
                  </a:schemeClr>
                </a:solidFill>
              </a:rPr>
              <a:t> TREND OVER TIME </a:t>
            </a:r>
            <a:endParaRPr lang="en-US" b="1">
              <a:solidFill>
                <a:schemeClr val="accent1">
                  <a:lumMod val="75000"/>
                </a:schemeClr>
              </a:solidFill>
            </a:endParaRPr>
          </a:p>
        </c:rich>
      </c:tx>
      <c:layout>
        <c:manualLayout>
          <c:xMode val="edge"/>
          <c:yMode val="edge"/>
          <c:x val="0.31504124211547796"/>
          <c:y val="1.87969924812030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growth.'!$B$3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growth.'!$A$4:$A$16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growth.'!$B$4:$B$16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4B82-4A7C-994B-E379A085959B}"/>
            </c:ext>
          </c:extLst>
        </c:ser>
        <c:dLbls>
          <c:showLegendKey val="0"/>
          <c:showVal val="0"/>
          <c:showCatName val="0"/>
          <c:showSerName val="0"/>
          <c:showPercent val="0"/>
          <c:showBubbleSize val="0"/>
        </c:dLbls>
        <c:marker val="1"/>
        <c:smooth val="0"/>
        <c:axId val="1571563903"/>
        <c:axId val="1571564383"/>
      </c:lineChart>
      <c:catAx>
        <c:axId val="157156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4383"/>
        <c:crosses val="autoZero"/>
        <c:auto val="1"/>
        <c:lblAlgn val="ctr"/>
        <c:lblOffset val="100"/>
        <c:noMultiLvlLbl val="0"/>
      </c:catAx>
      <c:valAx>
        <c:axId val="157156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3903"/>
        <c:crosses val="autoZero"/>
        <c:crossBetween val="between"/>
      </c:valAx>
      <c:spPr>
        <a:noFill/>
        <a:ln>
          <a:noFill/>
        </a:ln>
        <a:effectLst/>
      </c:spPr>
    </c:plotArea>
    <c:legend>
      <c:legendPos val="r"/>
      <c:layout>
        <c:manualLayout>
          <c:xMode val="edge"/>
          <c:yMode val="edge"/>
          <c:x val="0.86329878604120314"/>
          <c:y val="0.51799507204456585"/>
          <c:w val="0.12205992552541474"/>
          <c:h val="0.104698631421072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[Analyzer.xlsx]Total Profit by Region !PivotTable2</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accent1">
                    <a:lumMod val="75000"/>
                  </a:schemeClr>
                </a:solidFill>
              </a:rPr>
              <a:t>SALES</a:t>
            </a:r>
            <a:r>
              <a:rPr lang="en-US" baseline="0">
                <a:solidFill>
                  <a:schemeClr val="accent1">
                    <a:lumMod val="75000"/>
                  </a:schemeClr>
                </a:solidFill>
              </a:rPr>
              <a:t> BY REGION</a:t>
            </a:r>
            <a:endParaRPr lang="en-US">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Profit by Region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'Total Profit by Region '!$A$4:$A$9</c:f>
              <c:strCache>
                <c:ptCount val="5"/>
                <c:pt idx="0">
                  <c:v>Central</c:v>
                </c:pt>
                <c:pt idx="1">
                  <c:v>East</c:v>
                </c:pt>
                <c:pt idx="2">
                  <c:v>North</c:v>
                </c:pt>
                <c:pt idx="3">
                  <c:v>South</c:v>
                </c:pt>
                <c:pt idx="4">
                  <c:v>West</c:v>
                </c:pt>
              </c:strCache>
            </c:strRef>
          </c:cat>
          <c:val>
            <c:numRef>
              <c:f>'Total Profit by Region '!$B$4:$B$9</c:f>
              <c:numCache>
                <c:formatCode>General</c:formatCode>
                <c:ptCount val="5"/>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0-CEA8-44C9-89D9-C1DACD3827E0}"/>
            </c:ext>
          </c:extLst>
        </c:ser>
        <c:dLbls>
          <c:showLegendKey val="0"/>
          <c:showVal val="0"/>
          <c:showCatName val="0"/>
          <c:showSerName val="0"/>
          <c:showPercent val="0"/>
          <c:showBubbleSize val="0"/>
        </c:dLbls>
        <c:gapWidth val="150"/>
        <c:shape val="box"/>
        <c:axId val="1697766896"/>
        <c:axId val="1697768816"/>
        <c:axId val="0"/>
      </c:bar3DChart>
      <c:catAx>
        <c:axId val="1697766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768816"/>
        <c:crosses val="autoZero"/>
        <c:auto val="1"/>
        <c:lblAlgn val="ctr"/>
        <c:lblOffset val="100"/>
        <c:noMultiLvlLbl val="0"/>
      </c:catAx>
      <c:valAx>
        <c:axId val="169776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76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[Analyzer.xlsx]Total Sales by Category !PivotTable1</c:name>
    <c:fmtId val="8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a:solidFill>
                  <a:schemeClr val="accent1">
                    <a:lumMod val="75000"/>
                  </a:schemeClr>
                </a:solidFill>
              </a:rPr>
              <a:t>SALES</a:t>
            </a:r>
            <a:r>
              <a:rPr lang="en-US" sz="1600" baseline="0">
                <a:solidFill>
                  <a:schemeClr val="accent1">
                    <a:lumMod val="75000"/>
                  </a:schemeClr>
                </a:solidFill>
              </a:rPr>
              <a:t> BY PRODUCT CATEGORY</a:t>
            </a:r>
            <a:endParaRPr lang="en-US" sz="1600">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a:noFill/>
          </a:ln>
          <a:effectLst>
            <a:outerShdw blurRad="317500" algn="ctr" rotWithShape="0">
              <a:prstClr val="black">
                <a:alpha val="25000"/>
              </a:prstClr>
            </a:outerShdw>
          </a:effectLst>
        </c:spPr>
      </c:pivotFmt>
      <c:pivotFmt>
        <c:idx val="9"/>
        <c:spPr>
          <a:solidFill>
            <a:schemeClr val="accent1">
              <a:shade val="76000"/>
            </a:schemeClr>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tint val="77000"/>
            </a:schemeClr>
          </a:solidFill>
          <a:ln>
            <a:noFill/>
          </a:ln>
          <a:effectLst>
            <a:outerShdw blurRad="317500" algn="ctr" rotWithShape="0">
              <a:prstClr val="black">
                <a:alpha val="25000"/>
              </a:prstClr>
            </a:outerShdw>
          </a:effectLst>
        </c:spPr>
      </c:pivotFmt>
      <c:pivotFmt>
        <c:idx val="12"/>
        <c:spPr>
          <a:solidFill>
            <a:schemeClr val="accent1">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'Total Sales by Category '!$B$3</c:f>
              <c:strCache>
                <c:ptCount val="1"/>
                <c:pt idx="0">
                  <c:v>Total</c:v>
                </c:pt>
              </c:strCache>
            </c:strRef>
          </c:tx>
          <c:dPt>
            <c:idx val="0"/>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DAA-4E5C-97CF-6776D7973D64}"/>
              </c:ext>
            </c:extLst>
          </c:dPt>
          <c:dPt>
            <c:idx val="1"/>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DAA-4E5C-97CF-6776D7973D64}"/>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DAA-4E5C-97CF-6776D7973D64}"/>
              </c:ext>
            </c:extLst>
          </c:dPt>
          <c:dPt>
            <c:idx val="3"/>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DAA-4E5C-97CF-6776D7973D64}"/>
              </c:ext>
            </c:extLst>
          </c:dPt>
          <c:dPt>
            <c:idx val="4"/>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5DAA-4E5C-97CF-6776D7973D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'Total Sales by Category '!$A$4:$A$9</c:f>
              <c:strCache>
                <c:ptCount val="5"/>
                <c:pt idx="0">
                  <c:v>Books</c:v>
                </c:pt>
                <c:pt idx="1">
                  <c:v>Clothing</c:v>
                </c:pt>
                <c:pt idx="2">
                  <c:v>Electronics</c:v>
                </c:pt>
                <c:pt idx="3">
                  <c:v>Furniture</c:v>
                </c:pt>
                <c:pt idx="4">
                  <c:v>Office Supplies</c:v>
                </c:pt>
              </c:strCache>
            </c:strRef>
          </c:cat>
          <c:val>
            <c:numRef>
              <c:f>'Total Sales by Category '!$B$4:$B$9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A-5DAA-4E5C-97CF-6776D7973D6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[Analyzer.xlsx]Sales &amp; Profit!PivotTable5</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solidFill>
                  <a:schemeClr val="accent1">
                    <a:lumMod val="75000"/>
                  </a:schemeClr>
                </a:solidFill>
              </a:rPr>
              <a:t>SALES</a:t>
            </a:r>
            <a:r>
              <a:rPr lang="en-IN" baseline="0">
                <a:solidFill>
                  <a:schemeClr val="accent1">
                    <a:lumMod val="75000"/>
                  </a:schemeClr>
                </a:solidFill>
              </a:rPr>
              <a:t> AND PROFIT COMPARISON BY CATEGORY</a:t>
            </a:r>
            <a:endParaRPr lang="en-IN">
              <a:solidFill>
                <a:schemeClr val="accent1">
                  <a:lumMod val="75000"/>
                </a:schemeClr>
              </a:solidFill>
            </a:endParaRPr>
          </a:p>
        </c:rich>
      </c:tx>
      <c:layout>
        <c:manualLayout>
          <c:xMode val="edge"/>
          <c:yMode val="edge"/>
          <c:x val="0.14581848766488731"/>
          <c:y val="3.694374475230898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3549942730589E-2"/>
          <c:y val="0.12762384550797648"/>
          <c:w val="0.74554799007611972"/>
          <c:h val="0.79446425619971306"/>
        </c:manualLayout>
      </c:layout>
      <c:barChart>
        <c:barDir val="col"/>
        <c:grouping val="clustered"/>
        <c:varyColors val="0"/>
        <c:ser>
          <c:idx val="0"/>
          <c:order val="0"/>
          <c:tx>
            <c:strRef>
              <c:f>'Sales &amp; Profit'!$B$3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1977-4C05-ACD7-14D1A3D50379}"/>
            </c:ext>
          </c:extLst>
        </c:ser>
        <c:ser>
          <c:idx val="1"/>
          <c:order val="1"/>
          <c:tx>
            <c:strRef>
              <c:f>'Sales &amp; Profit'!$C$3</c:f>
              <c:strCache>
                <c:ptCount val="1"/>
                <c:pt idx="0">
                  <c:v>Sum of Profit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Profit'!$C$4:$C$9</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1-1977-4C05-ACD7-14D1A3D50379}"/>
            </c:ext>
          </c:extLst>
        </c:ser>
        <c:dLbls>
          <c:showLegendKey val="0"/>
          <c:showVal val="0"/>
          <c:showCatName val="0"/>
          <c:showSerName val="0"/>
          <c:showPercent val="0"/>
          <c:showBubbleSize val="0"/>
        </c:dLbls>
        <c:gapWidth val="100"/>
        <c:overlap val="-24"/>
        <c:axId val="414702959"/>
        <c:axId val="414689039"/>
      </c:barChart>
      <c:catAx>
        <c:axId val="4147029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4689039"/>
        <c:crosses val="autoZero"/>
        <c:auto val="1"/>
        <c:lblAlgn val="ctr"/>
        <c:lblOffset val="100"/>
        <c:noMultiLvlLbl val="0"/>
      </c:catAx>
      <c:valAx>
        <c:axId val="41468903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1470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[Analyzer.xlsx]Sales by Discount!PivotTable1</c:name>
    <c:fmtId val="9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b="1">
                <a:solidFill>
                  <a:schemeClr val="accent1">
                    <a:lumMod val="75000"/>
                  </a:schemeClr>
                </a:solidFill>
              </a:rPr>
              <a:t>SALES</a:t>
            </a:r>
            <a:r>
              <a:rPr lang="en-US" sz="1600" b="1" baseline="0">
                <a:solidFill>
                  <a:schemeClr val="accent1">
                    <a:lumMod val="75000"/>
                  </a:schemeClr>
                </a:solidFill>
              </a:rPr>
              <a:t> BY DISCOUNT </a:t>
            </a:r>
            <a:endParaRPr lang="en-US" sz="1600" b="1">
              <a:solidFill>
                <a:schemeClr val="accent1">
                  <a:lumMod val="75000"/>
                </a:schemeClr>
              </a:solidFill>
            </a:endParaRPr>
          </a:p>
        </c:rich>
      </c:tx>
      <c:layout>
        <c:manualLayout>
          <c:xMode val="edge"/>
          <c:yMode val="edge"/>
          <c:x val="0.24286364756891574"/>
          <c:y val="3.015075376884422E-2"/>
        </c:manualLayout>
      </c:layout>
      <c:overlay val="0"/>
      <c:spPr>
        <a:noFill/>
        <a:ln>
          <a:solidFill>
            <a:schemeClr val="bg2"/>
          </a:solid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tint val="54000"/>
            </a:schemeClr>
          </a:solidFill>
          <a:ln>
            <a:noFill/>
          </a:ln>
          <a:effectLst>
            <a:outerShdw blurRad="317500" algn="ctr" rotWithShape="0">
              <a:prstClr val="black">
                <a:alpha val="25000"/>
              </a:prstClr>
            </a:outerShdw>
          </a:effectLst>
        </c:spPr>
        <c:dLbl>
          <c:idx val="0"/>
          <c:layout>
            <c:manualLayout>
              <c:x val="6.7525309567398852E-17"/>
              <c:y val="6.700167504187604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tint val="77000"/>
            </a:schemeClr>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hade val="76000"/>
            </a:schemeClr>
          </a:solidFill>
          <a:ln>
            <a:noFill/>
          </a:ln>
          <a:effectLst>
            <a:outerShdw blurRad="317500" algn="ctr" rotWithShape="0">
              <a:prstClr val="black">
                <a:alpha val="25000"/>
              </a:prstClr>
            </a:outerShdw>
          </a:effectLst>
        </c:spPr>
      </c:pivotFmt>
      <c:pivotFmt>
        <c:idx val="21"/>
        <c:spPr>
          <a:solidFill>
            <a:schemeClr val="accent1">
              <a:shade val="530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8.3255753251837997E-2"/>
          <c:y val="0.24626360147192658"/>
          <c:w val="0.67202795783123792"/>
          <c:h val="0.61124150938419131"/>
        </c:manualLayout>
      </c:layout>
      <c:doughnutChart>
        <c:varyColors val="1"/>
        <c:ser>
          <c:idx val="0"/>
          <c:order val="0"/>
          <c:tx>
            <c:strRef>
              <c:f>'Sales by Discount'!$B$1</c:f>
              <c:strCache>
                <c:ptCount val="1"/>
                <c:pt idx="0">
                  <c:v>Total</c:v>
                </c:pt>
              </c:strCache>
            </c:strRef>
          </c:tx>
          <c:dPt>
            <c:idx val="0"/>
            <c:bubble3D val="0"/>
            <c:spPr>
              <a:solidFill>
                <a:schemeClr val="accent1">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F3A-4A65-876E-45502AFBC9AC}"/>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FF3A-4A65-876E-45502AFBC9AC}"/>
              </c:ext>
            </c:extLst>
          </c:dPt>
          <c:dPt>
            <c:idx val="2"/>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FF3A-4A65-876E-45502AFBC9AC}"/>
              </c:ext>
            </c:extLst>
          </c:dPt>
          <c:dPt>
            <c:idx val="3"/>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FF3A-4A65-876E-45502AFBC9AC}"/>
              </c:ext>
            </c:extLst>
          </c:dPt>
          <c:dPt>
            <c:idx val="4"/>
            <c:bubble3D val="0"/>
            <c:spPr>
              <a:solidFill>
                <a:schemeClr val="accent1">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FF3A-4A65-876E-45502AFBC9AC}"/>
              </c:ext>
            </c:extLst>
          </c:dPt>
          <c:dLbls>
            <c:dLbl>
              <c:idx val="0"/>
              <c:layout>
                <c:manualLayout>
                  <c:x val="6.7525309567398852E-17"/>
                  <c:y val="6.7001675041876048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F3A-4A65-876E-45502AFBC9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Discount'!$A$2:$A$7</c:f>
              <c:strCache>
                <c:ptCount val="5"/>
                <c:pt idx="0">
                  <c:v>0</c:v>
                </c:pt>
                <c:pt idx="1">
                  <c:v>0.05</c:v>
                </c:pt>
                <c:pt idx="2">
                  <c:v>0.1</c:v>
                </c:pt>
                <c:pt idx="3">
                  <c:v>0.15</c:v>
                </c:pt>
                <c:pt idx="4">
                  <c:v>0.2</c:v>
                </c:pt>
              </c:strCache>
            </c:strRef>
          </c:cat>
          <c:val>
            <c:numRef>
              <c:f>'Sales by Discount'!$B$2:$B$7</c:f>
              <c:numCache>
                <c:formatCode>General</c:formatCode>
                <c:ptCount val="5"/>
                <c:pt idx="0">
                  <c:v>41342.78</c:v>
                </c:pt>
                <c:pt idx="1">
                  <c:v>40112.540000000008</c:v>
                </c:pt>
                <c:pt idx="2">
                  <c:v>39699.199999999997</c:v>
                </c:pt>
                <c:pt idx="3">
                  <c:v>30308.750000000004</c:v>
                </c:pt>
                <c:pt idx="4">
                  <c:v>43754.49</c:v>
                </c:pt>
              </c:numCache>
            </c:numRef>
          </c:val>
          <c:extLst>
            <c:ext xmlns:c16="http://schemas.microsoft.com/office/drawing/2014/chart" uri="{C3380CC4-5D6E-409C-BE32-E72D297353CC}">
              <c16:uniqueId val="{0000000A-FF3A-4A65-876E-45502AFBC9AC}"/>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[Analyzer.xlsx]Monthly sales growth.!PivotTable1</c:name>
    <c:fmtId val="6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growth.'!$B$3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growth.'!$A$4:$A$16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growth.'!$B$4:$B$16</c:f>
              <c:numCache>
                <c:formatCode>General</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0-5368-4FFD-AF28-CD44ADC08976}"/>
            </c:ext>
          </c:extLst>
        </c:ser>
        <c:dLbls>
          <c:showLegendKey val="0"/>
          <c:showVal val="0"/>
          <c:showCatName val="0"/>
          <c:showSerName val="0"/>
          <c:showPercent val="0"/>
          <c:showBubbleSize val="0"/>
        </c:dLbls>
        <c:marker val="1"/>
        <c:smooth val="0"/>
        <c:axId val="1571563903"/>
        <c:axId val="1571564383"/>
      </c:lineChart>
      <c:catAx>
        <c:axId val="157156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4383"/>
        <c:crosses val="autoZero"/>
        <c:auto val="1"/>
        <c:lblAlgn val="ctr"/>
        <c:lblOffset val="100"/>
        <c:noMultiLvlLbl val="0"/>
      </c:catAx>
      <c:valAx>
        <c:axId val="1571564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563903"/>
        <c:crosses val="autoZero"/>
        <c:crossBetween val="between"/>
      </c:valAx>
      <c:spPr>
        <a:noFill/>
        <a:ln>
          <a:noFill/>
        </a:ln>
        <a:effectLst/>
      </c:spPr>
    </c:plotArea>
    <c:legend>
      <c:legendPos val="r"/>
      <c:layout>
        <c:manualLayout>
          <c:xMode val="edge"/>
          <c:yMode val="edge"/>
          <c:x val="0.86329878604120314"/>
          <c:y val="0.51799507204456585"/>
          <c:w val="0.12205992552541474"/>
          <c:h val="0.104698631421072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[Analyzer.xlsx]Total Profit by Region !PivotTable2</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Profit by Region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'Total Profit by Region '!$A$4:$A$9</c:f>
              <c:strCache>
                <c:ptCount val="5"/>
                <c:pt idx="0">
                  <c:v>Central</c:v>
                </c:pt>
                <c:pt idx="1">
                  <c:v>East</c:v>
                </c:pt>
                <c:pt idx="2">
                  <c:v>North</c:v>
                </c:pt>
                <c:pt idx="3">
                  <c:v>South</c:v>
                </c:pt>
                <c:pt idx="4">
                  <c:v>West</c:v>
                </c:pt>
              </c:strCache>
            </c:strRef>
          </c:cat>
          <c:val>
            <c:numRef>
              <c:f>'Total Profit by Region '!$B$4:$B$9</c:f>
              <c:numCache>
                <c:formatCode>General</c:formatCode>
                <c:ptCount val="5"/>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0-2F77-422C-88F2-5C9153A6EDE2}"/>
            </c:ext>
          </c:extLst>
        </c:ser>
        <c:dLbls>
          <c:showLegendKey val="0"/>
          <c:showVal val="0"/>
          <c:showCatName val="0"/>
          <c:showSerName val="0"/>
          <c:showPercent val="0"/>
          <c:showBubbleSize val="0"/>
        </c:dLbls>
        <c:gapWidth val="150"/>
        <c:shape val="box"/>
        <c:axId val="1697766896"/>
        <c:axId val="1697768816"/>
        <c:axId val="0"/>
      </c:bar3DChart>
      <c:catAx>
        <c:axId val="1697766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768816"/>
        <c:crosses val="autoZero"/>
        <c:auto val="1"/>
        <c:lblAlgn val="ctr"/>
        <c:lblOffset val="100"/>
        <c:noMultiLvlLbl val="0"/>
      </c:catAx>
      <c:valAx>
        <c:axId val="169776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76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[Analyzer.xlsx]Sales &amp; Profit!PivotTable5</c:name>
    <c:fmtId val="8"/>
  </c:pivotSource>
  <c:chart>
    <c:autoTitleDeleted val="1"/>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&amp; Profit'!$B$3</c:f>
              <c:strCache>
                <c:ptCount val="1"/>
                <c:pt idx="0">
                  <c:v>Sum of Sales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5F47-4729-B32D-DD7D4F7D2334}"/>
            </c:ext>
          </c:extLst>
        </c:ser>
        <c:ser>
          <c:idx val="1"/>
          <c:order val="1"/>
          <c:tx>
            <c:strRef>
              <c:f>'Sales &amp; Profit'!$C$3</c:f>
              <c:strCache>
                <c:ptCount val="1"/>
                <c:pt idx="0">
                  <c:v>Sum of Profit</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'Sales &amp; Profit'!$A$4:$A$9</c:f>
              <c:strCache>
                <c:ptCount val="5"/>
                <c:pt idx="0">
                  <c:v>Books</c:v>
                </c:pt>
                <c:pt idx="1">
                  <c:v>Clothing</c:v>
                </c:pt>
                <c:pt idx="2">
                  <c:v>Electronics</c:v>
                </c:pt>
                <c:pt idx="3">
                  <c:v>Furniture</c:v>
                </c:pt>
                <c:pt idx="4">
                  <c:v>Office Supplies</c:v>
                </c:pt>
              </c:strCache>
            </c:strRef>
          </c:cat>
          <c:val>
            <c:numRef>
              <c:f>'Sales &amp; Profit'!$C$4:$C$9</c:f>
              <c:numCache>
                <c:formatCode>General</c:formatCode>
                <c:ptCount val="5"/>
                <c:pt idx="0">
                  <c:v>16901.630000000005</c:v>
                </c:pt>
                <c:pt idx="1">
                  <c:v>18784.490000000002</c:v>
                </c:pt>
                <c:pt idx="2">
                  <c:v>9182.1500000000015</c:v>
                </c:pt>
                <c:pt idx="3">
                  <c:v>11579.140000000003</c:v>
                </c:pt>
                <c:pt idx="4">
                  <c:v>11839.599999999999</c:v>
                </c:pt>
              </c:numCache>
            </c:numRef>
          </c:val>
          <c:extLst>
            <c:ext xmlns:c16="http://schemas.microsoft.com/office/drawing/2014/chart" uri="{C3380CC4-5D6E-409C-BE32-E72D297353CC}">
              <c16:uniqueId val="{00000001-5F47-4729-B32D-DD7D4F7D2334}"/>
            </c:ext>
          </c:extLst>
        </c:ser>
        <c:dLbls>
          <c:showLegendKey val="0"/>
          <c:showVal val="0"/>
          <c:showCatName val="0"/>
          <c:showSerName val="0"/>
          <c:showPercent val="0"/>
          <c:showBubbleSize val="0"/>
        </c:dLbls>
        <c:gapWidth val="355"/>
        <c:overlap val="-70"/>
        <c:axId val="414702959"/>
        <c:axId val="414689039"/>
      </c:barChart>
      <c:catAx>
        <c:axId val="414702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689039"/>
        <c:crosses val="autoZero"/>
        <c:auto val="1"/>
        <c:lblAlgn val="ctr"/>
        <c:lblOffset val="100"/>
        <c:noMultiLvlLbl val="0"/>
      </c:catAx>
      <c:valAx>
        <c:axId val="41468903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702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[Analyzer.xlsx]Total Sales by Category !PivotTable1</c:name>
    <c:fmtId val="81"/>
  </c:pivotSource>
  <c:chart>
    <c:autoTitleDeleted val="1"/>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3000"/>
            </a:schemeClr>
          </a:solidFill>
          <a:ln>
            <a:noFill/>
          </a:ln>
          <a:effectLst>
            <a:outerShdw blurRad="317500" algn="ctr" rotWithShape="0">
              <a:prstClr val="black">
                <a:alpha val="25000"/>
              </a:prstClr>
            </a:outerShdw>
          </a:effectLst>
        </c:spPr>
      </c:pivotFmt>
      <c:pivotFmt>
        <c:idx val="2"/>
        <c:spPr>
          <a:solidFill>
            <a:schemeClr val="accent5">
              <a:shade val="76000"/>
            </a:schemeClr>
          </a:solidFill>
          <a:ln>
            <a:noFill/>
          </a:ln>
          <a:effectLst>
            <a:outerShdw blurRad="317500" algn="ctr" rotWithShape="0">
              <a:prstClr val="black">
                <a:alpha val="25000"/>
              </a:prstClr>
            </a:outerShdw>
          </a:effectLst>
        </c:spPr>
      </c:pivotFmt>
      <c:pivotFmt>
        <c:idx val="3"/>
        <c:spPr>
          <a:solidFill>
            <a:schemeClr val="accent5"/>
          </a:solidFill>
          <a:ln>
            <a:noFill/>
          </a:ln>
          <a:effectLst>
            <a:outerShdw blurRad="317500" algn="ctr" rotWithShape="0">
              <a:prstClr val="black">
                <a:alpha val="25000"/>
              </a:prstClr>
            </a:outerShdw>
          </a:effectLst>
        </c:spPr>
      </c:pivotFmt>
      <c:pivotFmt>
        <c:idx val="4"/>
        <c:spPr>
          <a:solidFill>
            <a:schemeClr val="accent5">
              <a:tint val="77000"/>
            </a:schemeClr>
          </a:solidFill>
          <a:ln>
            <a:noFill/>
          </a:ln>
          <a:effectLst>
            <a:outerShdw blurRad="317500" algn="ctr" rotWithShape="0">
              <a:prstClr val="black">
                <a:alpha val="25000"/>
              </a:prstClr>
            </a:outerShdw>
          </a:effectLst>
        </c:spPr>
      </c:pivotFmt>
      <c:pivotFmt>
        <c:idx val="5"/>
        <c:spPr>
          <a:solidFill>
            <a:schemeClr val="accent5">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'Total Sales by Category '!$B$3</c:f>
              <c:strCache>
                <c:ptCount val="1"/>
                <c:pt idx="0">
                  <c:v>Total</c:v>
                </c:pt>
              </c:strCache>
            </c:strRef>
          </c:tx>
          <c:dPt>
            <c:idx val="0"/>
            <c:bubble3D val="0"/>
            <c:spPr>
              <a:solidFill>
                <a:schemeClr val="accent5">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3CB-45D9-BFE0-86A363C9B281}"/>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3CB-45D9-BFE0-86A363C9B281}"/>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3CB-45D9-BFE0-86A363C9B281}"/>
              </c:ext>
            </c:extLst>
          </c:dPt>
          <c:dPt>
            <c:idx val="3"/>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3CB-45D9-BFE0-86A363C9B281}"/>
              </c:ext>
            </c:extLst>
          </c:dPt>
          <c:dPt>
            <c:idx val="4"/>
            <c:bubble3D val="0"/>
            <c:spPr>
              <a:solidFill>
                <a:schemeClr val="accent5">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03CB-45D9-BFE0-86A363C9B2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'Total Sales by Category '!$A$4:$A$9</c:f>
              <c:strCache>
                <c:ptCount val="5"/>
                <c:pt idx="0">
                  <c:v>Books</c:v>
                </c:pt>
                <c:pt idx="1">
                  <c:v>Clothing</c:v>
                </c:pt>
                <c:pt idx="2">
                  <c:v>Electronics</c:v>
                </c:pt>
                <c:pt idx="3">
                  <c:v>Furniture</c:v>
                </c:pt>
                <c:pt idx="4">
                  <c:v>Office Supplies</c:v>
                </c:pt>
              </c:strCache>
            </c:strRef>
          </c:cat>
          <c:val>
            <c:numRef>
              <c:f>'Total Sales by Category '!$B$4:$B$9</c:f>
              <c:numCache>
                <c:formatCode>General</c:formatCode>
                <c:ptCount val="5"/>
                <c:pt idx="0">
                  <c:v>47002.460000000006</c:v>
                </c:pt>
                <c:pt idx="1">
                  <c:v>41927.589999999989</c:v>
                </c:pt>
                <c:pt idx="2">
                  <c:v>41044.000000000007</c:v>
                </c:pt>
                <c:pt idx="3">
                  <c:v>36612.89</c:v>
                </c:pt>
                <c:pt idx="4">
                  <c:v>28630.819999999992</c:v>
                </c:pt>
              </c:numCache>
            </c:numRef>
          </c:val>
          <c:extLst>
            <c:ext xmlns:c16="http://schemas.microsoft.com/office/drawing/2014/chart" uri="{C3380CC4-5D6E-409C-BE32-E72D297353CC}">
              <c16:uniqueId val="{00000000-24A0-4478-9863-96F67FFEBF4D}"/>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[Analyzer.xlsx]Sales by Discount!PivotTable1</c:name>
    <c:fmtId val="90"/>
  </c:pivotSource>
  <c:chart>
    <c:autoTitleDeleted val="1"/>
    <c:pivotFmts>
      <c:pivotFmt>
        <c:idx val="0"/>
        <c:spPr>
          <a:solidFill>
            <a:schemeClr val="accent5"/>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53000"/>
            </a:schemeClr>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5">
              <a:shade val="76000"/>
            </a:schemeClr>
          </a:solidFill>
          <a:ln>
            <a:noFill/>
          </a:ln>
          <a:effectLst>
            <a:outerShdw blurRad="317500" algn="ctr" rotWithShape="0">
              <a:prstClr val="black">
                <a:alpha val="25000"/>
              </a:prstClr>
            </a:outerShdw>
          </a:effectLst>
        </c:spPr>
      </c:pivotFmt>
      <c:pivotFmt>
        <c:idx val="7"/>
        <c:spPr>
          <a:solidFill>
            <a:schemeClr val="accent5"/>
          </a:solidFill>
          <a:ln>
            <a:noFill/>
          </a:ln>
          <a:effectLst>
            <a:outerShdw blurRad="317500" algn="ctr" rotWithShape="0">
              <a:prstClr val="black">
                <a:alpha val="25000"/>
              </a:prstClr>
            </a:outerShdw>
          </a:effectLst>
        </c:spPr>
      </c:pivotFmt>
      <c:pivotFmt>
        <c:idx val="8"/>
        <c:spPr>
          <a:solidFill>
            <a:schemeClr val="accent5">
              <a:tint val="77000"/>
            </a:schemeClr>
          </a:solidFill>
          <a:ln>
            <a:noFill/>
          </a:ln>
          <a:effectLst>
            <a:outerShdw blurRad="317500" algn="ctr" rotWithShape="0">
              <a:prstClr val="black">
                <a:alpha val="25000"/>
              </a:prstClr>
            </a:outerShdw>
          </a:effectLst>
        </c:spPr>
      </c:pivotFmt>
      <c:pivotFmt>
        <c:idx val="9"/>
        <c:spPr>
          <a:solidFill>
            <a:schemeClr val="accent5">
              <a:tint val="54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'Sales by Discount'!$B$1</c:f>
              <c:strCache>
                <c:ptCount val="1"/>
                <c:pt idx="0">
                  <c:v>Total</c:v>
                </c:pt>
              </c:strCache>
            </c:strRef>
          </c:tx>
          <c:dPt>
            <c:idx val="0"/>
            <c:bubble3D val="0"/>
            <c:spPr>
              <a:solidFill>
                <a:schemeClr val="accent5">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7EE-4153-8A9E-0510CFEEFEC8}"/>
              </c:ext>
            </c:extLst>
          </c:dPt>
          <c:dPt>
            <c:idx val="1"/>
            <c:bubble3D val="0"/>
            <c:spPr>
              <a:solidFill>
                <a:schemeClr val="accent5">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7EE-4153-8A9E-0510CFEEFEC8}"/>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7EE-4153-8A9E-0510CFEEFEC8}"/>
              </c:ext>
            </c:extLst>
          </c:dPt>
          <c:dPt>
            <c:idx val="3"/>
            <c:bubble3D val="0"/>
            <c:spPr>
              <a:solidFill>
                <a:schemeClr val="accent5">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7EE-4153-8A9E-0510CFEEFEC8}"/>
              </c:ext>
            </c:extLst>
          </c:dPt>
          <c:dPt>
            <c:idx val="4"/>
            <c:bubble3D val="0"/>
            <c:spPr>
              <a:solidFill>
                <a:schemeClr val="accent5">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7EE-4153-8A9E-0510CFEEFEC8}"/>
              </c:ext>
            </c:extLst>
          </c:dPt>
          <c:dLbls>
            <c:dLbl>
              <c:idx val="0"/>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67EE-4153-8A9E-0510CFEEFE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by Discount'!$A$2:$A$7</c:f>
              <c:strCache>
                <c:ptCount val="5"/>
                <c:pt idx="0">
                  <c:v>0</c:v>
                </c:pt>
                <c:pt idx="1">
                  <c:v>0.05</c:v>
                </c:pt>
                <c:pt idx="2">
                  <c:v>0.1</c:v>
                </c:pt>
                <c:pt idx="3">
                  <c:v>0.15</c:v>
                </c:pt>
                <c:pt idx="4">
                  <c:v>0.2</c:v>
                </c:pt>
              </c:strCache>
            </c:strRef>
          </c:cat>
          <c:val>
            <c:numRef>
              <c:f>'Sales by Discount'!$B$2:$B$7</c:f>
              <c:numCache>
                <c:formatCode>General</c:formatCode>
                <c:ptCount val="5"/>
                <c:pt idx="0">
                  <c:v>41342.78</c:v>
                </c:pt>
                <c:pt idx="1">
                  <c:v>40112.540000000008</c:v>
                </c:pt>
                <c:pt idx="2">
                  <c:v>39699.199999999997</c:v>
                </c:pt>
                <c:pt idx="3">
                  <c:v>30308.750000000004</c:v>
                </c:pt>
                <c:pt idx="4">
                  <c:v>43754.49</c:v>
                </c:pt>
              </c:numCache>
            </c:numRef>
          </c:val>
          <c:extLst>
            <c:ext xmlns:c16="http://schemas.microsoft.com/office/drawing/2014/chart" uri="{C3380CC4-5D6E-409C-BE32-E72D297353CC}">
              <c16:uniqueId val="{00000000-2180-49B7-AC6D-EAE83852158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2.png"/><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12</xdr:col>
      <xdr:colOff>825365</xdr:colOff>
      <xdr:row>18</xdr:row>
      <xdr:rowOff>86212</xdr:rowOff>
    </xdr:from>
    <xdr:to>
      <xdr:col>12</xdr:col>
      <xdr:colOff>835085</xdr:colOff>
      <xdr:row>18</xdr:row>
      <xdr:rowOff>86572</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1">
          <xdr14:nvContentPartPr>
            <xdr14:cNvPr id="7" name="Ink 6">
              <a:extLst>
                <a:ext uri="{FF2B5EF4-FFF2-40B4-BE49-F238E27FC236}">
                  <a16:creationId xmlns:a16="http://schemas.microsoft.com/office/drawing/2014/main" id="{C9F104A5-0153-79BA-9D1C-3676E203B957}"/>
                </a:ext>
              </a:extLst>
            </xdr14:cNvPr>
            <xdr14:cNvContentPartPr/>
          </xdr14:nvContentPartPr>
          <xdr14:nvPr macro=""/>
          <xdr14:xfrm>
            <a:off x="10824130" y="3425760"/>
            <a:ext cx="9720" cy="360"/>
          </xdr14:xfrm>
        </xdr:contentPart>
      </mc:Choice>
      <mc:Fallback xmlns="">
        <xdr:pic>
          <xdr:nvPicPr>
            <xdr:cNvPr id="7" name="Ink 6">
              <a:extLst>
                <a:ext uri="{FF2B5EF4-FFF2-40B4-BE49-F238E27FC236}">
                  <a16:creationId xmlns:a16="http://schemas.microsoft.com/office/drawing/2014/main" id="{C9F104A5-0153-79BA-9D1C-3676E203B957}"/>
                </a:ext>
              </a:extLst>
            </xdr:cNvPr>
            <xdr:cNvPicPr/>
          </xdr:nvPicPr>
          <xdr:blipFill>
            <a:blip xmlns:r="http://schemas.openxmlformats.org/officeDocument/2006/relationships" r:embed="rId2"/>
            <a:stretch>
              <a:fillRect/>
            </a:stretch>
          </xdr:blipFill>
          <xdr:spPr>
            <a:xfrm>
              <a:off x="10815130" y="3416760"/>
              <a:ext cx="27360" cy="18000"/>
            </a:xfrm>
            <a:prstGeom prst="rect">
              <a:avLst/>
            </a:prstGeom>
          </xdr:spPr>
        </xdr:pic>
      </mc:Fallback>
    </mc:AlternateContent>
    <xdr:clientData/>
  </xdr:twoCellAnchor>
  <xdr:twoCellAnchor>
    <xdr:from>
      <xdr:col>10</xdr:col>
      <xdr:colOff>457200</xdr:colOff>
      <xdr:row>0</xdr:row>
      <xdr:rowOff>99392</xdr:rowOff>
    </xdr:from>
    <xdr:to>
      <xdr:col>16</xdr:col>
      <xdr:colOff>59634</xdr:colOff>
      <xdr:row>2</xdr:row>
      <xdr:rowOff>125897</xdr:rowOff>
    </xdr:to>
    <xdr:sp macro="" textlink="">
      <xdr:nvSpPr>
        <xdr:cNvPr id="9" name="Rectangle: Rounded Corners 8">
          <a:extLst>
            <a:ext uri="{FF2B5EF4-FFF2-40B4-BE49-F238E27FC236}">
              <a16:creationId xmlns:a16="http://schemas.microsoft.com/office/drawing/2014/main" id="{BE6BAE80-2B61-0428-56BF-CE848125C8D8}"/>
            </a:ext>
          </a:extLst>
        </xdr:cNvPr>
        <xdr:cNvSpPr/>
      </xdr:nvSpPr>
      <xdr:spPr>
        <a:xfrm>
          <a:off x="9263270" y="99392"/>
          <a:ext cx="3796747" cy="39756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2"/>
              </a:solidFill>
            </a:rPr>
            <a:t>Top</a:t>
          </a:r>
          <a:r>
            <a:rPr lang="en-IN" sz="1800" b="1" baseline="0">
              <a:solidFill>
                <a:schemeClr val="bg2"/>
              </a:solidFill>
            </a:rPr>
            <a:t> 10</a:t>
          </a:r>
          <a:r>
            <a:rPr lang="en-IN" sz="1800" b="1">
              <a:solidFill>
                <a:schemeClr val="bg2"/>
              </a:solidFill>
            </a:rPr>
            <a:t> Customers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249555</xdr:colOff>
      <xdr:row>1</xdr:row>
      <xdr:rowOff>24765</xdr:rowOff>
    </xdr:from>
    <xdr:to>
      <xdr:col>29</xdr:col>
      <xdr:colOff>352425</xdr:colOff>
      <xdr:row>3</xdr:row>
      <xdr:rowOff>144332</xdr:rowOff>
    </xdr:to>
    <xdr:sp macro="" textlink="">
      <xdr:nvSpPr>
        <xdr:cNvPr id="2" name="Rectangle: Rounded Corners 1">
          <a:extLst>
            <a:ext uri="{FF2B5EF4-FFF2-40B4-BE49-F238E27FC236}">
              <a16:creationId xmlns:a16="http://schemas.microsoft.com/office/drawing/2014/main" id="{0DA2E928-AC97-1560-B9B3-AF54CA11CF41}"/>
            </a:ext>
          </a:extLst>
        </xdr:cNvPr>
        <xdr:cNvSpPr/>
      </xdr:nvSpPr>
      <xdr:spPr>
        <a:xfrm>
          <a:off x="249555" y="205740"/>
          <a:ext cx="17781270" cy="481517"/>
        </a:xfrm>
        <a:prstGeom prst="roundRect">
          <a:avLst/>
        </a:prstGeom>
        <a:solidFill>
          <a:schemeClr val="accent1">
            <a:lumMod val="75000"/>
          </a:schemeClr>
        </a:solidFill>
        <a:ln>
          <a:noFill/>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latin typeface="Aharoni" panose="02010803020104030203" pitchFamily="2" charset="-79"/>
              <a:cs typeface="Aharoni" panose="02010803020104030203" pitchFamily="2" charset="-79"/>
            </a:rPr>
            <a:t>SALES</a:t>
          </a:r>
          <a:r>
            <a:rPr lang="en-IN" sz="2800" baseline="0">
              <a:latin typeface="Aharoni" panose="02010803020104030203" pitchFamily="2" charset="-79"/>
              <a:cs typeface="Aharoni" panose="02010803020104030203" pitchFamily="2" charset="-79"/>
            </a:rPr>
            <a:t> DASHBOARD</a:t>
          </a:r>
          <a:endParaRPr lang="en-IN" sz="2800">
            <a:latin typeface="Aharoni" panose="02010803020104030203" pitchFamily="2" charset="-79"/>
            <a:cs typeface="Aharoni" panose="02010803020104030203" pitchFamily="2" charset="-79"/>
          </a:endParaRPr>
        </a:p>
      </xdr:txBody>
    </xdr:sp>
    <xdr:clientData/>
  </xdr:twoCellAnchor>
  <xdr:twoCellAnchor editAs="oneCell">
    <xdr:from>
      <xdr:col>0</xdr:col>
      <xdr:colOff>330574</xdr:colOff>
      <xdr:row>12</xdr:row>
      <xdr:rowOff>165735</xdr:rowOff>
    </xdr:from>
    <xdr:to>
      <xdr:col>3</xdr:col>
      <xdr:colOff>381000</xdr:colOff>
      <xdr:row>22</xdr:row>
      <xdr:rowOff>161142</xdr:rowOff>
    </xdr:to>
    <mc:AlternateContent xmlns:mc="http://schemas.openxmlformats.org/markup-compatibility/2006" xmlns:a14="http://schemas.microsoft.com/office/drawing/2010/main">
      <mc:Choice Requires="a14">
        <xdr:graphicFrame macro="">
          <xdr:nvGraphicFramePr>
            <xdr:cNvPr id="3" name="Product_Category 1">
              <a:extLst>
                <a:ext uri="{FF2B5EF4-FFF2-40B4-BE49-F238E27FC236}">
                  <a16:creationId xmlns:a16="http://schemas.microsoft.com/office/drawing/2014/main" id="{767DE51D-F4A0-4D38-8237-09BF1B9C23E4}"/>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30574" y="2337435"/>
              <a:ext cx="1879226" cy="1805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160582</xdr:colOff>
      <xdr:row>4</xdr:row>
      <xdr:rowOff>95250</xdr:rowOff>
    </xdr:from>
    <xdr:to>
      <xdr:col>7</xdr:col>
      <xdr:colOff>510205</xdr:colOff>
      <xdr:row>11</xdr:row>
      <xdr:rowOff>38100</xdr:rowOff>
    </xdr:to>
    <xdr:sp macro="" textlink="">
      <xdr:nvSpPr>
        <xdr:cNvPr id="4" name="Rectangle: Rounded Corners 3">
          <a:extLst>
            <a:ext uri="{FF2B5EF4-FFF2-40B4-BE49-F238E27FC236}">
              <a16:creationId xmlns:a16="http://schemas.microsoft.com/office/drawing/2014/main" id="{075FC91C-A030-5172-785F-48115114E030}"/>
            </a:ext>
          </a:extLst>
        </xdr:cNvPr>
        <xdr:cNvSpPr/>
      </xdr:nvSpPr>
      <xdr:spPr>
        <a:xfrm>
          <a:off x="2598982" y="819150"/>
          <a:ext cx="2178423" cy="120967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TOTAL SALES</a:t>
          </a:r>
        </a:p>
        <a:p>
          <a:pPr algn="ctr"/>
          <a:endParaRPr lang="en-IN" sz="1400">
            <a:solidFill>
              <a:schemeClr val="tx1"/>
            </a:solidFill>
          </a:endParaRPr>
        </a:p>
        <a:p>
          <a:pPr algn="ctr"/>
          <a:r>
            <a:rPr lang="en-IN" sz="2400" b="0" i="0" u="none" strike="noStrike">
              <a:solidFill>
                <a:schemeClr val="accent1">
                  <a:lumMod val="75000"/>
                </a:schemeClr>
              </a:solidFill>
              <a:effectLst/>
              <a:latin typeface="+mn-lt"/>
              <a:ea typeface="+mn-ea"/>
              <a:cs typeface="+mn-cs"/>
            </a:rPr>
            <a:t>19,5218</a:t>
          </a:r>
          <a:r>
            <a:rPr lang="en-IN" sz="2400">
              <a:solidFill>
                <a:schemeClr val="tx1">
                  <a:lumMod val="95000"/>
                  <a:lumOff val="5000"/>
                </a:schemeClr>
              </a:solidFill>
              <a:effectLst/>
            </a:rPr>
            <a:t> </a:t>
          </a:r>
          <a:endParaRPr lang="en-IN" sz="2400">
            <a:solidFill>
              <a:schemeClr val="tx1">
                <a:lumMod val="95000"/>
                <a:lumOff val="5000"/>
              </a:schemeClr>
            </a:solidFill>
          </a:endParaRPr>
        </a:p>
      </xdr:txBody>
    </xdr:sp>
    <xdr:clientData/>
  </xdr:twoCellAnchor>
  <xdr:twoCellAnchor>
    <xdr:from>
      <xdr:col>8</xdr:col>
      <xdr:colOff>464595</xdr:colOff>
      <xdr:row>4</xdr:row>
      <xdr:rowOff>114300</xdr:rowOff>
    </xdr:from>
    <xdr:to>
      <xdr:col>12</xdr:col>
      <xdr:colOff>204618</xdr:colOff>
      <xdr:row>11</xdr:row>
      <xdr:rowOff>28574</xdr:rowOff>
    </xdr:to>
    <xdr:sp macro="" textlink="">
      <xdr:nvSpPr>
        <xdr:cNvPr id="5" name="Rectangle: Rounded Corners 4">
          <a:extLst>
            <a:ext uri="{FF2B5EF4-FFF2-40B4-BE49-F238E27FC236}">
              <a16:creationId xmlns:a16="http://schemas.microsoft.com/office/drawing/2014/main" id="{7C05AC1C-4244-41CD-A245-8777EF7ABFE0}"/>
            </a:ext>
          </a:extLst>
        </xdr:cNvPr>
        <xdr:cNvSpPr/>
      </xdr:nvSpPr>
      <xdr:spPr>
        <a:xfrm>
          <a:off x="5341395" y="838200"/>
          <a:ext cx="2178423" cy="118109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cap="none" spc="0">
              <a:ln>
                <a:noFill/>
              </a:ln>
              <a:solidFill>
                <a:schemeClr val="tx1"/>
              </a:solidFill>
              <a:effectLst/>
            </a:rPr>
            <a:t>TOTAL</a:t>
          </a:r>
          <a:r>
            <a:rPr lang="en-IN" sz="1400" b="1" cap="none" spc="0" baseline="0">
              <a:ln>
                <a:noFill/>
              </a:ln>
              <a:solidFill>
                <a:schemeClr val="tx1"/>
              </a:solidFill>
              <a:effectLst/>
            </a:rPr>
            <a:t> PROFITS</a:t>
          </a:r>
        </a:p>
        <a:p>
          <a:pPr algn="ctr"/>
          <a:endParaRPr lang="en-IN" sz="1100" b="0" cap="none" spc="0" baseline="0">
            <a:ln>
              <a:noFill/>
            </a:ln>
            <a:solidFill>
              <a:schemeClr val="tx1"/>
            </a:solidFill>
            <a:effectLst/>
          </a:endParaRPr>
        </a:p>
        <a:p>
          <a:pPr algn="ctr"/>
          <a:r>
            <a:rPr lang="en-IN" sz="2400" b="0" i="0" u="none" strike="noStrike" cap="none" spc="0">
              <a:ln>
                <a:noFill/>
              </a:ln>
              <a:solidFill>
                <a:schemeClr val="accent1">
                  <a:lumMod val="75000"/>
                </a:schemeClr>
              </a:solidFill>
              <a:effectLst/>
              <a:latin typeface="+mn-lt"/>
              <a:ea typeface="+mn-ea"/>
              <a:cs typeface="+mn-cs"/>
            </a:rPr>
            <a:t>68,287</a:t>
          </a:r>
          <a:r>
            <a:rPr lang="en-IN" sz="2400" b="0" cap="none" spc="0">
              <a:ln>
                <a:noFill/>
              </a:ln>
              <a:solidFill>
                <a:schemeClr val="accent1">
                  <a:lumMod val="75000"/>
                </a:schemeClr>
              </a:solidFill>
              <a:effectLst/>
            </a:rPr>
            <a:t> </a:t>
          </a:r>
        </a:p>
      </xdr:txBody>
    </xdr:sp>
    <xdr:clientData/>
  </xdr:twoCellAnchor>
  <xdr:twoCellAnchor>
    <xdr:from>
      <xdr:col>18</xdr:col>
      <xdr:colOff>28575</xdr:colOff>
      <xdr:row>4</xdr:row>
      <xdr:rowOff>114300</xdr:rowOff>
    </xdr:from>
    <xdr:to>
      <xdr:col>21</xdr:col>
      <xdr:colOff>431986</xdr:colOff>
      <xdr:row>11</xdr:row>
      <xdr:rowOff>19050</xdr:rowOff>
    </xdr:to>
    <xdr:sp macro="" textlink="">
      <xdr:nvSpPr>
        <xdr:cNvPr id="6" name="Rectangle: Rounded Corners 5">
          <a:extLst>
            <a:ext uri="{FF2B5EF4-FFF2-40B4-BE49-F238E27FC236}">
              <a16:creationId xmlns:a16="http://schemas.microsoft.com/office/drawing/2014/main" id="{78C6D7F3-0AAA-4A5C-B7B4-14FDA37910E1}"/>
            </a:ext>
          </a:extLst>
        </xdr:cNvPr>
        <xdr:cNvSpPr/>
      </xdr:nvSpPr>
      <xdr:spPr>
        <a:xfrm>
          <a:off x="11001375" y="838200"/>
          <a:ext cx="2232211" cy="11715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TOTAL QUANTITY</a:t>
          </a:r>
        </a:p>
        <a:p>
          <a:pPr algn="l"/>
          <a:endParaRPr lang="en-IN" sz="1100">
            <a:solidFill>
              <a:schemeClr val="accent2">
                <a:lumMod val="40000"/>
                <a:lumOff val="60000"/>
              </a:schemeClr>
            </a:solidFill>
          </a:endParaRPr>
        </a:p>
        <a:p>
          <a:pPr algn="ctr"/>
          <a:r>
            <a:rPr lang="en-IN" sz="2400" b="0" i="0" u="none" strike="noStrike">
              <a:solidFill>
                <a:schemeClr val="accent1">
                  <a:lumMod val="75000"/>
                </a:schemeClr>
              </a:solidFill>
              <a:effectLst/>
              <a:latin typeface="+mn-lt"/>
              <a:ea typeface="+mn-ea"/>
              <a:cs typeface="+mn-cs"/>
            </a:rPr>
            <a:t>1,999</a:t>
          </a:r>
          <a:r>
            <a:rPr lang="en-IN" sz="2400">
              <a:solidFill>
                <a:schemeClr val="accent1">
                  <a:lumMod val="75000"/>
                </a:schemeClr>
              </a:solidFill>
              <a:effectLst/>
            </a:rPr>
            <a:t> </a:t>
          </a:r>
          <a:endParaRPr lang="en-IN" sz="2400">
            <a:solidFill>
              <a:schemeClr val="accent1">
                <a:lumMod val="75000"/>
              </a:schemeClr>
            </a:solidFill>
          </a:endParaRPr>
        </a:p>
      </xdr:txBody>
    </xdr:sp>
    <xdr:clientData/>
  </xdr:twoCellAnchor>
  <xdr:twoCellAnchor>
    <xdr:from>
      <xdr:col>13</xdr:col>
      <xdr:colOff>231962</xdr:colOff>
      <xdr:row>4</xdr:row>
      <xdr:rowOff>114300</xdr:rowOff>
    </xdr:from>
    <xdr:to>
      <xdr:col>17</xdr:col>
      <xdr:colOff>0</xdr:colOff>
      <xdr:row>11</xdr:row>
      <xdr:rowOff>19050</xdr:rowOff>
    </xdr:to>
    <xdr:sp macro="" textlink="">
      <xdr:nvSpPr>
        <xdr:cNvPr id="7" name="Rectangle: Rounded Corners 6">
          <a:extLst>
            <a:ext uri="{FF2B5EF4-FFF2-40B4-BE49-F238E27FC236}">
              <a16:creationId xmlns:a16="http://schemas.microsoft.com/office/drawing/2014/main" id="{22E62211-91B0-4BA9-94F6-9F571CD8BD67}"/>
            </a:ext>
          </a:extLst>
        </xdr:cNvPr>
        <xdr:cNvSpPr/>
      </xdr:nvSpPr>
      <xdr:spPr>
        <a:xfrm>
          <a:off x="8156762" y="838200"/>
          <a:ext cx="2206438" cy="11715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TOTAL OREDERS</a:t>
          </a:r>
        </a:p>
        <a:p>
          <a:pPr algn="l"/>
          <a:endParaRPr lang="en-IN" sz="1100">
            <a:solidFill>
              <a:schemeClr val="accent1">
                <a:lumMod val="75000"/>
              </a:schemeClr>
            </a:solidFill>
          </a:endParaRPr>
        </a:p>
        <a:p>
          <a:pPr algn="ctr"/>
          <a:r>
            <a:rPr lang="en-IN" sz="2400">
              <a:solidFill>
                <a:schemeClr val="accent1">
                  <a:lumMod val="75000"/>
                </a:schemeClr>
              </a:solidFill>
            </a:rPr>
            <a:t>200</a:t>
          </a:r>
        </a:p>
      </xdr:txBody>
    </xdr:sp>
    <xdr:clientData/>
  </xdr:twoCellAnchor>
  <xdr:twoCellAnchor editAs="oneCell">
    <xdr:from>
      <xdr:col>0</xdr:col>
      <xdr:colOff>340995</xdr:colOff>
      <xdr:row>4</xdr:row>
      <xdr:rowOff>133350</xdr:rowOff>
    </xdr:from>
    <xdr:to>
      <xdr:col>3</xdr:col>
      <xdr:colOff>348615</xdr:colOff>
      <xdr:row>11</xdr:row>
      <xdr:rowOff>133350</xdr:rowOff>
    </xdr:to>
    <mc:AlternateContent xmlns:mc="http://schemas.openxmlformats.org/markup-compatibility/2006" xmlns:tsle="http://schemas.microsoft.com/office/drawing/2012/timeslicer">
      <mc:Choice Requires="tsle">
        <xdr:graphicFrame macro="">
          <xdr:nvGraphicFramePr>
            <xdr:cNvPr id="8" name="Order_Date 1">
              <a:extLst>
                <a:ext uri="{FF2B5EF4-FFF2-40B4-BE49-F238E27FC236}">
                  <a16:creationId xmlns:a16="http://schemas.microsoft.com/office/drawing/2014/main" id="{F5F5F405-2859-40ED-BB10-BEB966754FC3}"/>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340995" y="857250"/>
              <a:ext cx="1836420" cy="12668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318135</xdr:colOff>
      <xdr:row>24</xdr:row>
      <xdr:rowOff>26670</xdr:rowOff>
    </xdr:from>
    <xdr:to>
      <xdr:col>3</xdr:col>
      <xdr:colOff>409575</xdr:colOff>
      <xdr:row>33</xdr:row>
      <xdr:rowOff>169545</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981A5AAC-2295-440A-8DB5-AA24690309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8135" y="4370070"/>
              <a:ext cx="1920240"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150707</xdr:colOff>
      <xdr:row>11</xdr:row>
      <xdr:rowOff>146685</xdr:rowOff>
    </xdr:from>
    <xdr:to>
      <xdr:col>12</xdr:col>
      <xdr:colOff>508847</xdr:colOff>
      <xdr:row>29</xdr:row>
      <xdr:rowOff>39159</xdr:rowOff>
    </xdr:to>
    <xdr:graphicFrame macro="">
      <xdr:nvGraphicFramePr>
        <xdr:cNvPr id="11" name="Chart 10">
          <a:extLst>
            <a:ext uri="{FF2B5EF4-FFF2-40B4-BE49-F238E27FC236}">
              <a16:creationId xmlns:a16="http://schemas.microsoft.com/office/drawing/2014/main" id="{D6010C46-C085-4A9C-8F70-47764B948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152400</xdr:colOff>
      <xdr:row>12</xdr:row>
      <xdr:rowOff>1</xdr:rowOff>
    </xdr:from>
    <xdr:to>
      <xdr:col>22</xdr:col>
      <xdr:colOff>584200</xdr:colOff>
      <xdr:row>29</xdr:row>
      <xdr:rowOff>8468</xdr:rowOff>
    </xdr:to>
    <xdr:graphicFrame macro="">
      <xdr:nvGraphicFramePr>
        <xdr:cNvPr id="13" name="Chart 12">
          <a:extLst>
            <a:ext uri="{FF2B5EF4-FFF2-40B4-BE49-F238E27FC236}">
              <a16:creationId xmlns:a16="http://schemas.microsoft.com/office/drawing/2014/main" id="{77F714B4-9A5C-4629-9F42-B335C8F69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190500</xdr:colOff>
      <xdr:row>11</xdr:row>
      <xdr:rowOff>152400</xdr:rowOff>
    </xdr:from>
    <xdr:to>
      <xdr:col>28</xdr:col>
      <xdr:colOff>600075</xdr:colOff>
      <xdr:row>29</xdr:row>
      <xdr:rowOff>0</xdr:rowOff>
    </xdr:to>
    <xdr:graphicFrame macro="">
      <xdr:nvGraphicFramePr>
        <xdr:cNvPr id="10" name="Chart 9">
          <a:extLst>
            <a:ext uri="{FF2B5EF4-FFF2-40B4-BE49-F238E27FC236}">
              <a16:creationId xmlns:a16="http://schemas.microsoft.com/office/drawing/2014/main" id="{ACA61F3A-5D22-446A-AEA7-C87D4EAE8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152399</xdr:colOff>
      <xdr:row>30</xdr:row>
      <xdr:rowOff>171450</xdr:rowOff>
    </xdr:from>
    <xdr:to>
      <xdr:col>22</xdr:col>
      <xdr:colOff>581024</xdr:colOff>
      <xdr:row>51</xdr:row>
      <xdr:rowOff>152400</xdr:rowOff>
    </xdr:to>
    <xdr:graphicFrame macro="">
      <xdr:nvGraphicFramePr>
        <xdr:cNvPr id="14" name="Chart 13">
          <a:extLst>
            <a:ext uri="{FF2B5EF4-FFF2-40B4-BE49-F238E27FC236}">
              <a16:creationId xmlns:a16="http://schemas.microsoft.com/office/drawing/2014/main" id="{45A20256-7B6F-4B67-896C-BFF560C39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142875</xdr:colOff>
      <xdr:row>30</xdr:row>
      <xdr:rowOff>161925</xdr:rowOff>
    </xdr:from>
    <xdr:to>
      <xdr:col>12</xdr:col>
      <xdr:colOff>533400</xdr:colOff>
      <xdr:row>51</xdr:row>
      <xdr:rowOff>104775</xdr:rowOff>
    </xdr:to>
    <xdr:sp macro="" textlink="">
      <xdr:nvSpPr>
        <xdr:cNvPr id="21" name="Rectangle 20">
          <a:extLst>
            <a:ext uri="{FF2B5EF4-FFF2-40B4-BE49-F238E27FC236}">
              <a16:creationId xmlns:a16="http://schemas.microsoft.com/office/drawing/2014/main" id="{69F53775-E40D-4C76-692C-92D75797DB36}"/>
            </a:ext>
          </a:extLst>
        </xdr:cNvPr>
        <xdr:cNvSpPr/>
      </xdr:nvSpPr>
      <xdr:spPr>
        <a:xfrm>
          <a:off x="2581275" y="5591175"/>
          <a:ext cx="5267325" cy="3743325"/>
        </a:xfrm>
        <a:prstGeom prst="rect">
          <a:avLst/>
        </a:prstGeom>
        <a:ln>
          <a:solidFill>
            <a:schemeClr val="bg2">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solidFill>
                <a:schemeClr val="accent1">
                  <a:lumMod val="75000"/>
                </a:schemeClr>
              </a:solidFill>
            </a:rPr>
            <a:t>TOP</a:t>
          </a:r>
          <a:r>
            <a:rPr lang="en-IN" sz="1800" b="1" baseline="0">
              <a:solidFill>
                <a:schemeClr val="accent1">
                  <a:lumMod val="75000"/>
                </a:schemeClr>
              </a:solidFill>
            </a:rPr>
            <a:t> 10 CUSTOMERS BY SALES</a:t>
          </a:r>
          <a:endParaRPr lang="en-IN" sz="1800" b="1">
            <a:solidFill>
              <a:schemeClr val="accent1">
                <a:lumMod val="75000"/>
              </a:schemeClr>
            </a:solidFill>
          </a:endParaRPr>
        </a:p>
      </xdr:txBody>
    </xdr:sp>
    <xdr:clientData/>
  </xdr:twoCellAnchor>
  <xdr:twoCellAnchor editAs="oneCell">
    <xdr:from>
      <xdr:col>4</xdr:col>
      <xdr:colOff>142876</xdr:colOff>
      <xdr:row>34</xdr:row>
      <xdr:rowOff>0</xdr:rowOff>
    </xdr:from>
    <xdr:to>
      <xdr:col>12</xdr:col>
      <xdr:colOff>534124</xdr:colOff>
      <xdr:row>51</xdr:row>
      <xdr:rowOff>152851</xdr:rowOff>
    </xdr:to>
    <xdr:pic>
      <xdr:nvPicPr>
        <xdr:cNvPr id="25" name="Picture 24">
          <a:extLst>
            <a:ext uri="{FF2B5EF4-FFF2-40B4-BE49-F238E27FC236}">
              <a16:creationId xmlns:a16="http://schemas.microsoft.com/office/drawing/2014/main" id="{DB4B60FD-DEB1-9FAC-3E31-EA271546701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581276" y="6153150"/>
          <a:ext cx="5268048" cy="3229426"/>
        </a:xfrm>
        <a:prstGeom prst="rect">
          <a:avLst/>
        </a:prstGeom>
      </xdr:spPr>
    </xdr:pic>
    <xdr:clientData/>
  </xdr:twoCellAnchor>
  <xdr:twoCellAnchor>
    <xdr:from>
      <xdr:col>23</xdr:col>
      <xdr:colOff>219075</xdr:colOff>
      <xdr:row>30</xdr:row>
      <xdr:rowOff>152400</xdr:rowOff>
    </xdr:from>
    <xdr:to>
      <xdr:col>29</xdr:col>
      <xdr:colOff>9525</xdr:colOff>
      <xdr:row>51</xdr:row>
      <xdr:rowOff>142875</xdr:rowOff>
    </xdr:to>
    <xdr:graphicFrame macro="">
      <xdr:nvGraphicFramePr>
        <xdr:cNvPr id="26" name="Chart 25">
          <a:extLst>
            <a:ext uri="{FF2B5EF4-FFF2-40B4-BE49-F238E27FC236}">
              <a16:creationId xmlns:a16="http://schemas.microsoft.com/office/drawing/2014/main" id="{E3E9C079-551E-4C1F-ACE2-6B1E16AF6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0</xdr:colOff>
      <xdr:row>40</xdr:row>
      <xdr:rowOff>0</xdr:rowOff>
    </xdr:from>
    <xdr:to>
      <xdr:col>31</xdr:col>
      <xdr:colOff>411480</xdr:colOff>
      <xdr:row>41</xdr:row>
      <xdr:rowOff>7620</xdr:rowOff>
    </xdr:to>
    <xdr:pic>
      <xdr:nvPicPr>
        <xdr:cNvPr id="27" name="Picture 26">
          <a:extLst>
            <a:ext uri="{FF2B5EF4-FFF2-40B4-BE49-F238E27FC236}">
              <a16:creationId xmlns:a16="http://schemas.microsoft.com/office/drawing/2014/main" id="{7FB247D6-5535-D241-5EB0-91E85980A90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8288000" y="7315200"/>
          <a:ext cx="10210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22</xdr:col>
      <xdr:colOff>485775</xdr:colOff>
      <xdr:row>4</xdr:row>
      <xdr:rowOff>85725</xdr:rowOff>
    </xdr:from>
    <xdr:to>
      <xdr:col>26</xdr:col>
      <xdr:colOff>257175</xdr:colOff>
      <xdr:row>11</xdr:row>
      <xdr:rowOff>28575</xdr:rowOff>
    </xdr:to>
    <xdr:sp macro="" textlink="">
      <xdr:nvSpPr>
        <xdr:cNvPr id="29" name="Rectangle: Rounded Corners 28">
          <a:extLst>
            <a:ext uri="{FF2B5EF4-FFF2-40B4-BE49-F238E27FC236}">
              <a16:creationId xmlns:a16="http://schemas.microsoft.com/office/drawing/2014/main" id="{86C89F9C-20B2-3431-8AC8-480979F8DDBE}"/>
            </a:ext>
          </a:extLst>
        </xdr:cNvPr>
        <xdr:cNvSpPr/>
      </xdr:nvSpPr>
      <xdr:spPr>
        <a:xfrm>
          <a:off x="13896975" y="809625"/>
          <a:ext cx="2209800" cy="12096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i="0" u="none" strike="noStrike">
              <a:solidFill>
                <a:sysClr val="windowText" lastClr="000000"/>
              </a:solidFill>
              <a:effectLst/>
              <a:latin typeface="+mn-lt"/>
              <a:ea typeface="+mn-ea"/>
              <a:cs typeface="+mn-cs"/>
            </a:rPr>
            <a:t>AVG</a:t>
          </a:r>
          <a:r>
            <a:rPr lang="en-IN" sz="1400" b="1" i="0" u="none" strike="noStrike" baseline="0">
              <a:solidFill>
                <a:sysClr val="windowText" lastClr="000000"/>
              </a:solidFill>
              <a:effectLst/>
              <a:latin typeface="+mn-lt"/>
              <a:ea typeface="+mn-ea"/>
              <a:cs typeface="+mn-cs"/>
            </a:rPr>
            <a:t> DISCOUNT</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400" b="1" i="0" u="none" strike="noStrike">
            <a:solidFill>
              <a:sysClr val="windowText" lastClr="000000"/>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2400" b="0" i="0" u="none" strike="noStrike">
              <a:solidFill>
                <a:schemeClr val="accent1">
                  <a:lumMod val="75000"/>
                </a:schemeClr>
              </a:solidFill>
              <a:effectLst/>
              <a:latin typeface="+mn-lt"/>
              <a:ea typeface="+mn-ea"/>
              <a:cs typeface="+mn-cs"/>
            </a:rPr>
            <a:t>0.097</a:t>
          </a:r>
          <a:r>
            <a:rPr lang="en-IN" sz="1100" b="0" i="0" u="none" strike="noStrike">
              <a:solidFill>
                <a:schemeClr val="tx1"/>
              </a:solidFill>
              <a:effectLst/>
              <a:latin typeface="+mn-lt"/>
              <a:ea typeface="+mn-ea"/>
              <a:cs typeface="+mn-cs"/>
            </a:rPr>
            <a:t> </a:t>
          </a:r>
        </a:p>
        <a:p>
          <a:pPr algn="l"/>
          <a:endParaRPr lang="en-IN"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30480</xdr:colOff>
      <xdr:row>1</xdr:row>
      <xdr:rowOff>175260</xdr:rowOff>
    </xdr:from>
    <xdr:to>
      <xdr:col>13</xdr:col>
      <xdr:colOff>434340</xdr:colOff>
      <xdr:row>18</xdr:row>
      <xdr:rowOff>53340</xdr:rowOff>
    </xdr:to>
    <xdr:graphicFrame macro="">
      <xdr:nvGraphicFramePr>
        <xdr:cNvPr id="7" name="Chart 6">
          <a:extLst>
            <a:ext uri="{FF2B5EF4-FFF2-40B4-BE49-F238E27FC236}">
              <a16:creationId xmlns:a16="http://schemas.microsoft.com/office/drawing/2014/main" id="{72B869DA-798D-DD2F-D257-326599E30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17</xdr:row>
      <xdr:rowOff>114300</xdr:rowOff>
    </xdr:from>
    <xdr:to>
      <xdr:col>2</xdr:col>
      <xdr:colOff>175260</xdr:colOff>
      <xdr:row>25</xdr:row>
      <xdr:rowOff>22860</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6A084454-95A7-59FA-2204-6430FC9CF22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3223260"/>
              <a:ext cx="18364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2</xdr:row>
      <xdr:rowOff>15240</xdr:rowOff>
    </xdr:from>
    <xdr:to>
      <xdr:col>17</xdr:col>
      <xdr:colOff>312420</xdr:colOff>
      <xdr:row>25</xdr:row>
      <xdr:rowOff>167640</xdr:rowOff>
    </xdr:to>
    <xdr:graphicFrame macro="">
      <xdr:nvGraphicFramePr>
        <xdr:cNvPr id="2" name="Chart 1">
          <a:extLst>
            <a:ext uri="{FF2B5EF4-FFF2-40B4-BE49-F238E27FC236}">
              <a16:creationId xmlns:a16="http://schemas.microsoft.com/office/drawing/2014/main" id="{1917F906-6E60-0199-E3DA-7E20FB308C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10</xdr:row>
      <xdr:rowOff>22860</xdr:rowOff>
    </xdr:from>
    <xdr:to>
      <xdr:col>2</xdr:col>
      <xdr:colOff>137160</xdr:colOff>
      <xdr:row>23</xdr:row>
      <xdr:rowOff>112395</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78B6AEE6-1E76-B3FF-0ADD-90218798314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1851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594360</xdr:colOff>
      <xdr:row>1</xdr:row>
      <xdr:rowOff>175260</xdr:rowOff>
    </xdr:from>
    <xdr:to>
      <xdr:col>13</xdr:col>
      <xdr:colOff>38100</xdr:colOff>
      <xdr:row>20</xdr:row>
      <xdr:rowOff>167640</xdr:rowOff>
    </xdr:to>
    <xdr:graphicFrame macro="">
      <xdr:nvGraphicFramePr>
        <xdr:cNvPr id="2" name="Chart 1">
          <a:extLst>
            <a:ext uri="{FF2B5EF4-FFF2-40B4-BE49-F238E27FC236}">
              <a16:creationId xmlns:a16="http://schemas.microsoft.com/office/drawing/2014/main" id="{ABD5B951-F47E-6C63-36A3-F3CB353108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9</xdr:row>
      <xdr:rowOff>152401</xdr:rowOff>
    </xdr:from>
    <xdr:to>
      <xdr:col>2</xdr:col>
      <xdr:colOff>167640</xdr:colOff>
      <xdr:row>19</xdr:row>
      <xdr:rowOff>114301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A7F3F8D-4986-1692-8557-5FF622D1D9D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100" y="1798321"/>
              <a:ext cx="1828800" cy="1790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1</xdr:row>
      <xdr:rowOff>160020</xdr:rowOff>
    </xdr:from>
    <xdr:to>
      <xdr:col>10</xdr:col>
      <xdr:colOff>327660</xdr:colOff>
      <xdr:row>16</xdr:row>
      <xdr:rowOff>160020</xdr:rowOff>
    </xdr:to>
    <xdr:graphicFrame macro="">
      <xdr:nvGraphicFramePr>
        <xdr:cNvPr id="2" name="Chart 1">
          <a:extLst>
            <a:ext uri="{FF2B5EF4-FFF2-40B4-BE49-F238E27FC236}">
              <a16:creationId xmlns:a16="http://schemas.microsoft.com/office/drawing/2014/main" id="{C4B45107-2C0F-6A57-CFF8-28FBF88F22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609600</xdr:colOff>
      <xdr:row>0</xdr:row>
      <xdr:rowOff>22860</xdr:rowOff>
    </xdr:from>
    <xdr:to>
      <xdr:col>8</xdr:col>
      <xdr:colOff>480060</xdr:colOff>
      <xdr:row>15</xdr:row>
      <xdr:rowOff>22860</xdr:rowOff>
    </xdr:to>
    <xdr:graphicFrame macro="">
      <xdr:nvGraphicFramePr>
        <xdr:cNvPr id="3" name="Chart 2">
          <a:extLst>
            <a:ext uri="{FF2B5EF4-FFF2-40B4-BE49-F238E27FC236}">
              <a16:creationId xmlns:a16="http://schemas.microsoft.com/office/drawing/2014/main" id="{24AD4F19-8CBB-4F36-D0ED-940F46B28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12:05:30.831"/>
    </inkml:context>
    <inkml:brush xml:id="br0">
      <inkml:brushProperty name="width" value="0.05" units="cm"/>
      <inkml:brushProperty name="height" value="0.05" units="cm"/>
      <inkml:brushProperty name="color" value="#AE198D"/>
      <inkml:brushProperty name="inkEffects" value="galaxy"/>
      <inkml:brushProperty name="anchorX" value="-5011.74854"/>
      <inkml:brushProperty name="anchorY" value="-3230.70679"/>
      <inkml:brushProperty name="scaleFactor" value="0.5"/>
    </inkml:brush>
  </inkml:definitions>
  <inkml:trace contextRef="#ctx0" brushRef="#br0">26 0 24575,'0'0'0,"-3"0"0,-8 0 0,-1 0 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 refreshedDate="46140.525868287034" createdVersion="8" refreshedVersion="8" minRefreshableVersion="3" recordCount="200" xr:uid="{BF5C9391-1127-4DB4-987B-46DA309ED5C2}">
  <cacheSource type="worksheet">
    <worksheetSource name="Table1"/>
  </cacheSource>
  <cacheFields count="13">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ount="5">
        <n v="0.2"/>
        <n v="0"/>
        <n v="0.15"/>
        <n v="0.1"/>
        <n v="0.05"/>
      </sharedItems>
    </cacheField>
    <cacheField name="Order_Date" numFmtId="16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2"/>
    </cacheField>
    <cacheField name="Profit" numFmtId="0">
      <sharedItems containsSemiMixedTypes="0" containsString="0" containsNumber="1" minValue="64.63" maxValue="769.46"/>
    </cacheField>
    <cacheField name="Time" numFmtId="22">
      <sharedItems containsSemiMixedTypes="0" containsNonDate="0" containsDate="1" containsString="0" minDate="2026-04-27T16:29:32" maxDate="2026-04-27T16:29:32"/>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972750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x v="0"/>
    <x v="0"/>
    <n v="331.55"/>
    <d v="2026-04-27T16:29:32"/>
  </r>
  <r>
    <s v="CUST012"/>
    <s v="Robert Anderson"/>
    <x v="0"/>
    <x v="1"/>
    <n v="1101.28"/>
    <n v="3"/>
    <x v="0"/>
    <x v="1"/>
    <n v="440.51"/>
    <d v="2026-04-27T16:29:32"/>
  </r>
  <r>
    <s v="CUST017"/>
    <s v="James Taylor"/>
    <x v="1"/>
    <x v="0"/>
    <n v="713.34"/>
    <n v="17"/>
    <x v="1"/>
    <x v="2"/>
    <n v="285.33999999999997"/>
    <d v="2026-04-27T16:29:32"/>
  </r>
  <r>
    <s v="CUST005"/>
    <s v="Robert Anderson"/>
    <x v="2"/>
    <x v="2"/>
    <n v="760.93"/>
    <n v="4"/>
    <x v="2"/>
    <x v="2"/>
    <n v="161.69999999999999"/>
    <d v="2026-04-27T16:29:32"/>
  </r>
  <r>
    <s v="CUST030"/>
    <s v="James Wilson"/>
    <x v="3"/>
    <x v="0"/>
    <n v="847"/>
    <n v="12"/>
    <x v="0"/>
    <x v="3"/>
    <n v="271.04000000000002"/>
    <d v="2026-04-27T16:29:32"/>
  </r>
  <r>
    <s v="CUST007"/>
    <s v="Michael Anderson"/>
    <x v="3"/>
    <x v="3"/>
    <n v="965.64"/>
    <n v="8"/>
    <x v="3"/>
    <x v="4"/>
    <n v="304.18"/>
    <d v="2026-04-27T16:29:32"/>
  </r>
  <r>
    <s v="CUST001"/>
    <s v="Linda Wilson"/>
    <x v="0"/>
    <x v="2"/>
    <n v="1317.53"/>
    <n v="12"/>
    <x v="4"/>
    <x v="4"/>
    <n v="312.91000000000003"/>
    <d v="2026-04-27T16:29:32"/>
  </r>
  <r>
    <s v="CUST026"/>
    <s v="Mary Davis"/>
    <x v="1"/>
    <x v="3"/>
    <n v="1074.47"/>
    <n v="6"/>
    <x v="0"/>
    <x v="5"/>
    <n v="300.85000000000002"/>
    <d v="2026-04-27T16:29:32"/>
  </r>
  <r>
    <s v="CUST009"/>
    <s v="Linda Jackson"/>
    <x v="4"/>
    <x v="0"/>
    <n v="501.54"/>
    <n v="11"/>
    <x v="4"/>
    <x v="5"/>
    <n v="190.59"/>
    <d v="2026-04-27T16:29:32"/>
  </r>
  <r>
    <s v="CUST010"/>
    <s v="David Thomas"/>
    <x v="4"/>
    <x v="1"/>
    <n v="737.31"/>
    <n v="2"/>
    <x v="4"/>
    <x v="5"/>
    <n v="350.22"/>
    <d v="2026-04-27T16:29:32"/>
  </r>
  <r>
    <s v="CUST014"/>
    <s v="Emma Davis"/>
    <x v="0"/>
    <x v="4"/>
    <n v="1572.82"/>
    <n v="6"/>
    <x v="4"/>
    <x v="6"/>
    <n v="672.38"/>
    <d v="2026-04-27T16:29:32"/>
  </r>
  <r>
    <s v="CUST014"/>
    <s v="David Thomas"/>
    <x v="4"/>
    <x v="0"/>
    <n v="1343.13"/>
    <n v="14"/>
    <x v="2"/>
    <x v="7"/>
    <n v="456.66"/>
    <d v="2026-04-27T16:29:32"/>
  </r>
  <r>
    <s v="CUST007"/>
    <s v="Michael Anderson"/>
    <x v="4"/>
    <x v="0"/>
    <n v="1191.58"/>
    <n v="14"/>
    <x v="4"/>
    <x v="8"/>
    <n v="452.8"/>
    <d v="2026-04-27T16:29:32"/>
  </r>
  <r>
    <s v="CUST023"/>
    <s v="Robert Anderson"/>
    <x v="0"/>
    <x v="3"/>
    <n v="822.28"/>
    <n v="7"/>
    <x v="4"/>
    <x v="8"/>
    <n v="273.41000000000003"/>
    <d v="2026-04-27T16:29:32"/>
  </r>
  <r>
    <s v="CUST029"/>
    <s v="David Smith"/>
    <x v="3"/>
    <x v="3"/>
    <n v="521.66999999999996"/>
    <n v="15"/>
    <x v="2"/>
    <x v="9"/>
    <n v="155.19999999999999"/>
    <d v="2026-04-27T16:29:32"/>
  </r>
  <r>
    <s v="CUST005"/>
    <s v="Sarah Anderson"/>
    <x v="2"/>
    <x v="2"/>
    <n v="1502.93"/>
    <n v="14"/>
    <x v="0"/>
    <x v="10"/>
    <n v="300.58999999999997"/>
    <d v="2026-04-27T16:29:32"/>
  </r>
  <r>
    <s v="CUST008"/>
    <s v="Robert Anderson"/>
    <x v="2"/>
    <x v="0"/>
    <n v="877.58"/>
    <n v="10"/>
    <x v="2"/>
    <x v="11"/>
    <n v="298.38"/>
    <d v="2026-04-27T16:29:32"/>
  </r>
  <r>
    <s v="CUST001"/>
    <s v="Lisa Thomas"/>
    <x v="0"/>
    <x v="0"/>
    <n v="636.70000000000005"/>
    <n v="4"/>
    <x v="0"/>
    <x v="11"/>
    <n v="203.74"/>
    <d v="2026-04-27T16:29:32"/>
  </r>
  <r>
    <s v="CUST006"/>
    <s v="Mary Jackson"/>
    <x v="0"/>
    <x v="0"/>
    <n v="1506.14"/>
    <n v="13"/>
    <x v="0"/>
    <x v="12"/>
    <n v="481.96"/>
    <d v="2026-04-27T16:29:32"/>
  </r>
  <r>
    <s v="CUST026"/>
    <s v="Mary Davis"/>
    <x v="4"/>
    <x v="2"/>
    <n v="645.02"/>
    <n v="4"/>
    <x v="1"/>
    <x v="13"/>
    <n v="161.26"/>
    <d v="2026-04-27T16:29:32"/>
  </r>
  <r>
    <s v="CUST007"/>
    <s v="Lisa Davis"/>
    <x v="2"/>
    <x v="1"/>
    <n v="953.3"/>
    <n v="11"/>
    <x v="1"/>
    <x v="14"/>
    <n v="476.65"/>
    <d v="2026-04-27T16:29:32"/>
  </r>
  <r>
    <s v="CUST022"/>
    <s v="Robert Anderson"/>
    <x v="3"/>
    <x v="2"/>
    <n v="388.56"/>
    <n v="14"/>
    <x v="2"/>
    <x v="15"/>
    <n v="82.57"/>
    <d v="2026-04-27T16:29:32"/>
  </r>
  <r>
    <s v="CUST019"/>
    <s v="Mary Davis"/>
    <x v="0"/>
    <x v="0"/>
    <n v="743.17"/>
    <n v="9"/>
    <x v="1"/>
    <x v="15"/>
    <n v="297.27"/>
    <d v="2026-04-27T16:29:32"/>
  </r>
  <r>
    <s v="CUST023"/>
    <s v="Mary Davis"/>
    <x v="4"/>
    <x v="2"/>
    <n v="706.37"/>
    <n v="6"/>
    <x v="1"/>
    <x v="15"/>
    <n v="176.59"/>
    <d v="2026-04-27T16:29:32"/>
  </r>
  <r>
    <s v="CUST012"/>
    <s v="Mary Davis"/>
    <x v="4"/>
    <x v="4"/>
    <n v="925.31"/>
    <n v="8"/>
    <x v="3"/>
    <x v="16"/>
    <n v="374.75"/>
    <d v="2026-04-27T16:29:32"/>
  </r>
  <r>
    <s v="CUST010"/>
    <s v="Linda Brown"/>
    <x v="2"/>
    <x v="2"/>
    <n v="1173.1199999999999"/>
    <n v="18"/>
    <x v="1"/>
    <x v="16"/>
    <n v="293.27999999999997"/>
    <d v="2026-04-27T16:29:32"/>
  </r>
  <r>
    <s v="CUST030"/>
    <s v="John Brown"/>
    <x v="3"/>
    <x v="3"/>
    <n v="675.54"/>
    <n v="17"/>
    <x v="1"/>
    <x v="17"/>
    <n v="236.44"/>
    <d v="2026-04-27T16:29:32"/>
  </r>
  <r>
    <s v="CUST007"/>
    <s v="Robert Anderson"/>
    <x v="4"/>
    <x v="0"/>
    <n v="939.09"/>
    <n v="2"/>
    <x v="4"/>
    <x v="18"/>
    <n v="356.85"/>
    <d v="2026-04-27T16:29:32"/>
  </r>
  <r>
    <s v="CUST028"/>
    <s v="Linda Taylor"/>
    <x v="1"/>
    <x v="4"/>
    <n v="983.34"/>
    <n v="19"/>
    <x v="3"/>
    <x v="19"/>
    <n v="398.25"/>
    <d v="2026-04-27T16:29:32"/>
  </r>
  <r>
    <s v="CUST028"/>
    <s v="James Wilson"/>
    <x v="2"/>
    <x v="2"/>
    <n v="801.21"/>
    <n v="3"/>
    <x v="0"/>
    <x v="19"/>
    <n v="160.24"/>
    <d v="2026-04-27T16:29:32"/>
  </r>
  <r>
    <s v="CUST025"/>
    <s v="David Brown"/>
    <x v="3"/>
    <x v="2"/>
    <n v="1450.71"/>
    <n v="5"/>
    <x v="3"/>
    <x v="20"/>
    <n v="326.41000000000003"/>
    <d v="2026-04-27T16:29:32"/>
  </r>
  <r>
    <s v="CUST022"/>
    <s v="David Davis"/>
    <x v="4"/>
    <x v="0"/>
    <n v="1023.21"/>
    <n v="18"/>
    <x v="4"/>
    <x v="21"/>
    <n v="388.82"/>
    <d v="2026-04-27T16:29:32"/>
  </r>
  <r>
    <s v="CUST001"/>
    <s v="Mary Jackson"/>
    <x v="0"/>
    <x v="3"/>
    <n v="853.72"/>
    <n v="5"/>
    <x v="2"/>
    <x v="21"/>
    <n v="253.98"/>
    <d v="2026-04-27T16:29:32"/>
  </r>
  <r>
    <s v="CUST021"/>
    <s v="Sarah Anderson"/>
    <x v="2"/>
    <x v="2"/>
    <n v="967.89"/>
    <n v="10"/>
    <x v="3"/>
    <x v="22"/>
    <n v="217.78"/>
    <d v="2026-04-27T16:29:32"/>
  </r>
  <r>
    <s v="CUST015"/>
    <s v="Linda Taylor"/>
    <x v="3"/>
    <x v="4"/>
    <n v="1200.9000000000001"/>
    <n v="14"/>
    <x v="4"/>
    <x v="22"/>
    <n v="513.38"/>
    <d v="2026-04-27T16:29:32"/>
  </r>
  <r>
    <s v="CUST012"/>
    <s v="Michael Anderson"/>
    <x v="0"/>
    <x v="0"/>
    <n v="472.38"/>
    <n v="12"/>
    <x v="0"/>
    <x v="22"/>
    <n v="151.16"/>
    <d v="2026-04-27T16:29:32"/>
  </r>
  <r>
    <s v="CUST019"/>
    <s v="David Brown"/>
    <x v="1"/>
    <x v="4"/>
    <n v="840.92"/>
    <n v="9"/>
    <x v="4"/>
    <x v="22"/>
    <n v="359.49"/>
    <d v="2026-04-27T16:29:32"/>
  </r>
  <r>
    <s v="CUST028"/>
    <s v="Lisa Davis"/>
    <x v="4"/>
    <x v="3"/>
    <n v="1410.06"/>
    <n v="11"/>
    <x v="4"/>
    <x v="23"/>
    <n v="468.84"/>
    <d v="2026-04-27T16:29:32"/>
  </r>
  <r>
    <s v="CUST008"/>
    <s v="Mary Wilson"/>
    <x v="4"/>
    <x v="3"/>
    <n v="773.09"/>
    <n v="13"/>
    <x v="2"/>
    <x v="23"/>
    <n v="229.99"/>
    <d v="2026-04-27T16:29:32"/>
  </r>
  <r>
    <s v="CUST016"/>
    <s v="Emma Wilson"/>
    <x v="1"/>
    <x v="0"/>
    <n v="580.42999999999995"/>
    <n v="19"/>
    <x v="2"/>
    <x v="24"/>
    <n v="197.35"/>
    <d v="2026-04-27T16:29:32"/>
  </r>
  <r>
    <s v="CUST005"/>
    <s v="David Smith"/>
    <x v="2"/>
    <x v="0"/>
    <n v="1151.21"/>
    <n v="15"/>
    <x v="3"/>
    <x v="25"/>
    <n v="414.44"/>
    <d v="2026-04-27T16:29:32"/>
  </r>
  <r>
    <s v="CUST028"/>
    <s v="James Wilson"/>
    <x v="4"/>
    <x v="4"/>
    <n v="1025.98"/>
    <n v="5"/>
    <x v="0"/>
    <x v="26"/>
    <n v="369.35"/>
    <d v="2026-04-27T16:29:32"/>
  </r>
  <r>
    <s v="CUST023"/>
    <s v="David Davis"/>
    <x v="1"/>
    <x v="4"/>
    <n v="556.41999999999996"/>
    <n v="11"/>
    <x v="2"/>
    <x v="26"/>
    <n v="212.83"/>
    <d v="2026-04-27T16:29:32"/>
  </r>
  <r>
    <s v="CUST021"/>
    <s v="James Wilson"/>
    <x v="4"/>
    <x v="0"/>
    <n v="840.85"/>
    <n v="19"/>
    <x v="3"/>
    <x v="27"/>
    <n v="302.70999999999998"/>
    <d v="2026-04-27T16:29:32"/>
  </r>
  <r>
    <s v="CUST026"/>
    <s v="Emma Wilson"/>
    <x v="3"/>
    <x v="3"/>
    <n v="1227.25"/>
    <n v="12"/>
    <x v="2"/>
    <x v="27"/>
    <n v="365.11"/>
    <d v="2026-04-27T16:29:32"/>
  </r>
  <r>
    <s v="CUST017"/>
    <s v="Linda Davis"/>
    <x v="4"/>
    <x v="2"/>
    <n v="856.7"/>
    <n v="2"/>
    <x v="1"/>
    <x v="28"/>
    <n v="214.18"/>
    <d v="2026-04-27T16:29:32"/>
  </r>
  <r>
    <s v="CUST025"/>
    <s v="David Davis"/>
    <x v="4"/>
    <x v="4"/>
    <n v="1225.42"/>
    <n v="8"/>
    <x v="2"/>
    <x v="28"/>
    <n v="468.72"/>
    <d v="2026-04-27T16:29:32"/>
  </r>
  <r>
    <s v="CUST011"/>
    <s v="Mary Davis"/>
    <x v="3"/>
    <x v="4"/>
    <n v="1001.57"/>
    <n v="12"/>
    <x v="1"/>
    <x v="29"/>
    <n v="450.71"/>
    <d v="2026-04-27T16:29:32"/>
  </r>
  <r>
    <s v="CUST021"/>
    <s v="Michael Anderson"/>
    <x v="1"/>
    <x v="3"/>
    <n v="1186.8499999999999"/>
    <n v="19"/>
    <x v="0"/>
    <x v="30"/>
    <n v="332.32"/>
    <d v="2026-04-27T16:29:32"/>
  </r>
  <r>
    <s v="CUST008"/>
    <s v="John Brown"/>
    <x v="2"/>
    <x v="2"/>
    <n v="775.45"/>
    <n v="6"/>
    <x v="3"/>
    <x v="31"/>
    <n v="174.48"/>
    <d v="2026-04-27T16:29:32"/>
  </r>
  <r>
    <s v="CUST007"/>
    <s v="Linda Jackson"/>
    <x v="2"/>
    <x v="2"/>
    <n v="1021.47"/>
    <n v="6"/>
    <x v="4"/>
    <x v="32"/>
    <n v="242.6"/>
    <d v="2026-04-27T16:29:32"/>
  </r>
  <r>
    <s v="CUST015"/>
    <s v="James Wilson"/>
    <x v="2"/>
    <x v="1"/>
    <n v="1226.6199999999999"/>
    <n v="7"/>
    <x v="3"/>
    <x v="33"/>
    <n v="551.98"/>
    <d v="2026-04-27T16:29:32"/>
  </r>
  <r>
    <s v="CUST030"/>
    <s v="Sarah Davis"/>
    <x v="2"/>
    <x v="3"/>
    <n v="1086.93"/>
    <n v="2"/>
    <x v="1"/>
    <x v="34"/>
    <n v="380.43"/>
    <d v="2026-04-27T16:29:32"/>
  </r>
  <r>
    <s v="CUST002"/>
    <s v="Lisa Davis"/>
    <x v="0"/>
    <x v="0"/>
    <n v="942.9"/>
    <n v="18"/>
    <x v="3"/>
    <x v="35"/>
    <n v="339.44"/>
    <d v="2026-04-27T16:29:32"/>
  </r>
  <r>
    <s v="CUST009"/>
    <s v="Emma Davis"/>
    <x v="3"/>
    <x v="2"/>
    <n v="818.8"/>
    <n v="15"/>
    <x v="2"/>
    <x v="36"/>
    <n v="173.99"/>
    <d v="2026-04-27T16:29:32"/>
  </r>
  <r>
    <s v="CUST005"/>
    <s v="Robert Anderson"/>
    <x v="2"/>
    <x v="3"/>
    <n v="919.04"/>
    <n v="10"/>
    <x v="0"/>
    <x v="36"/>
    <n v="257.33"/>
    <d v="2026-04-27T16:29:32"/>
  </r>
  <r>
    <s v="CUST030"/>
    <s v="Emma Taylor"/>
    <x v="4"/>
    <x v="0"/>
    <n v="973.26"/>
    <n v="11"/>
    <x v="1"/>
    <x v="37"/>
    <n v="389.3"/>
    <d v="2026-04-27T16:29:32"/>
  </r>
  <r>
    <s v="CUST029"/>
    <s v="Sarah Davis"/>
    <x v="3"/>
    <x v="2"/>
    <n v="741.61"/>
    <n v="1"/>
    <x v="0"/>
    <x v="38"/>
    <n v="148.32"/>
    <d v="2026-04-27T16:29:32"/>
  </r>
  <r>
    <s v="CUST003"/>
    <s v="Emma Davis"/>
    <x v="3"/>
    <x v="0"/>
    <n v="1248.82"/>
    <n v="2"/>
    <x v="3"/>
    <x v="39"/>
    <n v="449.58"/>
    <d v="2026-04-27T16:29:32"/>
  </r>
  <r>
    <s v="CUST012"/>
    <s v="Mary Wilson"/>
    <x v="0"/>
    <x v="1"/>
    <n v="1360.36"/>
    <n v="17"/>
    <x v="1"/>
    <x v="39"/>
    <n v="680.18"/>
    <d v="2026-04-27T16:29:32"/>
  </r>
  <r>
    <s v="CUST021"/>
    <s v="Mary Davis"/>
    <x v="1"/>
    <x v="0"/>
    <n v="1383.3"/>
    <n v="8"/>
    <x v="3"/>
    <x v="40"/>
    <n v="497.99"/>
    <d v="2026-04-27T16:29:32"/>
  </r>
  <r>
    <s v="CUST010"/>
    <s v="David Brown"/>
    <x v="4"/>
    <x v="4"/>
    <n v="488.99"/>
    <n v="9"/>
    <x v="1"/>
    <x v="41"/>
    <n v="220.05"/>
    <d v="2026-04-27T16:29:32"/>
  </r>
  <r>
    <s v="CUST026"/>
    <s v="Mary Davis"/>
    <x v="1"/>
    <x v="3"/>
    <n v="933.71"/>
    <n v="17"/>
    <x v="3"/>
    <x v="42"/>
    <n v="294.12"/>
    <d v="2026-04-27T16:29:32"/>
  </r>
  <r>
    <s v="CUST003"/>
    <s v="James Davis"/>
    <x v="0"/>
    <x v="2"/>
    <n v="1005.53"/>
    <n v="17"/>
    <x v="0"/>
    <x v="42"/>
    <n v="201.11"/>
    <d v="2026-04-27T16:29:32"/>
  </r>
  <r>
    <s v="CUST029"/>
    <s v="Emma Wilson"/>
    <x v="2"/>
    <x v="2"/>
    <n v="1100.0999999999999"/>
    <n v="5"/>
    <x v="4"/>
    <x v="43"/>
    <n v="261.27"/>
    <d v="2026-04-27T16:29:32"/>
  </r>
  <r>
    <s v="CUST003"/>
    <s v="James Wilson"/>
    <x v="3"/>
    <x v="3"/>
    <n v="1034.7"/>
    <n v="15"/>
    <x v="2"/>
    <x v="44"/>
    <n v="307.82"/>
    <d v="2026-04-27T16:29:32"/>
  </r>
  <r>
    <s v="CUST002"/>
    <s v="Mary Davis"/>
    <x v="2"/>
    <x v="0"/>
    <n v="876.44"/>
    <n v="12"/>
    <x v="4"/>
    <x v="45"/>
    <n v="333.05"/>
    <d v="2026-04-27T16:29:32"/>
  </r>
  <r>
    <s v="CUST020"/>
    <s v="David Brown"/>
    <x v="0"/>
    <x v="3"/>
    <n v="1371.34"/>
    <n v="5"/>
    <x v="4"/>
    <x v="45"/>
    <n v="455.97"/>
    <d v="2026-04-27T16:29:32"/>
  </r>
  <r>
    <s v="CUST021"/>
    <s v="Mary Jackson"/>
    <x v="3"/>
    <x v="2"/>
    <n v="1020.26"/>
    <n v="11"/>
    <x v="4"/>
    <x v="46"/>
    <n v="242.31"/>
    <d v="2026-04-27T16:29:32"/>
  </r>
  <r>
    <s v="CUST008"/>
    <s v="James Davis"/>
    <x v="4"/>
    <x v="4"/>
    <n v="804.81"/>
    <n v="1"/>
    <x v="4"/>
    <x v="47"/>
    <n v="344.06"/>
    <d v="2026-04-27T16:29:32"/>
  </r>
  <r>
    <s v="CUST030"/>
    <s v="David Brown"/>
    <x v="4"/>
    <x v="2"/>
    <n v="608.66"/>
    <n v="1"/>
    <x v="4"/>
    <x v="48"/>
    <n v="144.56"/>
    <d v="2026-04-27T16:29:32"/>
  </r>
  <r>
    <s v="CUST020"/>
    <s v="Linda Moore"/>
    <x v="2"/>
    <x v="4"/>
    <n v="981.2"/>
    <n v="19"/>
    <x v="1"/>
    <x v="49"/>
    <n v="441.54"/>
    <d v="2026-04-27T16:29:32"/>
  </r>
  <r>
    <s v="CUST024"/>
    <s v="David Brown"/>
    <x v="1"/>
    <x v="2"/>
    <n v="539.77"/>
    <n v="10"/>
    <x v="2"/>
    <x v="50"/>
    <n v="114.7"/>
    <d v="2026-04-27T16:29:32"/>
  </r>
  <r>
    <s v="CUST012"/>
    <s v="David Anderson"/>
    <x v="2"/>
    <x v="0"/>
    <n v="804.45"/>
    <n v="5"/>
    <x v="0"/>
    <x v="50"/>
    <n v="257.42"/>
    <d v="2026-04-27T16:29:32"/>
  </r>
  <r>
    <s v="CUST024"/>
    <s v="Emma Davis"/>
    <x v="0"/>
    <x v="2"/>
    <n v="1526.6"/>
    <n v="13"/>
    <x v="0"/>
    <x v="51"/>
    <n v="305.32"/>
    <d v="2026-04-27T16:29:32"/>
  </r>
  <r>
    <s v="CUST012"/>
    <s v="Linda Wilson"/>
    <x v="0"/>
    <x v="2"/>
    <n v="1215.26"/>
    <n v="5"/>
    <x v="2"/>
    <x v="52"/>
    <n v="258.24"/>
    <d v="2026-04-27T16:29:32"/>
  </r>
  <r>
    <s v="CUST005"/>
    <s v="Linda Taylor"/>
    <x v="4"/>
    <x v="3"/>
    <n v="1261.3399999999999"/>
    <n v="3"/>
    <x v="1"/>
    <x v="53"/>
    <n v="441.47"/>
    <d v="2026-04-27T16:29:32"/>
  </r>
  <r>
    <s v="CUST004"/>
    <s v="Lisa Thomas"/>
    <x v="3"/>
    <x v="3"/>
    <n v="518.07000000000005"/>
    <n v="7"/>
    <x v="4"/>
    <x v="54"/>
    <n v="172.26"/>
    <d v="2026-04-27T16:29:32"/>
  </r>
  <r>
    <s v="CUST026"/>
    <s v="Linda Wilson"/>
    <x v="0"/>
    <x v="4"/>
    <n v="1111.3399999999999"/>
    <n v="1"/>
    <x v="1"/>
    <x v="55"/>
    <n v="500.1"/>
    <d v="2026-04-27T16:29:32"/>
  </r>
  <r>
    <s v="CUST030"/>
    <s v="Mary Davis"/>
    <x v="1"/>
    <x v="1"/>
    <n v="1291.47"/>
    <n v="18"/>
    <x v="3"/>
    <x v="56"/>
    <n v="581.16"/>
    <d v="2026-04-27T16:29:32"/>
  </r>
  <r>
    <s v="CUST007"/>
    <s v="David Brown"/>
    <x v="3"/>
    <x v="0"/>
    <n v="679.71"/>
    <n v="19"/>
    <x v="1"/>
    <x v="57"/>
    <n v="271.88"/>
    <d v="2026-04-27T16:29:32"/>
  </r>
  <r>
    <s v="CUST020"/>
    <s v="Linda Jackson"/>
    <x v="1"/>
    <x v="3"/>
    <n v="1143.69"/>
    <n v="17"/>
    <x v="1"/>
    <x v="57"/>
    <n v="400.29"/>
    <d v="2026-04-27T16:29:32"/>
  </r>
  <r>
    <s v="CUST028"/>
    <s v="Linda Brown"/>
    <x v="4"/>
    <x v="2"/>
    <n v="790.08"/>
    <n v="7"/>
    <x v="3"/>
    <x v="58"/>
    <n v="177.77"/>
    <d v="2026-04-27T16:29:32"/>
  </r>
  <r>
    <s v="CUST005"/>
    <s v="Lisa Davis"/>
    <x v="4"/>
    <x v="0"/>
    <n v="1070.68"/>
    <n v="7"/>
    <x v="4"/>
    <x v="58"/>
    <n v="406.86"/>
    <d v="2026-04-27T16:29:32"/>
  </r>
  <r>
    <s v="CUST015"/>
    <s v="David Thomas"/>
    <x v="0"/>
    <x v="1"/>
    <n v="1168.8900000000001"/>
    <n v="4"/>
    <x v="3"/>
    <x v="59"/>
    <n v="526"/>
    <d v="2026-04-27T16:29:32"/>
  </r>
  <r>
    <s v="CUST003"/>
    <s v="James Davis"/>
    <x v="2"/>
    <x v="2"/>
    <n v="1335.87"/>
    <n v="17"/>
    <x v="1"/>
    <x v="59"/>
    <n v="333.97"/>
    <d v="2026-04-27T16:29:32"/>
  </r>
  <r>
    <s v="CUST023"/>
    <s v="David Brown"/>
    <x v="1"/>
    <x v="3"/>
    <n v="873.7"/>
    <n v="9"/>
    <x v="1"/>
    <x v="60"/>
    <n v="305.8"/>
    <d v="2026-04-27T16:29:32"/>
  </r>
  <r>
    <s v="CUST004"/>
    <s v="Sarah Davis"/>
    <x v="0"/>
    <x v="4"/>
    <n v="1443.98"/>
    <n v="19"/>
    <x v="1"/>
    <x v="61"/>
    <n v="649.79"/>
    <d v="2026-04-27T16:29:32"/>
  </r>
  <r>
    <s v="CUST023"/>
    <s v="James Wilson"/>
    <x v="1"/>
    <x v="4"/>
    <n v="1154.33"/>
    <n v="11"/>
    <x v="2"/>
    <x v="62"/>
    <n v="441.53"/>
    <d v="2026-04-27T16:29:32"/>
  </r>
  <r>
    <s v="CUST022"/>
    <s v="Linda Brown"/>
    <x v="2"/>
    <x v="0"/>
    <n v="1264.49"/>
    <n v="16"/>
    <x v="4"/>
    <x v="62"/>
    <n v="480.51"/>
    <d v="2026-04-27T16:29:32"/>
  </r>
  <r>
    <s v="CUST007"/>
    <s v="Emma Taylor"/>
    <x v="0"/>
    <x v="3"/>
    <n v="1101.55"/>
    <n v="4"/>
    <x v="3"/>
    <x v="63"/>
    <n v="346.99"/>
    <d v="2026-04-27T16:29:32"/>
  </r>
  <r>
    <s v="CUST013"/>
    <s v="Robert Anderson"/>
    <x v="2"/>
    <x v="3"/>
    <n v="727.73"/>
    <n v="1"/>
    <x v="3"/>
    <x v="64"/>
    <n v="229.23"/>
    <d v="2026-04-27T16:29:32"/>
  </r>
  <r>
    <s v="CUST027"/>
    <s v="Emma Davis"/>
    <x v="1"/>
    <x v="4"/>
    <n v="875.41"/>
    <n v="13"/>
    <x v="2"/>
    <x v="64"/>
    <n v="334.84"/>
    <d v="2026-04-27T16:29:32"/>
  </r>
  <r>
    <s v="CUST003"/>
    <s v="James Wilson"/>
    <x v="0"/>
    <x v="2"/>
    <n v="1158.94"/>
    <n v="19"/>
    <x v="0"/>
    <x v="65"/>
    <n v="231.79"/>
    <d v="2026-04-27T16:29:32"/>
  </r>
  <r>
    <s v="CUST018"/>
    <s v="Mary Jackson"/>
    <x v="2"/>
    <x v="0"/>
    <n v="966.3"/>
    <n v="2"/>
    <x v="2"/>
    <x v="66"/>
    <n v="328.54"/>
    <d v="2026-04-27T16:29:32"/>
  </r>
  <r>
    <s v="CUST020"/>
    <s v="James Taylor"/>
    <x v="2"/>
    <x v="0"/>
    <n v="917.48"/>
    <n v="6"/>
    <x v="1"/>
    <x v="67"/>
    <n v="366.99"/>
    <d v="2026-04-27T16:29:32"/>
  </r>
  <r>
    <s v="CUST029"/>
    <s v="Emma Wilson"/>
    <x v="0"/>
    <x v="3"/>
    <n v="1172.97"/>
    <n v="7"/>
    <x v="2"/>
    <x v="68"/>
    <n v="348.96"/>
    <d v="2026-04-27T16:29:32"/>
  </r>
  <r>
    <s v="CUST021"/>
    <s v="James Wilson"/>
    <x v="3"/>
    <x v="1"/>
    <n v="1205.82"/>
    <n v="11"/>
    <x v="3"/>
    <x v="68"/>
    <n v="542.62"/>
    <d v="2026-04-27T16:29:32"/>
  </r>
  <r>
    <s v="CUST017"/>
    <s v="Sarah Davis"/>
    <x v="0"/>
    <x v="4"/>
    <n v="826.93"/>
    <n v="10"/>
    <x v="0"/>
    <x v="69"/>
    <n v="297.69"/>
    <d v="2026-04-27T16:29:32"/>
  </r>
  <r>
    <s v="CUST003"/>
    <s v="James Wilson"/>
    <x v="4"/>
    <x v="1"/>
    <n v="902.19"/>
    <n v="12"/>
    <x v="1"/>
    <x v="69"/>
    <n v="451.1"/>
    <d v="2026-04-27T16:29:32"/>
  </r>
  <r>
    <s v="CUST027"/>
    <s v="Emma Davis"/>
    <x v="3"/>
    <x v="0"/>
    <n v="585.97"/>
    <n v="17"/>
    <x v="3"/>
    <x v="70"/>
    <n v="210.95"/>
    <d v="2026-04-27T16:29:32"/>
  </r>
  <r>
    <s v="CUST016"/>
    <s v="Michael Anderson"/>
    <x v="3"/>
    <x v="1"/>
    <n v="990.19"/>
    <n v="8"/>
    <x v="3"/>
    <x v="70"/>
    <n v="445.59"/>
    <d v="2026-04-27T16:29:32"/>
  </r>
  <r>
    <s v="CUST008"/>
    <s v="David Davis"/>
    <x v="4"/>
    <x v="2"/>
    <n v="1014.09"/>
    <n v="13"/>
    <x v="0"/>
    <x v="71"/>
    <n v="202.82"/>
    <d v="2026-04-27T16:29:32"/>
  </r>
  <r>
    <s v="CUST012"/>
    <s v="Lisa Davis"/>
    <x v="3"/>
    <x v="2"/>
    <n v="925.29"/>
    <n v="17"/>
    <x v="1"/>
    <x v="72"/>
    <n v="231.32"/>
    <d v="2026-04-27T16:29:32"/>
  </r>
  <r>
    <s v="CUST025"/>
    <s v="Mary Jackson"/>
    <x v="1"/>
    <x v="3"/>
    <n v="1286.54"/>
    <n v="8"/>
    <x v="1"/>
    <x v="73"/>
    <n v="450.29"/>
    <d v="2026-04-27T16:29:32"/>
  </r>
  <r>
    <s v="CUST014"/>
    <s v="Sarah Davis"/>
    <x v="2"/>
    <x v="0"/>
    <n v="961.62"/>
    <n v="8"/>
    <x v="0"/>
    <x v="74"/>
    <n v="307.72000000000003"/>
    <d v="2026-04-27T16:29:32"/>
  </r>
  <r>
    <s v="CUST008"/>
    <s v="James Wilson"/>
    <x v="1"/>
    <x v="0"/>
    <n v="1081.1400000000001"/>
    <n v="19"/>
    <x v="2"/>
    <x v="74"/>
    <n v="367.59"/>
    <d v="2026-04-27T16:29:32"/>
  </r>
  <r>
    <s v="CUST015"/>
    <s v="James Wilson"/>
    <x v="0"/>
    <x v="1"/>
    <n v="1923.66"/>
    <n v="9"/>
    <x v="0"/>
    <x v="75"/>
    <n v="769.46"/>
    <d v="2026-04-27T16:29:32"/>
  </r>
  <r>
    <s v="CUST025"/>
    <s v="Emma Taylor"/>
    <x v="4"/>
    <x v="1"/>
    <n v="728.71"/>
    <n v="14"/>
    <x v="3"/>
    <x v="76"/>
    <n v="327.92"/>
    <d v="2026-04-27T16:29:32"/>
  </r>
  <r>
    <s v="CUST019"/>
    <s v="Linda Jackson"/>
    <x v="4"/>
    <x v="1"/>
    <n v="1301.8900000000001"/>
    <n v="7"/>
    <x v="2"/>
    <x v="76"/>
    <n v="553.29999999999995"/>
    <d v="2026-04-27T16:29:32"/>
  </r>
  <r>
    <s v="CUST024"/>
    <s v="Emma Taylor"/>
    <x v="1"/>
    <x v="0"/>
    <n v="980.18"/>
    <n v="16"/>
    <x v="3"/>
    <x v="77"/>
    <n v="352.86"/>
    <d v="2026-04-27T16:29:32"/>
  </r>
  <r>
    <s v="CUST027"/>
    <s v="James Wilson"/>
    <x v="0"/>
    <x v="1"/>
    <n v="697.57"/>
    <n v="17"/>
    <x v="3"/>
    <x v="78"/>
    <n v="313.91000000000003"/>
    <d v="2026-04-27T16:29:32"/>
  </r>
  <r>
    <s v="CUST006"/>
    <s v="David Anderson"/>
    <x v="0"/>
    <x v="3"/>
    <n v="1193.6099999999999"/>
    <n v="1"/>
    <x v="2"/>
    <x v="78"/>
    <n v="355.1"/>
    <d v="2026-04-27T16:29:32"/>
  </r>
  <r>
    <s v="CUST009"/>
    <s v="Emma Davis"/>
    <x v="2"/>
    <x v="2"/>
    <n v="771.02"/>
    <n v="1"/>
    <x v="1"/>
    <x v="79"/>
    <n v="192.76"/>
    <d v="2026-04-27T16:29:32"/>
  </r>
  <r>
    <s v="CUST003"/>
    <s v="Linda Moore"/>
    <x v="3"/>
    <x v="1"/>
    <n v="661.09"/>
    <n v="1"/>
    <x v="0"/>
    <x v="80"/>
    <n v="264.44"/>
    <d v="2026-04-27T16:29:32"/>
  </r>
  <r>
    <s v="CUST012"/>
    <s v="David Brown"/>
    <x v="0"/>
    <x v="2"/>
    <n v="688.83"/>
    <n v="15"/>
    <x v="1"/>
    <x v="81"/>
    <n v="172.21"/>
    <d v="2026-04-27T16:29:32"/>
  </r>
  <r>
    <s v="CUST013"/>
    <s v="Linda Wilson"/>
    <x v="4"/>
    <x v="0"/>
    <n v="1249.0999999999999"/>
    <n v="4"/>
    <x v="4"/>
    <x v="82"/>
    <n v="474.66"/>
    <d v="2026-04-27T16:29:32"/>
  </r>
  <r>
    <s v="CUST008"/>
    <s v="James Wilson"/>
    <x v="1"/>
    <x v="4"/>
    <n v="1014.22"/>
    <n v="14"/>
    <x v="4"/>
    <x v="83"/>
    <n v="433.58"/>
    <d v="2026-04-27T16:29:32"/>
  </r>
  <r>
    <s v="CUST025"/>
    <s v="Lisa Davis"/>
    <x v="1"/>
    <x v="0"/>
    <n v="1010.58"/>
    <n v="2"/>
    <x v="2"/>
    <x v="84"/>
    <n v="343.6"/>
    <d v="2026-04-27T16:29:32"/>
  </r>
  <r>
    <s v="CUST026"/>
    <s v="Mary Wilson"/>
    <x v="3"/>
    <x v="3"/>
    <n v="957.29"/>
    <n v="4"/>
    <x v="4"/>
    <x v="84"/>
    <n v="318.3"/>
    <d v="2026-04-27T16:29:32"/>
  </r>
  <r>
    <s v="CUST001"/>
    <s v="Lisa Thomas"/>
    <x v="3"/>
    <x v="3"/>
    <n v="1077.92"/>
    <n v="3"/>
    <x v="4"/>
    <x v="85"/>
    <n v="358.41"/>
    <d v="2026-04-27T16:29:32"/>
  </r>
  <r>
    <s v="CUST028"/>
    <s v="Linda Brown"/>
    <x v="2"/>
    <x v="1"/>
    <n v="1163.01"/>
    <n v="5"/>
    <x v="1"/>
    <x v="86"/>
    <n v="581.5"/>
    <d v="2026-04-27T16:29:32"/>
  </r>
  <r>
    <s v="CUST025"/>
    <s v="Lisa Thomas"/>
    <x v="1"/>
    <x v="4"/>
    <n v="1014.56"/>
    <n v="10"/>
    <x v="3"/>
    <x v="87"/>
    <n v="410.9"/>
    <d v="2026-04-27T16:29:32"/>
  </r>
  <r>
    <s v="CUST019"/>
    <s v="James Taylor"/>
    <x v="2"/>
    <x v="2"/>
    <n v="718.04"/>
    <n v="14"/>
    <x v="1"/>
    <x v="88"/>
    <n v="179.51"/>
    <d v="2026-04-27T16:29:32"/>
  </r>
  <r>
    <s v="CUST004"/>
    <s v="James Taylor"/>
    <x v="4"/>
    <x v="1"/>
    <n v="1277.8499999999999"/>
    <n v="18"/>
    <x v="0"/>
    <x v="88"/>
    <n v="511.14"/>
    <d v="2026-04-27T16:29:32"/>
  </r>
  <r>
    <s v="CUST024"/>
    <s v="James Wilson"/>
    <x v="3"/>
    <x v="2"/>
    <n v="706.73"/>
    <n v="1"/>
    <x v="2"/>
    <x v="88"/>
    <n v="150.18"/>
    <d v="2026-04-27T16:29:32"/>
  </r>
  <r>
    <s v="CUST002"/>
    <s v="Linda Brown"/>
    <x v="1"/>
    <x v="2"/>
    <n v="1410.59"/>
    <n v="15"/>
    <x v="1"/>
    <x v="89"/>
    <n v="352.65"/>
    <d v="2026-04-27T16:29:32"/>
  </r>
  <r>
    <s v="CUST009"/>
    <s v="Emma Wilson"/>
    <x v="2"/>
    <x v="3"/>
    <n v="1350.33"/>
    <n v="10"/>
    <x v="1"/>
    <x v="89"/>
    <n v="472.62"/>
    <d v="2026-04-27T16:29:32"/>
  </r>
  <r>
    <s v="CUST029"/>
    <s v="Lisa Thomas"/>
    <x v="1"/>
    <x v="2"/>
    <n v="919.18"/>
    <n v="4"/>
    <x v="2"/>
    <x v="89"/>
    <n v="195.33"/>
    <d v="2026-04-27T16:29:32"/>
  </r>
  <r>
    <s v="CUST027"/>
    <s v="James Wilson"/>
    <x v="0"/>
    <x v="2"/>
    <n v="258.51"/>
    <n v="19"/>
    <x v="1"/>
    <x v="90"/>
    <n v="64.63"/>
    <d v="2026-04-27T16:29:32"/>
  </r>
  <r>
    <s v="CUST011"/>
    <s v="Emma Wilson"/>
    <x v="1"/>
    <x v="0"/>
    <n v="1213.48"/>
    <n v="5"/>
    <x v="4"/>
    <x v="90"/>
    <n v="461.12"/>
    <d v="2026-04-27T16:29:32"/>
  </r>
  <r>
    <s v="CUST021"/>
    <s v="Emma Davis"/>
    <x v="4"/>
    <x v="0"/>
    <n v="1150.28"/>
    <n v="8"/>
    <x v="4"/>
    <x v="91"/>
    <n v="437.11"/>
    <d v="2026-04-27T16:29:32"/>
  </r>
  <r>
    <s v="CUST014"/>
    <s v="David Anderson"/>
    <x v="2"/>
    <x v="3"/>
    <n v="853.86"/>
    <n v="8"/>
    <x v="3"/>
    <x v="91"/>
    <n v="268.97000000000003"/>
    <d v="2026-04-27T16:29:32"/>
  </r>
  <r>
    <s v="CUST018"/>
    <s v="Lisa Thomas"/>
    <x v="2"/>
    <x v="2"/>
    <n v="1061.04"/>
    <n v="1"/>
    <x v="1"/>
    <x v="92"/>
    <n v="265.26"/>
    <d v="2026-04-27T16:29:32"/>
  </r>
  <r>
    <s v="CUST001"/>
    <s v="Sarah Anderson"/>
    <x v="0"/>
    <x v="2"/>
    <n v="894.55"/>
    <n v="19"/>
    <x v="0"/>
    <x v="93"/>
    <n v="178.91"/>
    <d v="2026-04-27T16:29:32"/>
  </r>
  <r>
    <s v="CUST007"/>
    <s v="Emma Davis"/>
    <x v="3"/>
    <x v="4"/>
    <n v="833.91"/>
    <n v="3"/>
    <x v="4"/>
    <x v="94"/>
    <n v="356.5"/>
    <d v="2026-04-27T16:29:32"/>
  </r>
  <r>
    <s v="CUST015"/>
    <s v="David Anderson"/>
    <x v="0"/>
    <x v="3"/>
    <n v="820.19"/>
    <n v="4"/>
    <x v="0"/>
    <x v="95"/>
    <n v="229.65"/>
    <d v="2026-04-27T16:29:32"/>
  </r>
  <r>
    <s v="CUST015"/>
    <s v="Emma Davis"/>
    <x v="4"/>
    <x v="2"/>
    <n v="511.74"/>
    <n v="8"/>
    <x v="4"/>
    <x v="96"/>
    <n v="121.54"/>
    <d v="2026-04-27T16:29:32"/>
  </r>
  <r>
    <s v="CUST002"/>
    <s v="Emma Wilson"/>
    <x v="2"/>
    <x v="3"/>
    <n v="806.03"/>
    <n v="19"/>
    <x v="4"/>
    <x v="97"/>
    <n v="268"/>
    <d v="2026-04-27T16:29:32"/>
  </r>
  <r>
    <s v="CUST001"/>
    <s v="Michael Anderson"/>
    <x v="4"/>
    <x v="3"/>
    <n v="1432.47"/>
    <n v="16"/>
    <x v="2"/>
    <x v="98"/>
    <n v="426.16"/>
    <d v="2026-04-27T16:29:32"/>
  </r>
  <r>
    <s v="CUST027"/>
    <s v="Linda Wilson"/>
    <x v="4"/>
    <x v="2"/>
    <n v="1488.58"/>
    <n v="10"/>
    <x v="2"/>
    <x v="98"/>
    <n v="316.32"/>
    <d v="2026-04-27T16:29:32"/>
  </r>
  <r>
    <s v="CUST026"/>
    <s v="Emma Taylor"/>
    <x v="1"/>
    <x v="0"/>
    <n v="1231.26"/>
    <n v="9"/>
    <x v="1"/>
    <x v="99"/>
    <n v="492.5"/>
    <d v="2026-04-27T16:29:32"/>
  </r>
  <r>
    <s v="CUST026"/>
    <s v="Sarah Anderson"/>
    <x v="0"/>
    <x v="2"/>
    <n v="1161.67"/>
    <n v="19"/>
    <x v="0"/>
    <x v="100"/>
    <n v="232.33"/>
    <d v="2026-04-27T16:29:32"/>
  </r>
  <r>
    <s v="CUST022"/>
    <s v="Lisa Thomas"/>
    <x v="4"/>
    <x v="4"/>
    <n v="388.23"/>
    <n v="16"/>
    <x v="4"/>
    <x v="101"/>
    <n v="165.97"/>
    <d v="2026-04-27T16:29:32"/>
  </r>
  <r>
    <s v="CUST004"/>
    <s v="Mary Davis"/>
    <x v="3"/>
    <x v="1"/>
    <n v="1589.42"/>
    <n v="6"/>
    <x v="2"/>
    <x v="102"/>
    <n v="675.5"/>
    <d v="2026-04-27T16:29:32"/>
  </r>
  <r>
    <s v="CUST001"/>
    <s v="David Anderson"/>
    <x v="3"/>
    <x v="1"/>
    <n v="336.66"/>
    <n v="13"/>
    <x v="0"/>
    <x v="102"/>
    <n v="134.66"/>
    <d v="2026-04-27T16:29:32"/>
  </r>
  <r>
    <s v="CUST022"/>
    <s v="James Wilson"/>
    <x v="0"/>
    <x v="0"/>
    <n v="1353.79"/>
    <n v="14"/>
    <x v="3"/>
    <x v="103"/>
    <n v="487.36"/>
    <d v="2026-04-27T16:29:32"/>
  </r>
  <r>
    <s v="CUST011"/>
    <s v="Linda Moore"/>
    <x v="4"/>
    <x v="1"/>
    <n v="662.61"/>
    <n v="11"/>
    <x v="4"/>
    <x v="104"/>
    <n v="314.74"/>
    <d v="2026-04-27T16:29:32"/>
  </r>
  <r>
    <s v="CUST028"/>
    <s v="Lisa Davis"/>
    <x v="3"/>
    <x v="4"/>
    <n v="309.42"/>
    <n v="1"/>
    <x v="0"/>
    <x v="104"/>
    <n v="111.39"/>
    <d v="2026-04-27T16:29:32"/>
  </r>
  <r>
    <s v="CUST011"/>
    <s v="Linda Wilson"/>
    <x v="3"/>
    <x v="0"/>
    <n v="884.63"/>
    <n v="18"/>
    <x v="3"/>
    <x v="105"/>
    <n v="318.47000000000003"/>
    <d v="2026-04-27T16:29:32"/>
  </r>
  <r>
    <s v="CUST028"/>
    <s v="James Wilson"/>
    <x v="4"/>
    <x v="4"/>
    <n v="745.05"/>
    <n v="10"/>
    <x v="3"/>
    <x v="106"/>
    <n v="301.75"/>
    <d v="2026-04-27T16:29:32"/>
  </r>
  <r>
    <s v="CUST016"/>
    <s v="James Taylor"/>
    <x v="2"/>
    <x v="1"/>
    <n v="870.23"/>
    <n v="5"/>
    <x v="4"/>
    <x v="106"/>
    <n v="413.36"/>
    <d v="2026-04-27T16:29:32"/>
  </r>
  <r>
    <s v="CUST010"/>
    <s v="Linda Wilson"/>
    <x v="0"/>
    <x v="3"/>
    <n v="862.19"/>
    <n v="18"/>
    <x v="4"/>
    <x v="107"/>
    <n v="286.68"/>
    <d v="2026-04-27T16:29:32"/>
  </r>
  <r>
    <s v="CUST013"/>
    <s v="Mary Wilson"/>
    <x v="3"/>
    <x v="1"/>
    <n v="1171.18"/>
    <n v="19"/>
    <x v="4"/>
    <x v="108"/>
    <n v="556.30999999999995"/>
    <d v="2026-04-27T16:29:32"/>
  </r>
  <r>
    <s v="CUST015"/>
    <s v="Robert Anderson"/>
    <x v="2"/>
    <x v="3"/>
    <n v="1054.56"/>
    <n v="11"/>
    <x v="3"/>
    <x v="109"/>
    <n v="332.19"/>
    <d v="2026-04-27T16:29:32"/>
  </r>
  <r>
    <s v="CUST015"/>
    <s v="James Wilson"/>
    <x v="3"/>
    <x v="2"/>
    <n v="1681.21"/>
    <n v="5"/>
    <x v="0"/>
    <x v="110"/>
    <n v="336.24"/>
    <d v="2026-04-27T16:29:32"/>
  </r>
  <r>
    <s v="CUST015"/>
    <s v="David Thomas"/>
    <x v="0"/>
    <x v="1"/>
    <n v="379.77"/>
    <n v="9"/>
    <x v="4"/>
    <x v="111"/>
    <n v="180.39"/>
    <d v="2026-04-27T16:29:32"/>
  </r>
  <r>
    <s v="CUST008"/>
    <s v="Lisa Thomas"/>
    <x v="4"/>
    <x v="1"/>
    <n v="1076.33"/>
    <n v="2"/>
    <x v="3"/>
    <x v="112"/>
    <n v="484.35"/>
    <d v="2026-04-27T16:29:32"/>
  </r>
  <r>
    <s v="CUST008"/>
    <s v="Mary Davis"/>
    <x v="4"/>
    <x v="4"/>
    <n v="1250.71"/>
    <n v="7"/>
    <x v="1"/>
    <x v="112"/>
    <n v="562.82000000000005"/>
    <d v="2026-04-27T16:29:32"/>
  </r>
  <r>
    <s v="CUST023"/>
    <s v="James Taylor"/>
    <x v="2"/>
    <x v="1"/>
    <n v="1118.3399999999999"/>
    <n v="6"/>
    <x v="0"/>
    <x v="112"/>
    <n v="447.34"/>
    <d v="2026-04-27T16:29:32"/>
  </r>
  <r>
    <s v="CUST024"/>
    <s v="Linda Taylor"/>
    <x v="3"/>
    <x v="1"/>
    <n v="1622.62"/>
    <n v="12"/>
    <x v="0"/>
    <x v="113"/>
    <n v="649.04999999999995"/>
    <d v="2026-04-27T16:29:32"/>
  </r>
  <r>
    <s v="CUST018"/>
    <s v="Lisa Davis"/>
    <x v="3"/>
    <x v="0"/>
    <n v="640.64"/>
    <n v="11"/>
    <x v="0"/>
    <x v="114"/>
    <n v="205"/>
    <d v="2026-04-27T16:29:32"/>
  </r>
  <r>
    <s v="CUST030"/>
    <s v="Sarah Anderson"/>
    <x v="0"/>
    <x v="1"/>
    <n v="585.16"/>
    <n v="17"/>
    <x v="3"/>
    <x v="115"/>
    <n v="263.32"/>
    <d v="2026-04-27T16:29:32"/>
  </r>
  <r>
    <s v="CUST030"/>
    <s v="Mary Davis"/>
    <x v="1"/>
    <x v="1"/>
    <n v="1109.98"/>
    <n v="5"/>
    <x v="0"/>
    <x v="116"/>
    <n v="443.99"/>
    <d v="2026-04-27T16:29:32"/>
  </r>
  <r>
    <s v="CUST015"/>
    <s v="Lisa Thomas"/>
    <x v="1"/>
    <x v="0"/>
    <n v="1098.08"/>
    <n v="9"/>
    <x v="3"/>
    <x v="117"/>
    <n v="395.31"/>
    <d v="2026-04-27T16:29:32"/>
  </r>
  <r>
    <s v="CUST002"/>
    <s v="Lisa Davis"/>
    <x v="0"/>
    <x v="4"/>
    <n v="827.25"/>
    <n v="7"/>
    <x v="3"/>
    <x v="118"/>
    <n v="335.04"/>
    <d v="2026-04-27T16:29:32"/>
  </r>
  <r>
    <s v="CUST024"/>
    <s v="Linda Wilson"/>
    <x v="4"/>
    <x v="1"/>
    <n v="741.88"/>
    <n v="16"/>
    <x v="3"/>
    <x v="119"/>
    <n v="333.85"/>
    <d v="2026-04-27T16:29:32"/>
  </r>
  <r>
    <s v="CUST004"/>
    <s v="James Davis"/>
    <x v="1"/>
    <x v="4"/>
    <n v="1311.26"/>
    <n v="6"/>
    <x v="3"/>
    <x v="120"/>
    <n v="531.05999999999995"/>
    <d v="2026-04-27T16:29:32"/>
  </r>
  <r>
    <s v="CUST004"/>
    <s v="Mary Davis"/>
    <x v="2"/>
    <x v="4"/>
    <n v="573.32000000000005"/>
    <n v="19"/>
    <x v="3"/>
    <x v="121"/>
    <n v="232.19"/>
    <d v="2026-04-27T16:29:32"/>
  </r>
  <r>
    <s v="CUST028"/>
    <s v="James Wilson"/>
    <x v="0"/>
    <x v="2"/>
    <n v="1115.22"/>
    <n v="14"/>
    <x v="0"/>
    <x v="122"/>
    <n v="223.04"/>
    <d v="2026-04-27T16:29:32"/>
  </r>
  <r>
    <s v="CUST012"/>
    <s v="Lisa Thomas"/>
    <x v="3"/>
    <x v="1"/>
    <n v="845.84"/>
    <n v="4"/>
    <x v="1"/>
    <x v="123"/>
    <n v="422.92"/>
    <d v="2026-04-27T16:29:32"/>
  </r>
  <r>
    <s v="CUST026"/>
    <s v="David Brown"/>
    <x v="0"/>
    <x v="2"/>
    <n v="1029.8"/>
    <n v="3"/>
    <x v="1"/>
    <x v="124"/>
    <n v="257.45"/>
    <d v="2026-04-27T16:29:32"/>
  </r>
  <r>
    <s v="CUST009"/>
    <s v="Mary Davis"/>
    <x v="3"/>
    <x v="0"/>
    <n v="1189.83"/>
    <n v="2"/>
    <x v="0"/>
    <x v="125"/>
    <n v="380.75"/>
    <d v="2026-04-27T16:29:32"/>
  </r>
  <r>
    <s v="CUST003"/>
    <s v="Sarah Anderson"/>
    <x v="2"/>
    <x v="0"/>
    <n v="704.28"/>
    <n v="15"/>
    <x v="0"/>
    <x v="126"/>
    <n v="225.37"/>
    <d v="2026-04-27T16:29:32"/>
  </r>
  <r>
    <s v="CUST002"/>
    <s v="Mary Jackson"/>
    <x v="4"/>
    <x v="4"/>
    <n v="1618.22"/>
    <n v="12"/>
    <x v="0"/>
    <x v="126"/>
    <n v="582.55999999999995"/>
    <d v="2026-04-27T16:29:32"/>
  </r>
  <r>
    <s v="CUST013"/>
    <s v="Linda Taylor"/>
    <x v="4"/>
    <x v="0"/>
    <n v="1014.43"/>
    <n v="2"/>
    <x v="2"/>
    <x v="127"/>
    <n v="344.91"/>
    <d v="2026-04-27T16:29:32"/>
  </r>
  <r>
    <s v="CUST018"/>
    <s v="Mary Davis"/>
    <x v="4"/>
    <x v="1"/>
    <n v="826.97"/>
    <n v="18"/>
    <x v="0"/>
    <x v="128"/>
    <n v="330.79"/>
    <d v="2026-04-27T16:29:32"/>
  </r>
  <r>
    <s v="CUST017"/>
    <s v="Mary Davis"/>
    <x v="4"/>
    <x v="1"/>
    <n v="1022.23"/>
    <n v="8"/>
    <x v="3"/>
    <x v="129"/>
    <n v="460"/>
    <d v="2026-04-27T16:29:32"/>
  </r>
  <r>
    <s v="CUST004"/>
    <s v="Linda Wilson"/>
    <x v="1"/>
    <x v="0"/>
    <n v="1099.69"/>
    <n v="6"/>
    <x v="1"/>
    <x v="130"/>
    <n v="439.88"/>
    <d v="2026-04-27T16:29:32"/>
  </r>
  <r>
    <s v="CUST028"/>
    <s v="Sarah Davis"/>
    <x v="3"/>
    <x v="0"/>
    <n v="710.52"/>
    <n v="8"/>
    <x v="3"/>
    <x v="131"/>
    <n v="255.79"/>
    <d v="2026-04-27T16:29:32"/>
  </r>
  <r>
    <s v="CUST028"/>
    <s v="Mary Wilson"/>
    <x v="3"/>
    <x v="0"/>
    <n v="499.18"/>
    <n v="15"/>
    <x v="0"/>
    <x v="132"/>
    <n v="159.74"/>
    <d v="2026-04-27T16:29:32"/>
  </r>
  <r>
    <s v="CUST014"/>
    <s v="Emma Davis"/>
    <x v="2"/>
    <x v="0"/>
    <n v="1064.19"/>
    <n v="18"/>
    <x v="4"/>
    <x v="133"/>
    <n v="404.39"/>
    <d v="2026-04-27T16:29:32"/>
  </r>
  <r>
    <s v="CUST003"/>
    <s v="Emma Davis"/>
    <x v="1"/>
    <x v="4"/>
    <n v="438.76"/>
    <n v="18"/>
    <x v="4"/>
    <x v="134"/>
    <n v="187.57"/>
    <d v="2026-04-27T16:29:32"/>
  </r>
  <r>
    <s v="CUST029"/>
    <s v="David Brown"/>
    <x v="0"/>
    <x v="1"/>
    <n v="864.98"/>
    <n v="2"/>
    <x v="4"/>
    <x v="135"/>
    <n v="410.87"/>
    <d v="2026-04-27T16:29:32"/>
  </r>
  <r>
    <s v="CUST021"/>
    <s v="David Brown"/>
    <x v="0"/>
    <x v="3"/>
    <n v="984.93"/>
    <n v="14"/>
    <x v="0"/>
    <x v="136"/>
    <n v="275.77999999999997"/>
    <d v="2026-04-27T16:29:32"/>
  </r>
  <r>
    <s v="CUST007"/>
    <s v="David Brown"/>
    <x v="0"/>
    <x v="1"/>
    <n v="1493.49"/>
    <n v="18"/>
    <x v="1"/>
    <x v="137"/>
    <n v="746.74"/>
    <d v="2026-04-27T16:29:32"/>
  </r>
  <r>
    <s v="CUST009"/>
    <s v="Linda Taylor"/>
    <x v="2"/>
    <x v="1"/>
    <n v="689.43"/>
    <n v="9"/>
    <x v="3"/>
    <x v="138"/>
    <n v="310.24"/>
    <d v="2026-04-27T16:29:32"/>
  </r>
  <r>
    <s v="CUST023"/>
    <s v="Mary Wilson"/>
    <x v="2"/>
    <x v="1"/>
    <n v="682.24"/>
    <n v="1"/>
    <x v="1"/>
    <x v="139"/>
    <n v="341.12"/>
    <d v="2026-04-27T16:29:32"/>
  </r>
  <r>
    <s v="CUST029"/>
    <s v="Michael Anderson"/>
    <x v="3"/>
    <x v="2"/>
    <n v="458.54"/>
    <n v="15"/>
    <x v="0"/>
    <x v="140"/>
    <n v="91.71"/>
    <d v="2026-04-27T16:29:32"/>
  </r>
  <r>
    <s v="CUST009"/>
    <s v="Michael Anderson"/>
    <x v="2"/>
    <x v="3"/>
    <n v="1184.25"/>
    <n v="11"/>
    <x v="0"/>
    <x v="141"/>
    <n v="331.59"/>
    <d v="2026-04-27T16:29:32"/>
  </r>
  <r>
    <s v="CUST007"/>
    <s v="James Davis"/>
    <x v="2"/>
    <x v="1"/>
    <n v="762.14"/>
    <n v="9"/>
    <x v="1"/>
    <x v="142"/>
    <n v="381.07"/>
    <d v="2026-04-27T16:29:32"/>
  </r>
  <r>
    <s v="CUST030"/>
    <s v="Linda Taylor"/>
    <x v="3"/>
    <x v="0"/>
    <n v="750.71"/>
    <n v="10"/>
    <x v="2"/>
    <x v="142"/>
    <n v="255.24"/>
    <d v="2026-04-27T16:29:32"/>
  </r>
  <r>
    <s v="CUST018"/>
    <s v="David Anderson"/>
    <x v="4"/>
    <x v="1"/>
    <n v="1456.94"/>
    <n v="14"/>
    <x v="4"/>
    <x v="143"/>
    <n v="692.05"/>
    <d v="2026-04-27T16:29:32"/>
  </r>
  <r>
    <s v="CUST008"/>
    <s v="Emma Wilson"/>
    <x v="1"/>
    <x v="3"/>
    <n v="1093.3800000000001"/>
    <n v="17"/>
    <x v="3"/>
    <x v="143"/>
    <n v="344.41"/>
    <d v="2026-04-27T16:29:32"/>
  </r>
  <r>
    <s v="CUST014"/>
    <s v="Sarah Anderson"/>
    <x v="0"/>
    <x v="1"/>
    <n v="934.27"/>
    <n v="8"/>
    <x v="2"/>
    <x v="144"/>
    <n v="397.06"/>
    <d v="2026-04-27T16:29:32"/>
  </r>
  <r>
    <s v="CUST024"/>
    <s v="David Thomas"/>
    <x v="4"/>
    <x v="1"/>
    <n v="1465.35"/>
    <n v="8"/>
    <x v="0"/>
    <x v="144"/>
    <n v="586.14"/>
    <d v="2026-04-27T16:29:32"/>
  </r>
  <r>
    <s v="CUST028"/>
    <s v="Robert Anderson"/>
    <x v="2"/>
    <x v="4"/>
    <n v="740.8"/>
    <n v="3"/>
    <x v="1"/>
    <x v="145"/>
    <n v="333.36"/>
    <d v="2026-04-27T16:29:32"/>
  </r>
  <r>
    <s v="CUST015"/>
    <s v="Sarah Anderson"/>
    <x v="0"/>
    <x v="4"/>
    <n v="545.44000000000005"/>
    <n v="17"/>
    <x v="1"/>
    <x v="146"/>
    <n v="245.45"/>
    <d v="2026-04-27T16:29:32"/>
  </r>
  <r>
    <s v="CUST010"/>
    <s v="David Thomas"/>
    <x v="1"/>
    <x v="0"/>
    <n v="997.61"/>
    <n v="8"/>
    <x v="4"/>
    <x v="146"/>
    <n v="379.09"/>
    <d v="2026-04-27T16:29:32"/>
  </r>
  <r>
    <s v="CUST016"/>
    <s v="David Thomas"/>
    <x v="2"/>
    <x v="1"/>
    <n v="928.32"/>
    <n v="2"/>
    <x v="4"/>
    <x v="147"/>
    <n v="440.95"/>
    <d v="2026-04-27T16:29: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71F5D9-90FC-4E15-B7FE-13FD362F51B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7">
  <location ref="A3:B16" firstHeaderRow="1" firstDataRow="1" firstDataCol="1"/>
  <pivotFields count="13">
    <pivotField showAll="0"/>
    <pivotField showAll="0"/>
    <pivotField showAll="0"/>
    <pivotField showAll="0"/>
    <pivotField dataField="1" showAll="0"/>
    <pivotField showAll="0"/>
    <pivotField showAll="0"/>
    <pivotField axis="axisRow"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2"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x="2"/>
        <item x="3"/>
        <item x="4"/>
        <item sd="0" x="5"/>
        <item t="default"/>
      </items>
    </pivotField>
    <pivotField showAll="0" sortType="ascending">
      <items count="5">
        <item h="1" sd="0" x="0"/>
        <item h="1" sd="0" x="3"/>
        <item x="1"/>
        <item sd="0" x="2"/>
        <item t="default"/>
      </items>
    </pivotField>
  </pivotFields>
  <rowFields count="2">
    <field x="10"/>
    <field x="7"/>
  </rowFields>
  <rowItems count="13">
    <i>
      <x v="1"/>
    </i>
    <i>
      <x v="2"/>
    </i>
    <i>
      <x v="3"/>
    </i>
    <i>
      <x v="4"/>
    </i>
    <i>
      <x v="5"/>
    </i>
    <i>
      <x v="6"/>
    </i>
    <i>
      <x v="7"/>
    </i>
    <i>
      <x v="8"/>
    </i>
    <i>
      <x v="9"/>
    </i>
    <i>
      <x v="10"/>
    </i>
    <i>
      <x v="11"/>
    </i>
    <i>
      <x v="12"/>
    </i>
    <i t="grand">
      <x/>
    </i>
  </rowItems>
  <colItems count="1">
    <i/>
  </colItems>
  <dataFields count="1">
    <dataField name="Sum of Sales" fld="4" baseField="0" baseItem="0"/>
  </dataFields>
  <conditionalFormats count="1">
    <conditionalFormat priority="1">
      <pivotAreas count="12">
        <pivotArea type="data" collapsedLevelsAreSubtotals="1" fieldPosition="0">
          <references count="2">
            <reference field="4294967294" count="1" selected="0">
              <x v="0"/>
            </reference>
            <reference field="10" count="1">
              <x v="1"/>
            </reference>
          </references>
        </pivotArea>
        <pivotArea type="data" collapsedLevelsAreSubtotals="1" fieldPosition="0">
          <references count="2">
            <reference field="4294967294" count="1" selected="0">
              <x v="0"/>
            </reference>
            <reference field="10" count="1">
              <x v="2"/>
            </reference>
          </references>
        </pivotArea>
        <pivotArea type="data" collapsedLevelsAreSubtotals="1" fieldPosition="0">
          <references count="2">
            <reference field="4294967294" count="1" selected="0">
              <x v="0"/>
            </reference>
            <reference field="10" count="1">
              <x v="3"/>
            </reference>
          </references>
        </pivotArea>
        <pivotArea type="data" collapsedLevelsAreSubtotals="1" fieldPosition="0">
          <references count="2">
            <reference field="4294967294" count="1" selected="0">
              <x v="0"/>
            </reference>
            <reference field="10" count="1">
              <x v="4"/>
            </reference>
          </references>
        </pivotArea>
        <pivotArea type="data" collapsedLevelsAreSubtotals="1" fieldPosition="0">
          <references count="2">
            <reference field="4294967294" count="1" selected="0">
              <x v="0"/>
            </reference>
            <reference field="10" count="1">
              <x v="5"/>
            </reference>
          </references>
        </pivotArea>
        <pivotArea type="data" collapsedLevelsAreSubtotals="1" fieldPosition="0">
          <references count="2">
            <reference field="4294967294" count="1" selected="0">
              <x v="0"/>
            </reference>
            <reference field="10" count="1">
              <x v="6"/>
            </reference>
          </references>
        </pivotArea>
        <pivotArea type="data" collapsedLevelsAreSubtotals="1" fieldPosition="0">
          <references count="2">
            <reference field="4294967294" count="1" selected="0">
              <x v="0"/>
            </reference>
            <reference field="10" count="1">
              <x v="7"/>
            </reference>
          </references>
        </pivotArea>
        <pivotArea type="data" collapsedLevelsAreSubtotals="1" fieldPosition="0">
          <references count="2">
            <reference field="4294967294" count="1" selected="0">
              <x v="0"/>
            </reference>
            <reference field="10" count="1">
              <x v="8"/>
            </reference>
          </references>
        </pivotArea>
        <pivotArea type="data" collapsedLevelsAreSubtotals="1" fieldPosition="0">
          <references count="2">
            <reference field="4294967294" count="1" selected="0">
              <x v="0"/>
            </reference>
            <reference field="10" count="1">
              <x v="9"/>
            </reference>
          </references>
        </pivotArea>
        <pivotArea type="data" collapsedLevelsAreSubtotals="1" fieldPosition="0">
          <references count="2">
            <reference field="4294967294" count="1" selected="0">
              <x v="0"/>
            </reference>
            <reference field="10" count="1">
              <x v="10"/>
            </reference>
          </references>
        </pivotArea>
        <pivotArea type="data" collapsedLevelsAreSubtotals="1" fieldPosition="0">
          <references count="2">
            <reference field="4294967294" count="1" selected="0">
              <x v="0"/>
            </reference>
            <reference field="10" count="1">
              <x v="11"/>
            </reference>
          </references>
        </pivotArea>
        <pivotArea type="data" collapsedLevelsAreSubtotals="1" fieldPosition="0">
          <references count="2">
            <reference field="4294967294" count="1" selected="0">
              <x v="0"/>
            </reference>
            <reference field="10" count="1">
              <x v="12"/>
            </reference>
          </references>
        </pivotArea>
      </pivotAreas>
    </conditionalFormat>
  </conditionalFormats>
  <chartFormats count="2">
    <chartFormat chart="60"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7C3A74-F80D-46E7-95C6-65F44C18C6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3">
    <pivotField showAll="0"/>
    <pivotField showAll="0"/>
    <pivotField axis="axisRow" showAll="0">
      <items count="6">
        <item x="4"/>
        <item x="1"/>
        <item x="3"/>
        <item x="2"/>
        <item x="0"/>
        <item t="default"/>
      </items>
    </pivotField>
    <pivotField showAll="0">
      <items count="6">
        <item x="0"/>
        <item x="1"/>
        <item x="2"/>
        <item x="3"/>
        <item x="4"/>
        <item t="default"/>
      </items>
    </pivotField>
    <pivotField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Profit" fld="8" baseField="0" baseItem="0"/>
  </dataFields>
  <chartFormats count="3">
    <chartFormat chart="0"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25B9E3-E805-40B2-BC6A-46F32375FE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9" firstHeaderRow="0" firstDataRow="1" firstDataCol="1"/>
  <pivotFields count="13">
    <pivotField showAll="0"/>
    <pivotField showAll="0"/>
    <pivotField showAll="0">
      <items count="6">
        <item x="4"/>
        <item x="1"/>
        <item x="3"/>
        <item x="2"/>
        <item x="0"/>
        <item t="default"/>
      </items>
    </pivotField>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showAll="0"/>
    <pivotField numFmtId="22" showAll="0"/>
    <pivotField showAll="0" defaultSubtotal="0"/>
    <pivotField showAll="0" defaultSubtotal="0"/>
    <pivotField showAll="0" defaultSubtotal="0">
      <items count="4">
        <item x="0"/>
        <item x="1"/>
        <item x="2"/>
        <item x="3"/>
      </items>
    </pivotField>
  </pivotFields>
  <rowFields count="1">
    <field x="3"/>
  </rowFields>
  <rowItems count="6">
    <i>
      <x/>
    </i>
    <i>
      <x v="1"/>
    </i>
    <i>
      <x v="2"/>
    </i>
    <i>
      <x v="3"/>
    </i>
    <i>
      <x v="4"/>
    </i>
    <i t="grand">
      <x/>
    </i>
  </rowItems>
  <colFields count="1">
    <field x="-2"/>
  </colFields>
  <colItems count="2">
    <i>
      <x/>
    </i>
    <i i="1">
      <x v="1"/>
    </i>
  </colItems>
  <dataFields count="2">
    <dataField name="Sum of Sales" fld="4" baseField="0" baseItem="0"/>
    <dataField name="Sum of Profit" fld="8" baseField="0" baseItem="0"/>
  </dataField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BFC605-0D36-4F03-8F8B-6DE8F74CFB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location ref="A3:B9" firstHeaderRow="1" firstDataRow="1" firstDataCol="1"/>
  <pivotFields count="13">
    <pivotField showAll="0"/>
    <pivotField showAll="0"/>
    <pivotField showAll="0"/>
    <pivotField axis="axisRow" showAll="0">
      <items count="6">
        <item x="0"/>
        <item x="1"/>
        <item x="2"/>
        <item x="3"/>
        <item x="4"/>
        <item t="default"/>
      </items>
    </pivotField>
    <pivotField dataField="1" showAll="0"/>
    <pivotField showAll="0"/>
    <pivotField showAll="0"/>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6">
    <i>
      <x/>
    </i>
    <i>
      <x v="1"/>
    </i>
    <i>
      <x v="2"/>
    </i>
    <i>
      <x v="3"/>
    </i>
    <i>
      <x v="4"/>
    </i>
    <i t="grand">
      <x/>
    </i>
  </rowItems>
  <colItems count="1">
    <i/>
  </colItems>
  <dataFields count="1">
    <dataField name="Sum of Sales" fld="4" baseField="0" baseItem="0"/>
  </dataFields>
  <chartFormats count="7">
    <chartFormat chart="81" format="0" series="1">
      <pivotArea type="data" outline="0" fieldPosition="0">
        <references count="1">
          <reference field="4294967294" count="1" selected="0">
            <x v="0"/>
          </reference>
        </references>
      </pivotArea>
    </chartFormat>
    <chartFormat chart="88" format="7" series="1">
      <pivotArea type="data" outline="0" fieldPosition="0">
        <references count="1">
          <reference field="4294967294" count="1" selected="0">
            <x v="0"/>
          </reference>
        </references>
      </pivotArea>
    </chartFormat>
    <chartFormat chart="88" format="8">
      <pivotArea type="data" outline="0" fieldPosition="0">
        <references count="2">
          <reference field="4294967294" count="1" selected="0">
            <x v="0"/>
          </reference>
          <reference field="3" count="1" selected="0">
            <x v="0"/>
          </reference>
        </references>
      </pivotArea>
    </chartFormat>
    <chartFormat chart="88" format="9">
      <pivotArea type="data" outline="0" fieldPosition="0">
        <references count="2">
          <reference field="4294967294" count="1" selected="0">
            <x v="0"/>
          </reference>
          <reference field="3" count="1" selected="0">
            <x v="1"/>
          </reference>
        </references>
      </pivotArea>
    </chartFormat>
    <chartFormat chart="88" format="10">
      <pivotArea type="data" outline="0" fieldPosition="0">
        <references count="2">
          <reference field="4294967294" count="1" selected="0">
            <x v="0"/>
          </reference>
          <reference field="3" count="1" selected="0">
            <x v="2"/>
          </reference>
        </references>
      </pivotArea>
    </chartFormat>
    <chartFormat chart="88" format="11">
      <pivotArea type="data" outline="0" fieldPosition="0">
        <references count="2">
          <reference field="4294967294" count="1" selected="0">
            <x v="0"/>
          </reference>
          <reference field="3" count="1" selected="0">
            <x v="3"/>
          </reference>
        </references>
      </pivotArea>
    </chartFormat>
    <chartFormat chart="88"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9E8A3E-4B31-4D9F-9CFE-9DF606D66E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0">
  <location ref="A1:B7" firstHeaderRow="1" firstDataRow="1" firstDataCol="1"/>
  <pivotFields count="13">
    <pivotField showAll="0"/>
    <pivotField showAll="0"/>
    <pivotField showAll="0"/>
    <pivotField showAll="0"/>
    <pivotField dataField="1" showAll="0"/>
    <pivotField showAll="0"/>
    <pivotField axis="axisRow" showAll="0">
      <items count="6">
        <item x="1"/>
        <item x="4"/>
        <item x="3"/>
        <item x="2"/>
        <item x="0"/>
        <item t="default"/>
      </items>
    </pivotField>
    <pivotField numFmtId="16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showAll="0"/>
    <pivotField numFmtId="22" showAll="0"/>
    <pivotField showAll="0" defaultSubtotal="0"/>
    <pivotField showAll="0" defaultSubtotal="0"/>
    <pivotField showAll="0" defaultSubtotal="0">
      <items count="4">
        <item x="0"/>
        <item x="1"/>
        <item x="2"/>
        <item x="3"/>
      </items>
    </pivotField>
  </pivotFields>
  <rowFields count="1">
    <field x="6"/>
  </rowFields>
  <rowItems count="6">
    <i>
      <x/>
    </i>
    <i>
      <x v="1"/>
    </i>
    <i>
      <x v="2"/>
    </i>
    <i>
      <x v="3"/>
    </i>
    <i>
      <x v="4"/>
    </i>
    <i t="grand">
      <x/>
    </i>
  </rowItems>
  <colItems count="1">
    <i/>
  </colItems>
  <dataFields count="1">
    <dataField name="Sum of Sales" fld="4" baseField="0" baseItem="0"/>
  </dataFields>
  <chartFormats count="16">
    <chartFormat chart="90" format="0" series="1">
      <pivotArea type="data" outline="0" fieldPosition="0">
        <references count="1">
          <reference field="4294967294" count="1" selected="0">
            <x v="0"/>
          </reference>
        </references>
      </pivotArea>
    </chartFormat>
    <chartFormat chart="90" format="1" series="1">
      <pivotArea type="data" outline="0" fieldPosition="0">
        <references count="2">
          <reference field="4294967294" count="1" selected="0">
            <x v="0"/>
          </reference>
          <reference field="6" count="1" selected="0">
            <x v="1"/>
          </reference>
        </references>
      </pivotArea>
    </chartFormat>
    <chartFormat chart="90" format="2" series="1">
      <pivotArea type="data" outline="0" fieldPosition="0">
        <references count="2">
          <reference field="4294967294" count="1" selected="0">
            <x v="0"/>
          </reference>
          <reference field="6" count="1" selected="0">
            <x v="2"/>
          </reference>
        </references>
      </pivotArea>
    </chartFormat>
    <chartFormat chart="90" format="3" series="1">
      <pivotArea type="data" outline="0" fieldPosition="0">
        <references count="2">
          <reference field="4294967294" count="1" selected="0">
            <x v="0"/>
          </reference>
          <reference field="6" count="1" selected="0">
            <x v="3"/>
          </reference>
        </references>
      </pivotArea>
    </chartFormat>
    <chartFormat chart="90" format="4" series="1">
      <pivotArea type="data" outline="0" fieldPosition="0">
        <references count="2">
          <reference field="4294967294" count="1" selected="0">
            <x v="0"/>
          </reference>
          <reference field="6" count="1" selected="0">
            <x v="4"/>
          </reference>
        </references>
      </pivotArea>
    </chartFormat>
    <chartFormat chart="90" format="5">
      <pivotArea type="data" outline="0" fieldPosition="0">
        <references count="2">
          <reference field="4294967294" count="1" selected="0">
            <x v="0"/>
          </reference>
          <reference field="6" count="1" selected="0">
            <x v="0"/>
          </reference>
        </references>
      </pivotArea>
    </chartFormat>
    <chartFormat chart="90" format="6">
      <pivotArea type="data" outline="0" fieldPosition="0">
        <references count="2">
          <reference field="4294967294" count="1" selected="0">
            <x v="0"/>
          </reference>
          <reference field="6" count="1" selected="0">
            <x v="1"/>
          </reference>
        </references>
      </pivotArea>
    </chartFormat>
    <chartFormat chart="90" format="7">
      <pivotArea type="data" outline="0" fieldPosition="0">
        <references count="2">
          <reference field="4294967294" count="1" selected="0">
            <x v="0"/>
          </reference>
          <reference field="6" count="1" selected="0">
            <x v="2"/>
          </reference>
        </references>
      </pivotArea>
    </chartFormat>
    <chartFormat chart="90" format="8">
      <pivotArea type="data" outline="0" fieldPosition="0">
        <references count="2">
          <reference field="4294967294" count="1" selected="0">
            <x v="0"/>
          </reference>
          <reference field="6" count="1" selected="0">
            <x v="3"/>
          </reference>
        </references>
      </pivotArea>
    </chartFormat>
    <chartFormat chart="90" format="9">
      <pivotArea type="data" outline="0" fieldPosition="0">
        <references count="2">
          <reference field="4294967294" count="1" selected="0">
            <x v="0"/>
          </reference>
          <reference field="6" count="1" selected="0">
            <x v="4"/>
          </reference>
        </references>
      </pivotArea>
    </chartFormat>
    <chartFormat chart="99" format="16" series="1">
      <pivotArea type="data" outline="0" fieldPosition="0">
        <references count="1">
          <reference field="4294967294" count="1" selected="0">
            <x v="0"/>
          </reference>
        </references>
      </pivotArea>
    </chartFormat>
    <chartFormat chart="99" format="17">
      <pivotArea type="data" outline="0" fieldPosition="0">
        <references count="2">
          <reference field="4294967294" count="1" selected="0">
            <x v="0"/>
          </reference>
          <reference field="6" count="1" selected="0">
            <x v="0"/>
          </reference>
        </references>
      </pivotArea>
    </chartFormat>
    <chartFormat chart="99" format="18">
      <pivotArea type="data" outline="0" fieldPosition="0">
        <references count="2">
          <reference field="4294967294" count="1" selected="0">
            <x v="0"/>
          </reference>
          <reference field="6" count="1" selected="0">
            <x v="1"/>
          </reference>
        </references>
      </pivotArea>
    </chartFormat>
    <chartFormat chart="99" format="19">
      <pivotArea type="data" outline="0" fieldPosition="0">
        <references count="2">
          <reference field="4294967294" count="1" selected="0">
            <x v="0"/>
          </reference>
          <reference field="6" count="1" selected="0">
            <x v="2"/>
          </reference>
        </references>
      </pivotArea>
    </chartFormat>
    <chartFormat chart="99" format="20">
      <pivotArea type="data" outline="0" fieldPosition="0">
        <references count="2">
          <reference field="4294967294" count="1" selected="0">
            <x v="0"/>
          </reference>
          <reference field="6" count="1" selected="0">
            <x v="3"/>
          </reference>
        </references>
      </pivotArea>
    </chartFormat>
    <chartFormat chart="99" format="2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7CCB8B-6579-428D-BA35-A1EDAD90B169}" sourceName="Product_Category">
  <pivotTables>
    <pivotTable tabId="4" name="PivotTable2"/>
  </pivotTables>
  <data>
    <tabular pivotCacheId="197275084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C63383-7E3D-4563-91B3-F48D985C4E77}" sourceName="Region">
  <pivotTables>
    <pivotTable tabId="13" name="PivotTable5"/>
  </pivotTables>
  <data>
    <tabular pivotCacheId="1972750845">
      <items count="5">
        <i x="4" s="1"/>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88FEB868-DB2F-42D1-B0BE-060CC199B62C}" cache="Slicer_Product_Category" caption="Product_Category" rowHeight="234950"/>
  <slicer name="Region 1" xr10:uid="{5C8127BB-8205-4270-8BAE-FA4786834CC4}"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832FBC0D-EB5D-4DB1-8EBD-DD27E64F8A3F}" cache="Slicer_Product_Category" caption="Product_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CEFA86D-E5E8-4EAB-B012-C44769CD6F69}"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D2FB3D-77B3-4BC2-A6F0-AEF71775430C}" name="Table1" displayName="Table1" ref="A1:J201" totalsRowShown="0" headerRowDxfId="15" dataDxfId="13" headerRowBorderDxfId="14" tableBorderDxfId="12" totalsRowBorderDxfId="11">
  <autoFilter ref="A1:J201" xr:uid="{2BD2FB3D-77B3-4BC2-A6F0-AEF71775430C}"/>
  <tableColumns count="10">
    <tableColumn id="1" xr3:uid="{1923B7FE-75C7-40E0-A4C8-B2593D4DD3CF}" name="Customer_ID" dataDxfId="10"/>
    <tableColumn id="2" xr3:uid="{84F4ED11-8452-4AC9-8062-C3EAA6A651CA}" name="Customer_Name" dataDxfId="9"/>
    <tableColumn id="3" xr3:uid="{8B5FCF93-83FA-4A01-9148-0AA70CDCA06C}" name="Region" dataDxfId="8"/>
    <tableColumn id="4" xr3:uid="{AD774B23-E287-4BF8-9000-F41D7E137673}" name="Product_Category" dataDxfId="7"/>
    <tableColumn id="5" xr3:uid="{405EFAF9-C390-41ED-A338-8D398B2C338F}" name="Sales" dataDxfId="6"/>
    <tableColumn id="6" xr3:uid="{DC52C283-3807-428C-860B-7722085DF447}" name="Quantity" dataDxfId="5"/>
    <tableColumn id="7" xr3:uid="{29225A99-12D4-422C-AA60-517F2B00D385}" name="Discount" dataDxfId="4"/>
    <tableColumn id="8" xr3:uid="{BEE7010E-2C82-4EFF-B16C-97DCCD547BEC}" name="Order_Date" dataDxfId="3"/>
    <tableColumn id="9" xr3:uid="{4B9130EC-1895-41C9-8AA0-05A9FC963EE4}" name="Profit" dataDxfId="2"/>
    <tableColumn id="10" xr3:uid="{AA697936-7530-49AA-8390-079A1CA4C055}" name="Time"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11531BC-570D-4946-9527-E3423A0957D6}" sourceName="Order_Date">
  <pivotTables>
    <pivotTable tabId="9" name="PivotTable1"/>
  </pivotTables>
  <state minimalRefreshVersion="6" lastRefreshVersion="6" pivotCacheId="1972750845"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DEC9F978-073E-480B-88AF-37598BDD33F5}" cache="NativeTimeline_Order_Date" caption="Order_Date" level="0" selectionLevel="0"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0C17316-745B-448D-AE87-22FE9328FDD7}" cache="NativeTimeline_Order_Date" caption="Order_Date" level="0" selectionLevel="0" scrollPosition="2024-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47"/>
  <sheetViews>
    <sheetView zoomScaleNormal="100" workbookViewId="0">
      <selection activeCell="E2" sqref="E2"/>
    </sheetView>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409.2" customHeight="1" x14ac:dyDescent="0.3">
      <c r="A2" s="4"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000"/>
  <sheetViews>
    <sheetView zoomScaleNormal="100" workbookViewId="0">
      <selection activeCell="O25" sqref="O25"/>
    </sheetView>
  </sheetViews>
  <sheetFormatPr defaultColWidth="14.44140625" defaultRowHeight="15" customHeight="1" x14ac:dyDescent="0.3"/>
  <cols>
    <col min="1" max="1" width="13.77734375" customWidth="1"/>
    <col min="2" max="2" width="17" customWidth="1"/>
    <col min="3" max="3" width="8.6640625" customWidth="1"/>
    <col min="4" max="4" width="18.109375" customWidth="1"/>
    <col min="5" max="7" width="10.21875" customWidth="1"/>
    <col min="8" max="8" width="12.5546875" customWidth="1"/>
    <col min="9" max="9" width="7.5546875" customWidth="1"/>
    <col min="10" max="10" width="20" customWidth="1"/>
    <col min="11" max="12" width="8.6640625" customWidth="1"/>
    <col min="13" max="13" width="14.77734375" customWidth="1"/>
    <col min="14" max="14" width="11.5546875" customWidth="1"/>
    <col min="15" max="26" width="8.6640625" customWidth="1"/>
  </cols>
  <sheetData>
    <row r="1" spans="1:26" ht="14.4" x14ac:dyDescent="0.3">
      <c r="A1" s="5" t="s">
        <v>2</v>
      </c>
      <c r="B1" s="6" t="s">
        <v>3</v>
      </c>
      <c r="C1" s="6" t="s">
        <v>4</v>
      </c>
      <c r="D1" s="6" t="s">
        <v>5</v>
      </c>
      <c r="E1" s="6" t="s">
        <v>6</v>
      </c>
      <c r="F1" s="6" t="s">
        <v>7</v>
      </c>
      <c r="G1" s="6" t="s">
        <v>8</v>
      </c>
      <c r="H1" s="6" t="s">
        <v>9</v>
      </c>
      <c r="I1" s="7" t="s">
        <v>10</v>
      </c>
      <c r="J1" s="6" t="s">
        <v>138</v>
      </c>
      <c r="K1" s="3"/>
      <c r="M1" s="3"/>
      <c r="N1" s="3"/>
      <c r="O1" s="3"/>
      <c r="P1" s="3"/>
      <c r="Q1" s="3"/>
      <c r="R1" s="3"/>
      <c r="S1" s="3"/>
      <c r="T1" s="3"/>
      <c r="U1" s="3"/>
      <c r="V1" s="3"/>
      <c r="W1" s="3"/>
      <c r="X1" s="3"/>
      <c r="Y1" s="3"/>
      <c r="Z1" s="3"/>
    </row>
    <row r="2" spans="1:26" ht="14.4" x14ac:dyDescent="0.3">
      <c r="A2" s="8" t="s">
        <v>11</v>
      </c>
      <c r="B2" s="9" t="s">
        <v>12</v>
      </c>
      <c r="C2" s="9" t="s">
        <v>13</v>
      </c>
      <c r="D2" s="9" t="s">
        <v>14</v>
      </c>
      <c r="E2" s="9">
        <v>1036.0899999999999</v>
      </c>
      <c r="F2" s="9">
        <v>4</v>
      </c>
      <c r="G2" s="9">
        <v>0.2</v>
      </c>
      <c r="H2" s="10">
        <v>45392</v>
      </c>
      <c r="I2" s="11">
        <v>331.55</v>
      </c>
      <c r="J2" s="25">
        <v>46139.687180555557</v>
      </c>
    </row>
    <row r="3" spans="1:26" ht="14.4" x14ac:dyDescent="0.3">
      <c r="A3" s="8" t="s">
        <v>15</v>
      </c>
      <c r="B3" s="9" t="s">
        <v>16</v>
      </c>
      <c r="C3" s="9" t="s">
        <v>13</v>
      </c>
      <c r="D3" s="9" t="s">
        <v>17</v>
      </c>
      <c r="E3" s="9">
        <v>1101.28</v>
      </c>
      <c r="F3" s="9">
        <v>3</v>
      </c>
      <c r="G3" s="9">
        <v>0.2</v>
      </c>
      <c r="H3" s="10">
        <v>45393</v>
      </c>
      <c r="I3" s="11">
        <v>440.51</v>
      </c>
      <c r="J3" s="26">
        <v>46139.687180555557</v>
      </c>
    </row>
    <row r="4" spans="1:26" ht="14.4" x14ac:dyDescent="0.3">
      <c r="A4" s="8" t="s">
        <v>18</v>
      </c>
      <c r="B4" s="9" t="s">
        <v>19</v>
      </c>
      <c r="C4" s="9" t="s">
        <v>20</v>
      </c>
      <c r="D4" s="9" t="s">
        <v>14</v>
      </c>
      <c r="E4" s="9">
        <v>713.34</v>
      </c>
      <c r="F4" s="9">
        <v>17</v>
      </c>
      <c r="G4" s="9">
        <v>0</v>
      </c>
      <c r="H4" s="10">
        <v>45396</v>
      </c>
      <c r="I4" s="11">
        <v>285.33999999999997</v>
      </c>
      <c r="J4" s="26">
        <v>46139.687180555557</v>
      </c>
      <c r="L4" s="31"/>
      <c r="M4" s="32" t="s">
        <v>3</v>
      </c>
      <c r="N4" s="32" t="s">
        <v>6</v>
      </c>
      <c r="O4" s="32" t="s">
        <v>10</v>
      </c>
      <c r="P4" s="32" t="s">
        <v>7</v>
      </c>
    </row>
    <row r="5" spans="1:26" ht="14.4" x14ac:dyDescent="0.3">
      <c r="A5" s="8" t="s">
        <v>21</v>
      </c>
      <c r="B5" s="9" t="s">
        <v>16</v>
      </c>
      <c r="C5" s="9" t="s">
        <v>22</v>
      </c>
      <c r="D5" s="20" t="s">
        <v>23</v>
      </c>
      <c r="E5" s="9">
        <v>760.93</v>
      </c>
      <c r="F5" s="9">
        <v>4</v>
      </c>
      <c r="G5" s="9">
        <v>0.15</v>
      </c>
      <c r="H5" s="10">
        <v>45396</v>
      </c>
      <c r="I5" s="11">
        <v>161.69999999999999</v>
      </c>
      <c r="J5" s="26">
        <v>46139.687180555557</v>
      </c>
      <c r="L5" s="30">
        <v>1</v>
      </c>
      <c r="M5" s="16" t="str">
        <f>INDEX(B2:B201,MATCH(N5,E2:E201,0))</f>
        <v>James Wilson</v>
      </c>
      <c r="N5" s="16">
        <f>LARGE(E2:E201,L5)</f>
        <v>1923.66</v>
      </c>
      <c r="O5" s="16">
        <f>INDEX(I2:I201,MATCH(N5,E2:E201,0))</f>
        <v>769.46</v>
      </c>
      <c r="P5" s="16">
        <f>INDEX(F2:F201,MATCH(N5,E2:E201,0))</f>
        <v>9</v>
      </c>
    </row>
    <row r="6" spans="1:26" ht="14.4" x14ac:dyDescent="0.3">
      <c r="A6" s="8" t="s">
        <v>24</v>
      </c>
      <c r="B6" s="9" t="s">
        <v>25</v>
      </c>
      <c r="C6" s="9" t="s">
        <v>26</v>
      </c>
      <c r="D6" s="9" t="s">
        <v>14</v>
      </c>
      <c r="E6" s="9">
        <v>847</v>
      </c>
      <c r="F6" s="9">
        <v>12</v>
      </c>
      <c r="G6" s="9">
        <v>0.2</v>
      </c>
      <c r="H6" s="10">
        <v>45397</v>
      </c>
      <c r="I6" s="11">
        <v>271.04000000000002</v>
      </c>
      <c r="J6" s="26">
        <v>46139.687180555557</v>
      </c>
      <c r="L6" s="30">
        <v>2</v>
      </c>
      <c r="M6" s="16" t="str">
        <f t="shared" ref="M6:M14" si="0">INDEX(B3:B202,MATCH(N6,E3:E202,0))</f>
        <v>James Wilson</v>
      </c>
      <c r="N6" s="16">
        <f t="shared" ref="N6:N14" si="1">LARGE(E3:E202,L6)</f>
        <v>1681.21</v>
      </c>
      <c r="O6" s="16">
        <f t="shared" ref="O6:O14" si="2">INDEX(I3:I202,MATCH(N6,E3:E202,0))</f>
        <v>336.24</v>
      </c>
      <c r="P6" s="16">
        <f t="shared" ref="P6:P14" si="3">INDEX(F3:F202,MATCH(N6,E3:E202,0))</f>
        <v>5</v>
      </c>
    </row>
    <row r="7" spans="1:26" ht="14.4" x14ac:dyDescent="0.3">
      <c r="A7" s="8" t="s">
        <v>27</v>
      </c>
      <c r="B7" s="9" t="s">
        <v>28</v>
      </c>
      <c r="C7" s="9" t="s">
        <v>26</v>
      </c>
      <c r="D7" s="9" t="s">
        <v>29</v>
      </c>
      <c r="E7" s="9">
        <v>965.64</v>
      </c>
      <c r="F7" s="9">
        <v>8</v>
      </c>
      <c r="G7" s="9">
        <v>0.1</v>
      </c>
      <c r="H7" s="10">
        <v>45398</v>
      </c>
      <c r="I7" s="11">
        <v>304.18</v>
      </c>
      <c r="J7" s="26">
        <v>46139.687180555557</v>
      </c>
      <c r="L7" s="30">
        <v>3</v>
      </c>
      <c r="M7" s="16" t="str">
        <f t="shared" si="0"/>
        <v>Linda Taylor</v>
      </c>
      <c r="N7" s="16">
        <f t="shared" si="1"/>
        <v>1622.62</v>
      </c>
      <c r="O7" s="16">
        <f t="shared" si="2"/>
        <v>649.04999999999995</v>
      </c>
      <c r="P7" s="16">
        <f t="shared" si="3"/>
        <v>12</v>
      </c>
    </row>
    <row r="8" spans="1:26" ht="14.4" x14ac:dyDescent="0.3">
      <c r="A8" s="8" t="s">
        <v>30</v>
      </c>
      <c r="B8" s="9" t="s">
        <v>31</v>
      </c>
      <c r="C8" s="9" t="s">
        <v>13</v>
      </c>
      <c r="D8" s="9" t="s">
        <v>23</v>
      </c>
      <c r="E8" s="9">
        <v>1317.53</v>
      </c>
      <c r="F8" s="9">
        <v>12</v>
      </c>
      <c r="G8" s="9">
        <v>0.05</v>
      </c>
      <c r="H8" s="10">
        <v>45398</v>
      </c>
      <c r="I8" s="11">
        <v>312.91000000000003</v>
      </c>
      <c r="J8" s="26">
        <v>46139.687180555557</v>
      </c>
      <c r="L8" s="30">
        <v>4</v>
      </c>
      <c r="M8" s="16" t="str">
        <f t="shared" si="0"/>
        <v>Mary Jackson</v>
      </c>
      <c r="N8" s="16">
        <f t="shared" si="1"/>
        <v>1618.22</v>
      </c>
      <c r="O8" s="16">
        <f t="shared" si="2"/>
        <v>582.55999999999995</v>
      </c>
      <c r="P8" s="16">
        <f t="shared" si="3"/>
        <v>12</v>
      </c>
    </row>
    <row r="9" spans="1:26" ht="14.4" x14ac:dyDescent="0.3">
      <c r="A9" s="8" t="s">
        <v>32</v>
      </c>
      <c r="B9" s="9" t="s">
        <v>33</v>
      </c>
      <c r="C9" s="9" t="s">
        <v>20</v>
      </c>
      <c r="D9" s="9" t="s">
        <v>29</v>
      </c>
      <c r="E9" s="9">
        <v>1074.47</v>
      </c>
      <c r="F9" s="9">
        <v>6</v>
      </c>
      <c r="G9" s="9">
        <v>0.2</v>
      </c>
      <c r="H9" s="10">
        <v>45401</v>
      </c>
      <c r="I9" s="11">
        <v>300.85000000000002</v>
      </c>
      <c r="J9" s="26">
        <v>46139.687180555557</v>
      </c>
      <c r="L9" s="30">
        <v>5</v>
      </c>
      <c r="M9" s="16" t="str">
        <f t="shared" si="0"/>
        <v>Mary Davis</v>
      </c>
      <c r="N9" s="16">
        <f t="shared" si="1"/>
        <v>1589.42</v>
      </c>
      <c r="O9" s="16">
        <f t="shared" si="2"/>
        <v>675.5</v>
      </c>
      <c r="P9" s="16">
        <f t="shared" si="3"/>
        <v>6</v>
      </c>
    </row>
    <row r="10" spans="1:26" ht="14.4" x14ac:dyDescent="0.3">
      <c r="A10" s="8" t="s">
        <v>34</v>
      </c>
      <c r="B10" s="9" t="s">
        <v>35</v>
      </c>
      <c r="C10" s="9" t="s">
        <v>36</v>
      </c>
      <c r="D10" s="9" t="s">
        <v>14</v>
      </c>
      <c r="E10" s="9">
        <v>501.54</v>
      </c>
      <c r="F10" s="9">
        <v>11</v>
      </c>
      <c r="G10" s="9">
        <v>0.05</v>
      </c>
      <c r="H10" s="10">
        <v>45401</v>
      </c>
      <c r="I10" s="11">
        <v>190.59</v>
      </c>
      <c r="J10" s="26">
        <v>46139.687180555557</v>
      </c>
      <c r="L10" s="30">
        <v>6</v>
      </c>
      <c r="M10" s="16" t="str">
        <f t="shared" si="0"/>
        <v>Emma Davis</v>
      </c>
      <c r="N10" s="16">
        <f t="shared" si="1"/>
        <v>1572.82</v>
      </c>
      <c r="O10" s="16">
        <f t="shared" si="2"/>
        <v>672.38</v>
      </c>
      <c r="P10" s="16">
        <f t="shared" si="3"/>
        <v>6</v>
      </c>
    </row>
    <row r="11" spans="1:26" ht="14.4" x14ac:dyDescent="0.3">
      <c r="A11" s="8" t="s">
        <v>37</v>
      </c>
      <c r="B11" s="9" t="s">
        <v>38</v>
      </c>
      <c r="C11" s="9" t="s">
        <v>36</v>
      </c>
      <c r="D11" s="9" t="s">
        <v>17</v>
      </c>
      <c r="E11" s="9">
        <v>737.31</v>
      </c>
      <c r="F11" s="9">
        <v>2</v>
      </c>
      <c r="G11" s="9">
        <v>0.05</v>
      </c>
      <c r="H11" s="10">
        <v>45401</v>
      </c>
      <c r="I11" s="11">
        <v>350.22</v>
      </c>
      <c r="J11" s="26">
        <v>46139.687180555557</v>
      </c>
      <c r="L11" s="30">
        <v>7</v>
      </c>
      <c r="M11" s="16" t="str">
        <f t="shared" si="0"/>
        <v>Emma Davis</v>
      </c>
      <c r="N11" s="16">
        <f t="shared" si="1"/>
        <v>1526.6</v>
      </c>
      <c r="O11" s="16">
        <f t="shared" si="2"/>
        <v>305.32</v>
      </c>
      <c r="P11" s="16">
        <f t="shared" si="3"/>
        <v>13</v>
      </c>
    </row>
    <row r="12" spans="1:26" ht="14.4" x14ac:dyDescent="0.3">
      <c r="A12" s="8" t="s">
        <v>39</v>
      </c>
      <c r="B12" s="9" t="s">
        <v>40</v>
      </c>
      <c r="C12" s="9" t="s">
        <v>13</v>
      </c>
      <c r="D12" s="20" t="s">
        <v>41</v>
      </c>
      <c r="E12" s="9">
        <v>1572.82</v>
      </c>
      <c r="F12" s="9">
        <v>6</v>
      </c>
      <c r="G12" s="9">
        <v>0.05</v>
      </c>
      <c r="H12" s="10">
        <v>45402</v>
      </c>
      <c r="I12" s="11">
        <v>672.38</v>
      </c>
      <c r="J12" s="26">
        <v>46139.687180555557</v>
      </c>
      <c r="L12" s="30">
        <v>8</v>
      </c>
      <c r="M12" s="16" t="str">
        <f t="shared" si="0"/>
        <v>Mary Jackson</v>
      </c>
      <c r="N12" s="16">
        <f t="shared" si="1"/>
        <v>1506.14</v>
      </c>
      <c r="O12" s="16">
        <f t="shared" si="2"/>
        <v>481.96</v>
      </c>
      <c r="P12" s="16">
        <f t="shared" si="3"/>
        <v>13</v>
      </c>
    </row>
    <row r="13" spans="1:26" ht="14.4" x14ac:dyDescent="0.3">
      <c r="A13" s="8" t="s">
        <v>39</v>
      </c>
      <c r="B13" s="9" t="s">
        <v>38</v>
      </c>
      <c r="C13" s="9" t="s">
        <v>36</v>
      </c>
      <c r="D13" s="9" t="s">
        <v>14</v>
      </c>
      <c r="E13" s="9">
        <v>1343.13</v>
      </c>
      <c r="F13" s="9">
        <v>14</v>
      </c>
      <c r="G13" s="9">
        <v>0.15</v>
      </c>
      <c r="H13" s="10">
        <v>45404</v>
      </c>
      <c r="I13" s="11">
        <v>456.66</v>
      </c>
      <c r="J13" s="26">
        <v>46139.687180555557</v>
      </c>
      <c r="L13" s="30">
        <v>9</v>
      </c>
      <c r="M13" s="16" t="str">
        <f t="shared" si="0"/>
        <v>Sarah Anderson</v>
      </c>
      <c r="N13" s="16">
        <f t="shared" si="1"/>
        <v>1502.93</v>
      </c>
      <c r="O13" s="16">
        <f t="shared" si="2"/>
        <v>300.58999999999997</v>
      </c>
      <c r="P13" s="16">
        <f t="shared" si="3"/>
        <v>14</v>
      </c>
    </row>
    <row r="14" spans="1:26" ht="14.4" x14ac:dyDescent="0.3">
      <c r="A14" s="8" t="s">
        <v>27</v>
      </c>
      <c r="B14" s="9" t="s">
        <v>28</v>
      </c>
      <c r="C14" s="9" t="s">
        <v>36</v>
      </c>
      <c r="D14" s="9" t="s">
        <v>14</v>
      </c>
      <c r="E14" s="9">
        <v>1191.58</v>
      </c>
      <c r="F14" s="9">
        <v>14</v>
      </c>
      <c r="G14" s="9">
        <v>0.05</v>
      </c>
      <c r="H14" s="10">
        <v>45406</v>
      </c>
      <c r="I14" s="11">
        <v>452.8</v>
      </c>
      <c r="J14" s="26">
        <v>46139.687180555557</v>
      </c>
      <c r="L14" s="30">
        <v>10</v>
      </c>
      <c r="M14" s="16" t="str">
        <f t="shared" si="0"/>
        <v>David Brown</v>
      </c>
      <c r="N14" s="16">
        <f t="shared" si="1"/>
        <v>1493.49</v>
      </c>
      <c r="O14" s="16">
        <f t="shared" si="2"/>
        <v>746.74</v>
      </c>
      <c r="P14" s="16">
        <f t="shared" si="3"/>
        <v>18</v>
      </c>
    </row>
    <row r="15" spans="1:26" ht="14.4" x14ac:dyDescent="0.3">
      <c r="A15" s="8" t="s">
        <v>42</v>
      </c>
      <c r="B15" s="9" t="s">
        <v>16</v>
      </c>
      <c r="C15" s="9" t="s">
        <v>13</v>
      </c>
      <c r="D15" s="20" t="s">
        <v>29</v>
      </c>
      <c r="E15" s="9">
        <v>822.28</v>
      </c>
      <c r="F15" s="9">
        <v>7</v>
      </c>
      <c r="G15" s="9">
        <v>0.05</v>
      </c>
      <c r="H15" s="10">
        <v>45406</v>
      </c>
      <c r="I15" s="11">
        <v>273.41000000000003</v>
      </c>
      <c r="J15" s="26">
        <v>46139.687180555557</v>
      </c>
      <c r="K15" s="21"/>
      <c r="L15" s="34" t="s">
        <v>79</v>
      </c>
      <c r="M15" s="35"/>
      <c r="N15" s="33">
        <f>SUM(N5:N14)</f>
        <v>16037.11</v>
      </c>
      <c r="O15" s="33">
        <f>SUM(O5:O14)</f>
        <v>5519.8</v>
      </c>
      <c r="P15" s="33">
        <f>SUM(P5:P14)</f>
        <v>108</v>
      </c>
    </row>
    <row r="16" spans="1:26" ht="14.4" x14ac:dyDescent="0.3">
      <c r="A16" s="8" t="s">
        <v>43</v>
      </c>
      <c r="B16" s="9" t="s">
        <v>44</v>
      </c>
      <c r="C16" s="9" t="s">
        <v>26</v>
      </c>
      <c r="D16" s="9" t="s">
        <v>29</v>
      </c>
      <c r="E16" s="9">
        <v>521.66999999999996</v>
      </c>
      <c r="F16" s="9">
        <v>15</v>
      </c>
      <c r="G16" s="9">
        <v>0.15</v>
      </c>
      <c r="H16" s="10">
        <v>45409</v>
      </c>
      <c r="I16" s="11">
        <v>155.19999999999999</v>
      </c>
      <c r="J16" s="26">
        <v>46139.687180555557</v>
      </c>
    </row>
    <row r="17" spans="1:11" ht="14.4" x14ac:dyDescent="0.3">
      <c r="A17" s="8" t="s">
        <v>21</v>
      </c>
      <c r="B17" s="9" t="s">
        <v>45</v>
      </c>
      <c r="C17" s="9" t="s">
        <v>22</v>
      </c>
      <c r="D17" s="9" t="s">
        <v>23</v>
      </c>
      <c r="E17" s="9">
        <v>1502.93</v>
      </c>
      <c r="F17" s="9">
        <v>14</v>
      </c>
      <c r="G17" s="9">
        <v>0.2</v>
      </c>
      <c r="H17" s="10">
        <v>45410</v>
      </c>
      <c r="I17" s="11">
        <v>300.58999999999997</v>
      </c>
      <c r="J17" s="26">
        <v>46139.687180555557</v>
      </c>
    </row>
    <row r="18" spans="1:11" ht="14.4" x14ac:dyDescent="0.3">
      <c r="A18" s="8" t="s">
        <v>46</v>
      </c>
      <c r="B18" s="9" t="s">
        <v>16</v>
      </c>
      <c r="C18" s="9" t="s">
        <v>22</v>
      </c>
      <c r="D18" s="9" t="s">
        <v>14</v>
      </c>
      <c r="E18" s="9">
        <v>877.58</v>
      </c>
      <c r="F18" s="9">
        <v>10</v>
      </c>
      <c r="G18" s="9">
        <v>0.15</v>
      </c>
      <c r="H18" s="10">
        <v>45411</v>
      </c>
      <c r="I18" s="11">
        <v>298.38</v>
      </c>
      <c r="J18" s="26">
        <v>46139.687180555557</v>
      </c>
    </row>
    <row r="19" spans="1:11" ht="14.4" x14ac:dyDescent="0.3">
      <c r="A19" s="8" t="s">
        <v>30</v>
      </c>
      <c r="B19" s="9" t="s">
        <v>47</v>
      </c>
      <c r="C19" s="9" t="s">
        <v>13</v>
      </c>
      <c r="D19" s="9" t="s">
        <v>14</v>
      </c>
      <c r="E19" s="9">
        <v>636.70000000000005</v>
      </c>
      <c r="F19" s="9">
        <v>4</v>
      </c>
      <c r="G19" s="9">
        <v>0.2</v>
      </c>
      <c r="H19" s="10">
        <v>45411</v>
      </c>
      <c r="I19" s="11">
        <v>203.74</v>
      </c>
      <c r="J19" s="26">
        <v>46139.687180555557</v>
      </c>
    </row>
    <row r="20" spans="1:11" ht="14.4" x14ac:dyDescent="0.3">
      <c r="A20" s="8" t="s">
        <v>48</v>
      </c>
      <c r="B20" s="9" t="s">
        <v>49</v>
      </c>
      <c r="C20" s="9" t="s">
        <v>13</v>
      </c>
      <c r="D20" s="9" t="s">
        <v>14</v>
      </c>
      <c r="E20" s="9">
        <v>1506.14</v>
      </c>
      <c r="F20" s="9">
        <v>13</v>
      </c>
      <c r="G20" s="9">
        <v>0.2</v>
      </c>
      <c r="H20" s="10">
        <v>45412</v>
      </c>
      <c r="I20" s="11">
        <v>481.96</v>
      </c>
      <c r="J20" s="26">
        <v>46139.687180555557</v>
      </c>
    </row>
    <row r="21" spans="1:11" ht="15.75" customHeight="1" x14ac:dyDescent="0.3">
      <c r="A21" s="8" t="s">
        <v>32</v>
      </c>
      <c r="B21" s="9" t="s">
        <v>33</v>
      </c>
      <c r="C21" s="9" t="s">
        <v>36</v>
      </c>
      <c r="D21" s="9" t="s">
        <v>23</v>
      </c>
      <c r="E21" s="9">
        <v>645.02</v>
      </c>
      <c r="F21" s="9">
        <v>4</v>
      </c>
      <c r="G21" s="9">
        <v>0</v>
      </c>
      <c r="H21" s="10">
        <v>45414</v>
      </c>
      <c r="I21" s="11">
        <v>161.26</v>
      </c>
      <c r="J21" s="26">
        <v>46139.687180555557</v>
      </c>
    </row>
    <row r="22" spans="1:11" ht="15.75" customHeight="1" x14ac:dyDescent="0.3">
      <c r="A22" s="8" t="s">
        <v>27</v>
      </c>
      <c r="B22" s="9" t="s">
        <v>50</v>
      </c>
      <c r="C22" s="9" t="s">
        <v>22</v>
      </c>
      <c r="D22" s="9" t="s">
        <v>17</v>
      </c>
      <c r="E22" s="9">
        <v>953.3</v>
      </c>
      <c r="F22" s="9">
        <v>11</v>
      </c>
      <c r="G22" s="9">
        <v>0</v>
      </c>
      <c r="H22" s="10">
        <v>45415</v>
      </c>
      <c r="I22" s="11">
        <v>476.65</v>
      </c>
      <c r="J22" s="26">
        <v>46139.687180555557</v>
      </c>
    </row>
    <row r="23" spans="1:11" ht="15.75" customHeight="1" x14ac:dyDescent="0.3">
      <c r="A23" s="8" t="s">
        <v>51</v>
      </c>
      <c r="B23" s="9" t="s">
        <v>16</v>
      </c>
      <c r="C23" s="9" t="s">
        <v>26</v>
      </c>
      <c r="D23" s="9" t="s">
        <v>23</v>
      </c>
      <c r="E23" s="9">
        <v>388.56</v>
      </c>
      <c r="F23" s="9">
        <v>14</v>
      </c>
      <c r="G23" s="9">
        <v>0.15</v>
      </c>
      <c r="H23" s="10">
        <v>45416</v>
      </c>
      <c r="I23" s="11">
        <v>82.57</v>
      </c>
      <c r="J23" s="26">
        <v>46139.687180555557</v>
      </c>
    </row>
    <row r="24" spans="1:11" ht="15.75" customHeight="1" x14ac:dyDescent="0.3">
      <c r="A24" s="8" t="s">
        <v>11</v>
      </c>
      <c r="B24" s="9" t="s">
        <v>33</v>
      </c>
      <c r="C24" s="9" t="s">
        <v>13</v>
      </c>
      <c r="D24" s="9" t="s">
        <v>14</v>
      </c>
      <c r="E24" s="9">
        <v>743.17</v>
      </c>
      <c r="F24" s="9">
        <v>9</v>
      </c>
      <c r="G24" s="9">
        <v>0</v>
      </c>
      <c r="H24" s="10">
        <v>45416</v>
      </c>
      <c r="I24" s="11">
        <v>297.27</v>
      </c>
      <c r="J24" s="26">
        <v>46139.687180555557</v>
      </c>
    </row>
    <row r="25" spans="1:11" ht="15.75" customHeight="1" x14ac:dyDescent="0.3">
      <c r="A25" s="8" t="s">
        <v>42</v>
      </c>
      <c r="B25" s="9" t="s">
        <v>33</v>
      </c>
      <c r="C25" s="9" t="s">
        <v>36</v>
      </c>
      <c r="D25" s="9" t="s">
        <v>23</v>
      </c>
      <c r="E25" s="9">
        <v>706.37</v>
      </c>
      <c r="F25" s="9">
        <v>6</v>
      </c>
      <c r="G25" s="9">
        <v>0</v>
      </c>
      <c r="H25" s="10">
        <v>45416</v>
      </c>
      <c r="I25" s="11">
        <v>176.59</v>
      </c>
      <c r="J25" s="26">
        <v>46139.687180555557</v>
      </c>
    </row>
    <row r="26" spans="1:11" ht="15.75" customHeight="1" x14ac:dyDescent="0.3">
      <c r="A26" s="8" t="s">
        <v>15</v>
      </c>
      <c r="B26" s="9" t="s">
        <v>33</v>
      </c>
      <c r="C26" s="9" t="s">
        <v>36</v>
      </c>
      <c r="D26" s="9" t="s">
        <v>41</v>
      </c>
      <c r="E26" s="9">
        <v>925.31</v>
      </c>
      <c r="F26" s="9">
        <v>8</v>
      </c>
      <c r="G26" s="9">
        <v>0.1</v>
      </c>
      <c r="H26" s="10">
        <v>45418</v>
      </c>
      <c r="I26" s="11">
        <v>374.75</v>
      </c>
      <c r="J26" s="26">
        <v>46139.687180555557</v>
      </c>
    </row>
    <row r="27" spans="1:11" ht="15.75" customHeight="1" x14ac:dyDescent="0.3">
      <c r="A27" s="8" t="s">
        <v>37</v>
      </c>
      <c r="B27" s="9" t="s">
        <v>52</v>
      </c>
      <c r="C27" s="9" t="s">
        <v>22</v>
      </c>
      <c r="D27" s="9" t="s">
        <v>23</v>
      </c>
      <c r="E27" s="9">
        <v>1173.1199999999999</v>
      </c>
      <c r="F27" s="9">
        <v>18</v>
      </c>
      <c r="G27" s="9">
        <v>0</v>
      </c>
      <c r="H27" s="10">
        <v>45418</v>
      </c>
      <c r="I27" s="11">
        <v>293.27999999999997</v>
      </c>
      <c r="J27" s="26">
        <v>46139.687180555557</v>
      </c>
    </row>
    <row r="28" spans="1:11" ht="15.75" customHeight="1" x14ac:dyDescent="0.3">
      <c r="A28" s="8" t="s">
        <v>24</v>
      </c>
      <c r="B28" s="9" t="s">
        <v>53</v>
      </c>
      <c r="C28" s="9" t="s">
        <v>26</v>
      </c>
      <c r="D28" s="9" t="s">
        <v>29</v>
      </c>
      <c r="E28" s="9">
        <v>675.54</v>
      </c>
      <c r="F28" s="9">
        <v>17</v>
      </c>
      <c r="G28" s="9">
        <v>0</v>
      </c>
      <c r="H28" s="10">
        <v>45420</v>
      </c>
      <c r="I28" s="11">
        <v>236.44</v>
      </c>
      <c r="J28" s="26">
        <v>46139.687180555557</v>
      </c>
    </row>
    <row r="29" spans="1:11" ht="15.75" customHeight="1" x14ac:dyDescent="0.3">
      <c r="A29" s="8" t="s">
        <v>27</v>
      </c>
      <c r="B29" s="9" t="s">
        <v>16</v>
      </c>
      <c r="C29" s="9" t="s">
        <v>36</v>
      </c>
      <c r="D29" s="9" t="s">
        <v>14</v>
      </c>
      <c r="E29" s="9">
        <v>939.09</v>
      </c>
      <c r="F29" s="9">
        <v>2</v>
      </c>
      <c r="G29" s="9">
        <v>0.05</v>
      </c>
      <c r="H29" s="10">
        <v>45422</v>
      </c>
      <c r="I29" s="11">
        <v>356.85</v>
      </c>
      <c r="J29" s="26">
        <v>46139.687180555557</v>
      </c>
    </row>
    <row r="30" spans="1:11" ht="15.75" customHeight="1" x14ac:dyDescent="0.3">
      <c r="A30" s="8" t="s">
        <v>54</v>
      </c>
      <c r="B30" s="9" t="s">
        <v>55</v>
      </c>
      <c r="C30" s="9" t="s">
        <v>20</v>
      </c>
      <c r="D30" s="9" t="s">
        <v>41</v>
      </c>
      <c r="E30" s="9">
        <v>983.34</v>
      </c>
      <c r="F30" s="9">
        <v>19</v>
      </c>
      <c r="G30" s="9">
        <v>0.1</v>
      </c>
      <c r="H30" s="10">
        <v>45426</v>
      </c>
      <c r="I30" s="11">
        <v>398.25</v>
      </c>
      <c r="J30" s="26">
        <v>46139.687180555557</v>
      </c>
      <c r="K30" s="21"/>
    </row>
    <row r="31" spans="1:11" ht="15.75" customHeight="1" x14ac:dyDescent="0.3">
      <c r="A31" s="8" t="s">
        <v>54</v>
      </c>
      <c r="B31" s="9" t="s">
        <v>25</v>
      </c>
      <c r="C31" s="9" t="s">
        <v>22</v>
      </c>
      <c r="D31" s="9" t="s">
        <v>23</v>
      </c>
      <c r="E31" s="9">
        <v>801.21</v>
      </c>
      <c r="F31" s="9">
        <v>3</v>
      </c>
      <c r="G31" s="9">
        <v>0.2</v>
      </c>
      <c r="H31" s="10">
        <v>45426</v>
      </c>
      <c r="I31" s="11">
        <v>160.24</v>
      </c>
      <c r="J31" s="26">
        <v>46139.687180555557</v>
      </c>
    </row>
    <row r="32" spans="1:11" ht="15.75" customHeight="1" x14ac:dyDescent="0.3">
      <c r="A32" s="8" t="s">
        <v>56</v>
      </c>
      <c r="B32" s="9" t="s">
        <v>57</v>
      </c>
      <c r="C32" s="9" t="s">
        <v>26</v>
      </c>
      <c r="D32" s="9" t="s">
        <v>23</v>
      </c>
      <c r="E32" s="9">
        <v>1450.71</v>
      </c>
      <c r="F32" s="9">
        <v>5</v>
      </c>
      <c r="G32" s="9">
        <v>0.1</v>
      </c>
      <c r="H32" s="10">
        <v>45427</v>
      </c>
      <c r="I32" s="11">
        <v>326.41000000000003</v>
      </c>
      <c r="J32" s="26">
        <v>46139.687180555557</v>
      </c>
      <c r="K32" s="21"/>
    </row>
    <row r="33" spans="1:10" ht="15.75" customHeight="1" x14ac:dyDescent="0.3">
      <c r="A33" s="8" t="s">
        <v>51</v>
      </c>
      <c r="B33" s="9" t="s">
        <v>58</v>
      </c>
      <c r="C33" s="9" t="s">
        <v>36</v>
      </c>
      <c r="D33" s="9" t="s">
        <v>14</v>
      </c>
      <c r="E33" s="9">
        <v>1023.21</v>
      </c>
      <c r="F33" s="9">
        <v>18</v>
      </c>
      <c r="G33" s="9">
        <v>0.05</v>
      </c>
      <c r="H33" s="10">
        <v>45428</v>
      </c>
      <c r="I33" s="11">
        <v>388.82</v>
      </c>
      <c r="J33" s="26">
        <v>46139.687180555557</v>
      </c>
    </row>
    <row r="34" spans="1:10" ht="15.75" customHeight="1" x14ac:dyDescent="0.3">
      <c r="A34" s="8" t="s">
        <v>30</v>
      </c>
      <c r="B34" s="9" t="s">
        <v>49</v>
      </c>
      <c r="C34" s="9" t="s">
        <v>13</v>
      </c>
      <c r="D34" s="9" t="s">
        <v>29</v>
      </c>
      <c r="E34" s="9">
        <v>853.72</v>
      </c>
      <c r="F34" s="9">
        <v>5</v>
      </c>
      <c r="G34" s="9">
        <v>0.15</v>
      </c>
      <c r="H34" s="10">
        <v>45428</v>
      </c>
      <c r="I34" s="11">
        <v>253.98</v>
      </c>
      <c r="J34" s="26">
        <v>46139.687180555557</v>
      </c>
    </row>
    <row r="35" spans="1:10" ht="15.75" customHeight="1" x14ac:dyDescent="0.3">
      <c r="A35" s="8" t="s">
        <v>59</v>
      </c>
      <c r="B35" s="9" t="s">
        <v>45</v>
      </c>
      <c r="C35" s="9" t="s">
        <v>22</v>
      </c>
      <c r="D35" s="9" t="s">
        <v>23</v>
      </c>
      <c r="E35" s="9">
        <v>967.89</v>
      </c>
      <c r="F35" s="9">
        <v>10</v>
      </c>
      <c r="G35" s="9">
        <v>0.1</v>
      </c>
      <c r="H35" s="10">
        <v>45429</v>
      </c>
      <c r="I35" s="11">
        <v>217.78</v>
      </c>
      <c r="J35" s="26">
        <v>46139.687180555557</v>
      </c>
    </row>
    <row r="36" spans="1:10" ht="15.75" customHeight="1" x14ac:dyDescent="0.3">
      <c r="A36" s="8" t="s">
        <v>60</v>
      </c>
      <c r="B36" s="9" t="s">
        <v>55</v>
      </c>
      <c r="C36" s="9" t="s">
        <v>26</v>
      </c>
      <c r="D36" s="9" t="s">
        <v>41</v>
      </c>
      <c r="E36" s="9">
        <v>1200.9000000000001</v>
      </c>
      <c r="F36" s="9">
        <v>14</v>
      </c>
      <c r="G36" s="9">
        <v>0.05</v>
      </c>
      <c r="H36" s="10">
        <v>45429</v>
      </c>
      <c r="I36" s="11">
        <v>513.38</v>
      </c>
      <c r="J36" s="26">
        <v>46139.687180555557</v>
      </c>
    </row>
    <row r="37" spans="1:10" ht="15.75" customHeight="1" x14ac:dyDescent="0.3">
      <c r="A37" s="8" t="s">
        <v>15</v>
      </c>
      <c r="B37" s="9" t="s">
        <v>28</v>
      </c>
      <c r="C37" s="9" t="s">
        <v>13</v>
      </c>
      <c r="D37" s="9" t="s">
        <v>14</v>
      </c>
      <c r="E37" s="9">
        <v>472.38</v>
      </c>
      <c r="F37" s="9">
        <v>12</v>
      </c>
      <c r="G37" s="9">
        <v>0.2</v>
      </c>
      <c r="H37" s="10">
        <v>45429</v>
      </c>
      <c r="I37" s="11">
        <v>151.16</v>
      </c>
      <c r="J37" s="26">
        <v>46139.687180555557</v>
      </c>
    </row>
    <row r="38" spans="1:10" ht="15.75" customHeight="1" x14ac:dyDescent="0.3">
      <c r="A38" s="8" t="s">
        <v>11</v>
      </c>
      <c r="B38" s="9" t="s">
        <v>57</v>
      </c>
      <c r="C38" s="9" t="s">
        <v>20</v>
      </c>
      <c r="D38" s="9" t="s">
        <v>41</v>
      </c>
      <c r="E38" s="9">
        <v>840.92</v>
      </c>
      <c r="F38" s="9">
        <v>9</v>
      </c>
      <c r="G38" s="9">
        <v>0.05</v>
      </c>
      <c r="H38" s="10">
        <v>45429</v>
      </c>
      <c r="I38" s="11">
        <v>359.49</v>
      </c>
      <c r="J38" s="26">
        <v>46139.687180555557</v>
      </c>
    </row>
    <row r="39" spans="1:10" ht="15.75" customHeight="1" x14ac:dyDescent="0.3">
      <c r="A39" s="8" t="s">
        <v>54</v>
      </c>
      <c r="B39" s="9" t="s">
        <v>50</v>
      </c>
      <c r="C39" s="9" t="s">
        <v>36</v>
      </c>
      <c r="D39" s="9" t="s">
        <v>29</v>
      </c>
      <c r="E39" s="9">
        <v>1410.06</v>
      </c>
      <c r="F39" s="9">
        <v>11</v>
      </c>
      <c r="G39" s="9">
        <v>0.05</v>
      </c>
      <c r="H39" s="10">
        <v>45434</v>
      </c>
      <c r="I39" s="11">
        <v>468.84</v>
      </c>
      <c r="J39" s="26">
        <v>46139.687180555557</v>
      </c>
    </row>
    <row r="40" spans="1:10" ht="15.75" customHeight="1" x14ac:dyDescent="0.3">
      <c r="A40" s="8" t="s">
        <v>46</v>
      </c>
      <c r="B40" s="9" t="s">
        <v>61</v>
      </c>
      <c r="C40" s="9" t="s">
        <v>36</v>
      </c>
      <c r="D40" s="9" t="s">
        <v>29</v>
      </c>
      <c r="E40" s="9">
        <v>773.09</v>
      </c>
      <c r="F40" s="9">
        <v>13</v>
      </c>
      <c r="G40" s="9">
        <v>0.15</v>
      </c>
      <c r="H40" s="10">
        <v>45434</v>
      </c>
      <c r="I40" s="11">
        <v>229.99</v>
      </c>
      <c r="J40" s="26">
        <v>46139.687180555557</v>
      </c>
    </row>
    <row r="41" spans="1:10" ht="15.75" customHeight="1" x14ac:dyDescent="0.3">
      <c r="A41" s="8" t="s">
        <v>62</v>
      </c>
      <c r="B41" s="9" t="s">
        <v>63</v>
      </c>
      <c r="C41" s="9" t="s">
        <v>20</v>
      </c>
      <c r="D41" s="9" t="s">
        <v>14</v>
      </c>
      <c r="E41" s="9">
        <v>580.42999999999995</v>
      </c>
      <c r="F41" s="9">
        <v>19</v>
      </c>
      <c r="G41" s="9">
        <v>0.15</v>
      </c>
      <c r="H41" s="10">
        <v>45435</v>
      </c>
      <c r="I41" s="11">
        <v>197.35</v>
      </c>
      <c r="J41" s="26">
        <v>46139.687180555557</v>
      </c>
    </row>
    <row r="42" spans="1:10" ht="15.75" customHeight="1" x14ac:dyDescent="0.3">
      <c r="A42" s="8" t="s">
        <v>21</v>
      </c>
      <c r="B42" s="9" t="s">
        <v>44</v>
      </c>
      <c r="C42" s="9" t="s">
        <v>22</v>
      </c>
      <c r="D42" s="9" t="s">
        <v>14</v>
      </c>
      <c r="E42" s="9">
        <v>1151.21</v>
      </c>
      <c r="F42" s="9">
        <v>15</v>
      </c>
      <c r="G42" s="9">
        <v>0.1</v>
      </c>
      <c r="H42" s="10">
        <v>45445</v>
      </c>
      <c r="I42" s="11">
        <v>414.44</v>
      </c>
      <c r="J42" s="26">
        <v>46139.687180555557</v>
      </c>
    </row>
    <row r="43" spans="1:10" ht="15.75" customHeight="1" x14ac:dyDescent="0.3">
      <c r="A43" s="8" t="s">
        <v>54</v>
      </c>
      <c r="B43" s="9" t="s">
        <v>25</v>
      </c>
      <c r="C43" s="9" t="s">
        <v>36</v>
      </c>
      <c r="D43" s="9" t="s">
        <v>41</v>
      </c>
      <c r="E43" s="9">
        <v>1025.98</v>
      </c>
      <c r="F43" s="9">
        <v>5</v>
      </c>
      <c r="G43" s="9">
        <v>0.2</v>
      </c>
      <c r="H43" s="10">
        <v>45447</v>
      </c>
      <c r="I43" s="11">
        <v>369.35</v>
      </c>
      <c r="J43" s="26">
        <v>46139.687180555557</v>
      </c>
    </row>
    <row r="44" spans="1:10" ht="15.75" customHeight="1" x14ac:dyDescent="0.3">
      <c r="A44" s="8" t="s">
        <v>42</v>
      </c>
      <c r="B44" s="9" t="s">
        <v>58</v>
      </c>
      <c r="C44" s="9" t="s">
        <v>20</v>
      </c>
      <c r="D44" s="9" t="s">
        <v>41</v>
      </c>
      <c r="E44" s="9">
        <v>556.41999999999996</v>
      </c>
      <c r="F44" s="9">
        <v>11</v>
      </c>
      <c r="G44" s="9">
        <v>0.15</v>
      </c>
      <c r="H44" s="10">
        <v>45447</v>
      </c>
      <c r="I44" s="11">
        <v>212.83</v>
      </c>
      <c r="J44" s="26">
        <v>46139.687180555557</v>
      </c>
    </row>
    <row r="45" spans="1:10" ht="15.75" customHeight="1" x14ac:dyDescent="0.3">
      <c r="A45" s="8" t="s">
        <v>59</v>
      </c>
      <c r="B45" s="9" t="s">
        <v>25</v>
      </c>
      <c r="C45" s="9" t="s">
        <v>36</v>
      </c>
      <c r="D45" s="9" t="s">
        <v>14</v>
      </c>
      <c r="E45" s="9">
        <v>840.85</v>
      </c>
      <c r="F45" s="9">
        <v>19</v>
      </c>
      <c r="G45" s="9">
        <v>0.1</v>
      </c>
      <c r="H45" s="10">
        <v>45448</v>
      </c>
      <c r="I45" s="11">
        <v>302.70999999999998</v>
      </c>
      <c r="J45" s="26">
        <v>46139.687180555557</v>
      </c>
    </row>
    <row r="46" spans="1:10" ht="15.75" customHeight="1" x14ac:dyDescent="0.3">
      <c r="A46" s="8" t="s">
        <v>32</v>
      </c>
      <c r="B46" s="9" t="s">
        <v>63</v>
      </c>
      <c r="C46" s="9" t="s">
        <v>26</v>
      </c>
      <c r="D46" s="9" t="s">
        <v>29</v>
      </c>
      <c r="E46" s="9">
        <v>1227.25</v>
      </c>
      <c r="F46" s="9">
        <v>12</v>
      </c>
      <c r="G46" s="9">
        <v>0.15</v>
      </c>
      <c r="H46" s="10">
        <v>45448</v>
      </c>
      <c r="I46" s="11">
        <v>365.11</v>
      </c>
      <c r="J46" s="26">
        <v>46139.687180555557</v>
      </c>
    </row>
    <row r="47" spans="1:10" ht="15.75" customHeight="1" x14ac:dyDescent="0.3">
      <c r="A47" s="8" t="s">
        <v>18</v>
      </c>
      <c r="B47" s="9" t="s">
        <v>64</v>
      </c>
      <c r="C47" s="9" t="s">
        <v>36</v>
      </c>
      <c r="D47" s="9" t="s">
        <v>23</v>
      </c>
      <c r="E47" s="9">
        <v>856.7</v>
      </c>
      <c r="F47" s="9">
        <v>2</v>
      </c>
      <c r="G47" s="9">
        <v>0</v>
      </c>
      <c r="H47" s="10">
        <v>45449</v>
      </c>
      <c r="I47" s="11">
        <v>214.18</v>
      </c>
      <c r="J47" s="26">
        <v>46139.687180555557</v>
      </c>
    </row>
    <row r="48" spans="1:10" ht="15.75" customHeight="1" x14ac:dyDescent="0.3">
      <c r="A48" s="8" t="s">
        <v>56</v>
      </c>
      <c r="B48" s="9" t="s">
        <v>58</v>
      </c>
      <c r="C48" s="9" t="s">
        <v>36</v>
      </c>
      <c r="D48" s="9" t="s">
        <v>41</v>
      </c>
      <c r="E48" s="9">
        <v>1225.42</v>
      </c>
      <c r="F48" s="9">
        <v>8</v>
      </c>
      <c r="G48" s="9">
        <v>0.15</v>
      </c>
      <c r="H48" s="10">
        <v>45449</v>
      </c>
      <c r="I48" s="11">
        <v>468.72</v>
      </c>
      <c r="J48" s="26">
        <v>46139.687180555557</v>
      </c>
    </row>
    <row r="49" spans="1:10" ht="15.75" customHeight="1" x14ac:dyDescent="0.3">
      <c r="A49" s="8" t="s">
        <v>65</v>
      </c>
      <c r="B49" s="9" t="s">
        <v>33</v>
      </c>
      <c r="C49" s="9" t="s">
        <v>26</v>
      </c>
      <c r="D49" s="9" t="s">
        <v>41</v>
      </c>
      <c r="E49" s="9">
        <v>1001.57</v>
      </c>
      <c r="F49" s="9">
        <v>12</v>
      </c>
      <c r="G49" s="9">
        <v>0</v>
      </c>
      <c r="H49" s="10">
        <v>45450</v>
      </c>
      <c r="I49" s="11">
        <v>450.71</v>
      </c>
      <c r="J49" s="26">
        <v>46139.687180555557</v>
      </c>
    </row>
    <row r="50" spans="1:10" ht="15.75" customHeight="1" x14ac:dyDescent="0.3">
      <c r="A50" s="8" t="s">
        <v>59</v>
      </c>
      <c r="B50" s="9" t="s">
        <v>28</v>
      </c>
      <c r="C50" s="9" t="s">
        <v>20</v>
      </c>
      <c r="D50" s="9" t="s">
        <v>29</v>
      </c>
      <c r="E50" s="9">
        <v>1186.8499999999999</v>
      </c>
      <c r="F50" s="9">
        <v>19</v>
      </c>
      <c r="G50" s="9">
        <v>0.2</v>
      </c>
      <c r="H50" s="10">
        <v>45451</v>
      </c>
      <c r="I50" s="11">
        <v>332.32</v>
      </c>
      <c r="J50" s="26">
        <v>46139.687180555557</v>
      </c>
    </row>
    <row r="51" spans="1:10" ht="15.75" customHeight="1" x14ac:dyDescent="0.3">
      <c r="A51" s="8" t="s">
        <v>46</v>
      </c>
      <c r="B51" s="9" t="s">
        <v>53</v>
      </c>
      <c r="C51" s="9" t="s">
        <v>22</v>
      </c>
      <c r="D51" s="9" t="s">
        <v>23</v>
      </c>
      <c r="E51" s="9">
        <v>775.45</v>
      </c>
      <c r="F51" s="9">
        <v>6</v>
      </c>
      <c r="G51" s="9">
        <v>0.1</v>
      </c>
      <c r="H51" s="10">
        <v>45457</v>
      </c>
      <c r="I51" s="11">
        <v>174.48</v>
      </c>
      <c r="J51" s="26">
        <v>46139.687180555557</v>
      </c>
    </row>
    <row r="52" spans="1:10" ht="15.75" customHeight="1" x14ac:dyDescent="0.3">
      <c r="A52" s="8" t="s">
        <v>27</v>
      </c>
      <c r="B52" s="9" t="s">
        <v>35</v>
      </c>
      <c r="C52" s="9" t="s">
        <v>22</v>
      </c>
      <c r="D52" s="9" t="s">
        <v>23</v>
      </c>
      <c r="E52" s="9">
        <v>1021.47</v>
      </c>
      <c r="F52" s="9">
        <v>6</v>
      </c>
      <c r="G52" s="9">
        <v>0.05</v>
      </c>
      <c r="H52" s="10">
        <v>45461</v>
      </c>
      <c r="I52" s="11">
        <v>242.6</v>
      </c>
      <c r="J52" s="26">
        <v>46139.687180555557</v>
      </c>
    </row>
    <row r="53" spans="1:10" ht="15.75" customHeight="1" x14ac:dyDescent="0.3">
      <c r="A53" s="8" t="s">
        <v>60</v>
      </c>
      <c r="B53" s="9" t="s">
        <v>25</v>
      </c>
      <c r="C53" s="9" t="s">
        <v>22</v>
      </c>
      <c r="D53" s="9" t="s">
        <v>17</v>
      </c>
      <c r="E53" s="9">
        <v>1226.6199999999999</v>
      </c>
      <c r="F53" s="9">
        <v>7</v>
      </c>
      <c r="G53" s="9">
        <v>0.1</v>
      </c>
      <c r="H53" s="10">
        <v>45463</v>
      </c>
      <c r="I53" s="11">
        <v>551.98</v>
      </c>
      <c r="J53" s="26">
        <v>46139.687180555557</v>
      </c>
    </row>
    <row r="54" spans="1:10" ht="15.75" customHeight="1" x14ac:dyDescent="0.3">
      <c r="A54" s="8" t="s">
        <v>24</v>
      </c>
      <c r="B54" s="9" t="s">
        <v>66</v>
      </c>
      <c r="C54" s="9" t="s">
        <v>22</v>
      </c>
      <c r="D54" s="9" t="s">
        <v>29</v>
      </c>
      <c r="E54" s="9">
        <v>1086.93</v>
      </c>
      <c r="F54" s="9">
        <v>2</v>
      </c>
      <c r="G54" s="9">
        <v>0</v>
      </c>
      <c r="H54" s="10">
        <v>45464</v>
      </c>
      <c r="I54" s="11">
        <v>380.43</v>
      </c>
      <c r="J54" s="26">
        <v>46139.687180555557</v>
      </c>
    </row>
    <row r="55" spans="1:10" ht="15.75" customHeight="1" x14ac:dyDescent="0.3">
      <c r="A55" s="8" t="s">
        <v>67</v>
      </c>
      <c r="B55" s="9" t="s">
        <v>50</v>
      </c>
      <c r="C55" s="9" t="s">
        <v>13</v>
      </c>
      <c r="D55" s="9" t="s">
        <v>14</v>
      </c>
      <c r="E55" s="9">
        <v>942.9</v>
      </c>
      <c r="F55" s="9">
        <v>18</v>
      </c>
      <c r="G55" s="9">
        <v>0.1</v>
      </c>
      <c r="H55" s="10">
        <v>45466</v>
      </c>
      <c r="I55" s="11">
        <v>339.44</v>
      </c>
      <c r="J55" s="26">
        <v>46139.687180555557</v>
      </c>
    </row>
    <row r="56" spans="1:10" ht="15.75" customHeight="1" x14ac:dyDescent="0.3">
      <c r="A56" s="8" t="s">
        <v>34</v>
      </c>
      <c r="B56" s="9" t="s">
        <v>40</v>
      </c>
      <c r="C56" s="9" t="s">
        <v>26</v>
      </c>
      <c r="D56" s="9" t="s">
        <v>23</v>
      </c>
      <c r="E56" s="9">
        <v>818.8</v>
      </c>
      <c r="F56" s="9">
        <v>15</v>
      </c>
      <c r="G56" s="9">
        <v>0.15</v>
      </c>
      <c r="H56" s="10">
        <v>45468</v>
      </c>
      <c r="I56" s="11">
        <v>173.99</v>
      </c>
      <c r="J56" s="26">
        <v>46139.687180555557</v>
      </c>
    </row>
    <row r="57" spans="1:10" ht="15.75" customHeight="1" x14ac:dyDescent="0.3">
      <c r="A57" s="8" t="s">
        <v>21</v>
      </c>
      <c r="B57" s="9" t="s">
        <v>16</v>
      </c>
      <c r="C57" s="9" t="s">
        <v>22</v>
      </c>
      <c r="D57" s="9" t="s">
        <v>29</v>
      </c>
      <c r="E57" s="9">
        <v>919.04</v>
      </c>
      <c r="F57" s="9">
        <v>10</v>
      </c>
      <c r="G57" s="9">
        <v>0.2</v>
      </c>
      <c r="H57" s="10">
        <v>45468</v>
      </c>
      <c r="I57" s="11">
        <v>257.33</v>
      </c>
      <c r="J57" s="26">
        <v>46139.687180555557</v>
      </c>
    </row>
    <row r="58" spans="1:10" ht="15.75" customHeight="1" x14ac:dyDescent="0.3">
      <c r="A58" s="8" t="s">
        <v>24</v>
      </c>
      <c r="B58" s="9" t="s">
        <v>68</v>
      </c>
      <c r="C58" s="9" t="s">
        <v>36</v>
      </c>
      <c r="D58" s="9" t="s">
        <v>14</v>
      </c>
      <c r="E58" s="9">
        <v>973.26</v>
      </c>
      <c r="F58" s="9">
        <v>11</v>
      </c>
      <c r="G58" s="9">
        <v>0</v>
      </c>
      <c r="H58" s="10">
        <v>45470</v>
      </c>
      <c r="I58" s="11">
        <v>389.3</v>
      </c>
      <c r="J58" s="26">
        <v>46139.687180555557</v>
      </c>
    </row>
    <row r="59" spans="1:10" ht="15.75" customHeight="1" x14ac:dyDescent="0.3">
      <c r="A59" s="8" t="s">
        <v>43</v>
      </c>
      <c r="B59" s="9" t="s">
        <v>66</v>
      </c>
      <c r="C59" s="9" t="s">
        <v>26</v>
      </c>
      <c r="D59" s="9" t="s">
        <v>23</v>
      </c>
      <c r="E59" s="9">
        <v>741.61</v>
      </c>
      <c r="F59" s="9">
        <v>1</v>
      </c>
      <c r="G59" s="9">
        <v>0.2</v>
      </c>
      <c r="H59" s="10">
        <v>45471</v>
      </c>
      <c r="I59" s="11">
        <v>148.32</v>
      </c>
      <c r="J59" s="26">
        <v>46139.687180555557</v>
      </c>
    </row>
    <row r="60" spans="1:10" ht="15.75" customHeight="1" x14ac:dyDescent="0.3">
      <c r="A60" s="8" t="s">
        <v>69</v>
      </c>
      <c r="B60" s="9" t="s">
        <v>40</v>
      </c>
      <c r="C60" s="9" t="s">
        <v>26</v>
      </c>
      <c r="D60" s="9" t="s">
        <v>14</v>
      </c>
      <c r="E60" s="9">
        <v>1248.82</v>
      </c>
      <c r="F60" s="9">
        <v>2</v>
      </c>
      <c r="G60" s="9">
        <v>0.1</v>
      </c>
      <c r="H60" s="10">
        <v>45473</v>
      </c>
      <c r="I60" s="11">
        <v>449.58</v>
      </c>
      <c r="J60" s="26">
        <v>46139.687180555557</v>
      </c>
    </row>
    <row r="61" spans="1:10" ht="15.75" customHeight="1" x14ac:dyDescent="0.3">
      <c r="A61" s="8" t="s">
        <v>15</v>
      </c>
      <c r="B61" s="9" t="s">
        <v>61</v>
      </c>
      <c r="C61" s="9" t="s">
        <v>13</v>
      </c>
      <c r="D61" s="9" t="s">
        <v>17</v>
      </c>
      <c r="E61" s="9">
        <v>1360.36</v>
      </c>
      <c r="F61" s="9">
        <v>17</v>
      </c>
      <c r="G61" s="9">
        <v>0</v>
      </c>
      <c r="H61" s="10">
        <v>45473</v>
      </c>
      <c r="I61" s="11">
        <v>680.18</v>
      </c>
      <c r="J61" s="26">
        <v>46139.687180555557</v>
      </c>
    </row>
    <row r="62" spans="1:10" ht="15.75" customHeight="1" x14ac:dyDescent="0.3">
      <c r="A62" s="8" t="s">
        <v>59</v>
      </c>
      <c r="B62" s="9" t="s">
        <v>33</v>
      </c>
      <c r="C62" s="9" t="s">
        <v>20</v>
      </c>
      <c r="D62" s="9" t="s">
        <v>14</v>
      </c>
      <c r="E62" s="9">
        <v>1383.3</v>
      </c>
      <c r="F62" s="9">
        <v>8</v>
      </c>
      <c r="G62" s="9">
        <v>0.1</v>
      </c>
      <c r="H62" s="10">
        <v>45478</v>
      </c>
      <c r="I62" s="11">
        <v>497.99</v>
      </c>
      <c r="J62" s="26">
        <v>46139.687180555557</v>
      </c>
    </row>
    <row r="63" spans="1:10" ht="15.75" customHeight="1" x14ac:dyDescent="0.3">
      <c r="A63" s="8" t="s">
        <v>37</v>
      </c>
      <c r="B63" s="9" t="s">
        <v>57</v>
      </c>
      <c r="C63" s="9" t="s">
        <v>36</v>
      </c>
      <c r="D63" s="9" t="s">
        <v>41</v>
      </c>
      <c r="E63" s="9">
        <v>488.99</v>
      </c>
      <c r="F63" s="9">
        <v>9</v>
      </c>
      <c r="G63" s="9">
        <v>0</v>
      </c>
      <c r="H63" s="10">
        <v>45479</v>
      </c>
      <c r="I63" s="11">
        <v>220.05</v>
      </c>
      <c r="J63" s="26">
        <v>46139.687180555557</v>
      </c>
    </row>
    <row r="64" spans="1:10" ht="15.75" customHeight="1" x14ac:dyDescent="0.3">
      <c r="A64" s="8" t="s">
        <v>32</v>
      </c>
      <c r="B64" s="9" t="s">
        <v>33</v>
      </c>
      <c r="C64" s="9" t="s">
        <v>20</v>
      </c>
      <c r="D64" s="9" t="s">
        <v>29</v>
      </c>
      <c r="E64" s="9">
        <v>933.71</v>
      </c>
      <c r="F64" s="9">
        <v>17</v>
      </c>
      <c r="G64" s="9">
        <v>0.1</v>
      </c>
      <c r="H64" s="10">
        <v>45481</v>
      </c>
      <c r="I64" s="11">
        <v>294.12</v>
      </c>
      <c r="J64" s="26">
        <v>46139.687180555557</v>
      </c>
    </row>
    <row r="65" spans="1:10" ht="15.75" customHeight="1" x14ac:dyDescent="0.3">
      <c r="A65" s="8" t="s">
        <v>69</v>
      </c>
      <c r="B65" s="9" t="s">
        <v>12</v>
      </c>
      <c r="C65" s="9" t="s">
        <v>13</v>
      </c>
      <c r="D65" s="9" t="s">
        <v>23</v>
      </c>
      <c r="E65" s="9">
        <v>1005.53</v>
      </c>
      <c r="F65" s="9">
        <v>17</v>
      </c>
      <c r="G65" s="9">
        <v>0.2</v>
      </c>
      <c r="H65" s="10">
        <v>45481</v>
      </c>
      <c r="I65" s="11">
        <v>201.11</v>
      </c>
      <c r="J65" s="26">
        <v>46139.687180555557</v>
      </c>
    </row>
    <row r="66" spans="1:10" ht="15.75" customHeight="1" x14ac:dyDescent="0.3">
      <c r="A66" s="8" t="s">
        <v>43</v>
      </c>
      <c r="B66" s="9" t="s">
        <v>63</v>
      </c>
      <c r="C66" s="9" t="s">
        <v>22</v>
      </c>
      <c r="D66" s="9" t="s">
        <v>23</v>
      </c>
      <c r="E66" s="9">
        <v>1100.0999999999999</v>
      </c>
      <c r="F66" s="9">
        <v>5</v>
      </c>
      <c r="G66" s="9">
        <v>0.05</v>
      </c>
      <c r="H66" s="10">
        <v>45482</v>
      </c>
      <c r="I66" s="11">
        <v>261.27</v>
      </c>
      <c r="J66" s="26">
        <v>46139.687180555557</v>
      </c>
    </row>
    <row r="67" spans="1:10" ht="15.75" customHeight="1" x14ac:dyDescent="0.3">
      <c r="A67" s="8" t="s">
        <v>69</v>
      </c>
      <c r="B67" s="9" t="s">
        <v>25</v>
      </c>
      <c r="C67" s="9" t="s">
        <v>26</v>
      </c>
      <c r="D67" s="9" t="s">
        <v>29</v>
      </c>
      <c r="E67" s="9">
        <v>1034.7</v>
      </c>
      <c r="F67" s="9">
        <v>15</v>
      </c>
      <c r="G67" s="9">
        <v>0.15</v>
      </c>
      <c r="H67" s="10">
        <v>45487</v>
      </c>
      <c r="I67" s="11">
        <v>307.82</v>
      </c>
      <c r="J67" s="26">
        <v>46139.687180555557</v>
      </c>
    </row>
    <row r="68" spans="1:10" ht="15.75" customHeight="1" x14ac:dyDescent="0.3">
      <c r="A68" s="8" t="s">
        <v>67</v>
      </c>
      <c r="B68" s="9" t="s">
        <v>33</v>
      </c>
      <c r="C68" s="9" t="s">
        <v>22</v>
      </c>
      <c r="D68" s="9" t="s">
        <v>14</v>
      </c>
      <c r="E68" s="9">
        <v>876.44</v>
      </c>
      <c r="F68" s="9">
        <v>12</v>
      </c>
      <c r="G68" s="9">
        <v>0.05</v>
      </c>
      <c r="H68" s="10">
        <v>45488</v>
      </c>
      <c r="I68" s="11">
        <v>333.05</v>
      </c>
      <c r="J68" s="26">
        <v>46139.687180555557</v>
      </c>
    </row>
    <row r="69" spans="1:10" ht="15.75" customHeight="1" x14ac:dyDescent="0.3">
      <c r="A69" s="8" t="s">
        <v>70</v>
      </c>
      <c r="B69" s="9" t="s">
        <v>57</v>
      </c>
      <c r="C69" s="9" t="s">
        <v>13</v>
      </c>
      <c r="D69" s="9" t="s">
        <v>29</v>
      </c>
      <c r="E69" s="9">
        <v>1371.34</v>
      </c>
      <c r="F69" s="9">
        <v>5</v>
      </c>
      <c r="G69" s="9">
        <v>0.05</v>
      </c>
      <c r="H69" s="10">
        <v>45488</v>
      </c>
      <c r="I69" s="11">
        <v>455.97</v>
      </c>
      <c r="J69" s="26">
        <v>46139.687180555557</v>
      </c>
    </row>
    <row r="70" spans="1:10" ht="15.75" customHeight="1" x14ac:dyDescent="0.3">
      <c r="A70" s="8" t="s">
        <v>59</v>
      </c>
      <c r="B70" s="9" t="s">
        <v>49</v>
      </c>
      <c r="C70" s="9" t="s">
        <v>26</v>
      </c>
      <c r="D70" s="9" t="s">
        <v>23</v>
      </c>
      <c r="E70" s="9">
        <v>1020.26</v>
      </c>
      <c r="F70" s="9">
        <v>11</v>
      </c>
      <c r="G70" s="9">
        <v>0.05</v>
      </c>
      <c r="H70" s="10">
        <v>45494</v>
      </c>
      <c r="I70" s="11">
        <v>242.31</v>
      </c>
      <c r="J70" s="26">
        <v>46139.687180555557</v>
      </c>
    </row>
    <row r="71" spans="1:10" ht="15.75" customHeight="1" x14ac:dyDescent="0.3">
      <c r="A71" s="8" t="s">
        <v>46</v>
      </c>
      <c r="B71" s="9" t="s">
        <v>12</v>
      </c>
      <c r="C71" s="9" t="s">
        <v>36</v>
      </c>
      <c r="D71" s="9" t="s">
        <v>41</v>
      </c>
      <c r="E71" s="9">
        <v>804.81</v>
      </c>
      <c r="F71" s="9">
        <v>1</v>
      </c>
      <c r="G71" s="9">
        <v>0.05</v>
      </c>
      <c r="H71" s="10">
        <v>45502</v>
      </c>
      <c r="I71" s="11">
        <v>344.06</v>
      </c>
      <c r="J71" s="26">
        <v>46139.687180555557</v>
      </c>
    </row>
    <row r="72" spans="1:10" ht="15.75" customHeight="1" x14ac:dyDescent="0.3">
      <c r="A72" s="8" t="s">
        <v>24</v>
      </c>
      <c r="B72" s="9" t="s">
        <v>57</v>
      </c>
      <c r="C72" s="9" t="s">
        <v>36</v>
      </c>
      <c r="D72" s="9" t="s">
        <v>23</v>
      </c>
      <c r="E72" s="9">
        <v>608.66</v>
      </c>
      <c r="F72" s="9">
        <v>1</v>
      </c>
      <c r="G72" s="9">
        <v>0.05</v>
      </c>
      <c r="H72" s="10">
        <v>45503</v>
      </c>
      <c r="I72" s="11">
        <v>144.56</v>
      </c>
      <c r="J72" s="26">
        <v>46139.687180555557</v>
      </c>
    </row>
    <row r="73" spans="1:10" ht="15.75" customHeight="1" x14ac:dyDescent="0.3">
      <c r="A73" s="8" t="s">
        <v>70</v>
      </c>
      <c r="B73" s="9" t="s">
        <v>71</v>
      </c>
      <c r="C73" s="9" t="s">
        <v>22</v>
      </c>
      <c r="D73" s="9" t="s">
        <v>41</v>
      </c>
      <c r="E73" s="9">
        <v>981.2</v>
      </c>
      <c r="F73" s="9">
        <v>19</v>
      </c>
      <c r="G73" s="9">
        <v>0</v>
      </c>
      <c r="H73" s="10">
        <v>45504</v>
      </c>
      <c r="I73" s="11">
        <v>441.54</v>
      </c>
      <c r="J73" s="26">
        <v>46139.687180555557</v>
      </c>
    </row>
    <row r="74" spans="1:10" ht="15.75" customHeight="1" x14ac:dyDescent="0.3">
      <c r="A74" s="8" t="s">
        <v>72</v>
      </c>
      <c r="B74" s="9" t="s">
        <v>57</v>
      </c>
      <c r="C74" s="9" t="s">
        <v>20</v>
      </c>
      <c r="D74" s="9" t="s">
        <v>23</v>
      </c>
      <c r="E74" s="9">
        <v>539.77</v>
      </c>
      <c r="F74" s="9">
        <v>10</v>
      </c>
      <c r="G74" s="9">
        <v>0.15</v>
      </c>
      <c r="H74" s="10">
        <v>45509</v>
      </c>
      <c r="I74" s="11">
        <v>114.7</v>
      </c>
      <c r="J74" s="26">
        <v>46139.687180555557</v>
      </c>
    </row>
    <row r="75" spans="1:10" ht="15.75" customHeight="1" x14ac:dyDescent="0.3">
      <c r="A75" s="8" t="s">
        <v>15</v>
      </c>
      <c r="B75" s="9" t="s">
        <v>73</v>
      </c>
      <c r="C75" s="9" t="s">
        <v>22</v>
      </c>
      <c r="D75" s="9" t="s">
        <v>14</v>
      </c>
      <c r="E75" s="9">
        <v>804.45</v>
      </c>
      <c r="F75" s="9">
        <v>5</v>
      </c>
      <c r="G75" s="9">
        <v>0.2</v>
      </c>
      <c r="H75" s="10">
        <v>45509</v>
      </c>
      <c r="I75" s="11">
        <v>257.42</v>
      </c>
      <c r="J75" s="26">
        <v>46139.687180555557</v>
      </c>
    </row>
    <row r="76" spans="1:10" ht="15.75" customHeight="1" x14ac:dyDescent="0.3">
      <c r="A76" s="8" t="s">
        <v>72</v>
      </c>
      <c r="B76" s="9" t="s">
        <v>40</v>
      </c>
      <c r="C76" s="9" t="s">
        <v>13</v>
      </c>
      <c r="D76" s="9" t="s">
        <v>23</v>
      </c>
      <c r="E76" s="9">
        <v>1526.6</v>
      </c>
      <c r="F76" s="9">
        <v>13</v>
      </c>
      <c r="G76" s="9">
        <v>0.2</v>
      </c>
      <c r="H76" s="10">
        <v>45512</v>
      </c>
      <c r="I76" s="11">
        <v>305.32</v>
      </c>
      <c r="J76" s="26">
        <v>46139.687180555557</v>
      </c>
    </row>
    <row r="77" spans="1:10" ht="15.75" customHeight="1" x14ac:dyDescent="0.3">
      <c r="A77" s="8" t="s">
        <v>15</v>
      </c>
      <c r="B77" s="9" t="s">
        <v>31</v>
      </c>
      <c r="C77" s="9" t="s">
        <v>13</v>
      </c>
      <c r="D77" s="9" t="s">
        <v>23</v>
      </c>
      <c r="E77" s="9">
        <v>1215.26</v>
      </c>
      <c r="F77" s="9">
        <v>5</v>
      </c>
      <c r="G77" s="9">
        <v>0.15</v>
      </c>
      <c r="H77" s="10">
        <v>45513</v>
      </c>
      <c r="I77" s="11">
        <v>258.24</v>
      </c>
      <c r="J77" s="26">
        <v>46139.687180555557</v>
      </c>
    </row>
    <row r="78" spans="1:10" ht="15.75" customHeight="1" x14ac:dyDescent="0.3">
      <c r="A78" s="8" t="s">
        <v>21</v>
      </c>
      <c r="B78" s="9" t="s">
        <v>55</v>
      </c>
      <c r="C78" s="9" t="s">
        <v>36</v>
      </c>
      <c r="D78" s="9" t="s">
        <v>29</v>
      </c>
      <c r="E78" s="9">
        <v>1261.3399999999999</v>
      </c>
      <c r="F78" s="9">
        <v>3</v>
      </c>
      <c r="G78" s="9">
        <v>0</v>
      </c>
      <c r="H78" s="10">
        <v>45519</v>
      </c>
      <c r="I78" s="11">
        <v>441.47</v>
      </c>
      <c r="J78" s="26">
        <v>46139.687180555557</v>
      </c>
    </row>
    <row r="79" spans="1:10" ht="15.75" customHeight="1" x14ac:dyDescent="0.3">
      <c r="A79" s="8" t="s">
        <v>74</v>
      </c>
      <c r="B79" s="9" t="s">
        <v>47</v>
      </c>
      <c r="C79" s="9" t="s">
        <v>26</v>
      </c>
      <c r="D79" s="9" t="s">
        <v>29</v>
      </c>
      <c r="E79" s="9">
        <v>518.07000000000005</v>
      </c>
      <c r="F79" s="9">
        <v>7</v>
      </c>
      <c r="G79" s="9">
        <v>0.05</v>
      </c>
      <c r="H79" s="10">
        <v>45522</v>
      </c>
      <c r="I79" s="11">
        <v>172.26</v>
      </c>
      <c r="J79" s="26">
        <v>46139.687180555557</v>
      </c>
    </row>
    <row r="80" spans="1:10" ht="15.75" customHeight="1" x14ac:dyDescent="0.3">
      <c r="A80" s="8" t="s">
        <v>32</v>
      </c>
      <c r="B80" s="9" t="s">
        <v>31</v>
      </c>
      <c r="C80" s="9" t="s">
        <v>13</v>
      </c>
      <c r="D80" s="9" t="s">
        <v>41</v>
      </c>
      <c r="E80" s="9">
        <v>1111.3399999999999</v>
      </c>
      <c r="F80" s="9">
        <v>1</v>
      </c>
      <c r="G80" s="9">
        <v>0</v>
      </c>
      <c r="H80" s="10">
        <v>45523</v>
      </c>
      <c r="I80" s="11">
        <v>500.1</v>
      </c>
      <c r="J80" s="26">
        <v>46139.687180555557</v>
      </c>
    </row>
    <row r="81" spans="1:10" ht="15.75" customHeight="1" x14ac:dyDescent="0.3">
      <c r="A81" s="8" t="s">
        <v>24</v>
      </c>
      <c r="B81" s="9" t="s">
        <v>33</v>
      </c>
      <c r="C81" s="9" t="s">
        <v>20</v>
      </c>
      <c r="D81" s="9" t="s">
        <v>17</v>
      </c>
      <c r="E81" s="9">
        <v>1291.47</v>
      </c>
      <c r="F81" s="9">
        <v>18</v>
      </c>
      <c r="G81" s="9">
        <v>0.1</v>
      </c>
      <c r="H81" s="10">
        <v>45526</v>
      </c>
      <c r="I81" s="11">
        <v>581.16</v>
      </c>
      <c r="J81" s="26">
        <v>46139.687180555557</v>
      </c>
    </row>
    <row r="82" spans="1:10" ht="15.75" customHeight="1" x14ac:dyDescent="0.3">
      <c r="A82" s="8" t="s">
        <v>27</v>
      </c>
      <c r="B82" s="9" t="s">
        <v>57</v>
      </c>
      <c r="C82" s="9" t="s">
        <v>26</v>
      </c>
      <c r="D82" s="9" t="s">
        <v>14</v>
      </c>
      <c r="E82" s="9">
        <v>679.71</v>
      </c>
      <c r="F82" s="9">
        <v>19</v>
      </c>
      <c r="G82" s="9">
        <v>0</v>
      </c>
      <c r="H82" s="10">
        <v>45534</v>
      </c>
      <c r="I82" s="11">
        <v>271.88</v>
      </c>
      <c r="J82" s="26">
        <v>46139.687180555557</v>
      </c>
    </row>
    <row r="83" spans="1:10" ht="15.75" customHeight="1" x14ac:dyDescent="0.3">
      <c r="A83" s="8" t="s">
        <v>70</v>
      </c>
      <c r="B83" s="9" t="s">
        <v>35</v>
      </c>
      <c r="C83" s="9" t="s">
        <v>20</v>
      </c>
      <c r="D83" s="9" t="s">
        <v>29</v>
      </c>
      <c r="E83" s="9">
        <v>1143.69</v>
      </c>
      <c r="F83" s="9">
        <v>17</v>
      </c>
      <c r="G83" s="9">
        <v>0</v>
      </c>
      <c r="H83" s="10">
        <v>45534</v>
      </c>
      <c r="I83" s="11">
        <v>400.29</v>
      </c>
      <c r="J83" s="26">
        <v>46139.687180555557</v>
      </c>
    </row>
    <row r="84" spans="1:10" ht="15.75" customHeight="1" x14ac:dyDescent="0.3">
      <c r="A84" s="8" t="s">
        <v>54</v>
      </c>
      <c r="B84" s="9" t="s">
        <v>52</v>
      </c>
      <c r="C84" s="9" t="s">
        <v>36</v>
      </c>
      <c r="D84" s="9" t="s">
        <v>23</v>
      </c>
      <c r="E84" s="9">
        <v>790.08</v>
      </c>
      <c r="F84" s="9">
        <v>7</v>
      </c>
      <c r="G84" s="9">
        <v>0.1</v>
      </c>
      <c r="H84" s="10">
        <v>45536</v>
      </c>
      <c r="I84" s="11">
        <v>177.77</v>
      </c>
      <c r="J84" s="26">
        <v>46139.687180555557</v>
      </c>
    </row>
    <row r="85" spans="1:10" ht="15.75" customHeight="1" x14ac:dyDescent="0.3">
      <c r="A85" s="8" t="s">
        <v>21</v>
      </c>
      <c r="B85" s="9" t="s">
        <v>50</v>
      </c>
      <c r="C85" s="9" t="s">
        <v>36</v>
      </c>
      <c r="D85" s="9" t="s">
        <v>14</v>
      </c>
      <c r="E85" s="9">
        <v>1070.68</v>
      </c>
      <c r="F85" s="9">
        <v>7</v>
      </c>
      <c r="G85" s="9">
        <v>0.05</v>
      </c>
      <c r="H85" s="10">
        <v>45536</v>
      </c>
      <c r="I85" s="11">
        <v>406.86</v>
      </c>
      <c r="J85" s="26">
        <v>46139.687180555557</v>
      </c>
    </row>
    <row r="86" spans="1:10" ht="15.75" customHeight="1" x14ac:dyDescent="0.3">
      <c r="A86" s="8" t="s">
        <v>60</v>
      </c>
      <c r="B86" s="9" t="s">
        <v>38</v>
      </c>
      <c r="C86" s="9" t="s">
        <v>13</v>
      </c>
      <c r="D86" s="9" t="s">
        <v>17</v>
      </c>
      <c r="E86" s="9">
        <v>1168.8900000000001</v>
      </c>
      <c r="F86" s="9">
        <v>4</v>
      </c>
      <c r="G86" s="9">
        <v>0.1</v>
      </c>
      <c r="H86" s="10">
        <v>45544</v>
      </c>
      <c r="I86" s="11">
        <v>526</v>
      </c>
      <c r="J86" s="26">
        <v>46139.687180555557</v>
      </c>
    </row>
    <row r="87" spans="1:10" ht="15.75" customHeight="1" x14ac:dyDescent="0.3">
      <c r="A87" s="8" t="s">
        <v>69</v>
      </c>
      <c r="B87" s="9" t="s">
        <v>12</v>
      </c>
      <c r="C87" s="9" t="s">
        <v>22</v>
      </c>
      <c r="D87" s="9" t="s">
        <v>23</v>
      </c>
      <c r="E87" s="9">
        <v>1335.87</v>
      </c>
      <c r="F87" s="9">
        <v>17</v>
      </c>
      <c r="G87" s="9">
        <v>0</v>
      </c>
      <c r="H87" s="10">
        <v>45544</v>
      </c>
      <c r="I87" s="11">
        <v>333.97</v>
      </c>
      <c r="J87" s="26">
        <v>46139.687180555557</v>
      </c>
    </row>
    <row r="88" spans="1:10" ht="15.75" customHeight="1" x14ac:dyDescent="0.3">
      <c r="A88" s="8" t="s">
        <v>42</v>
      </c>
      <c r="B88" s="9" t="s">
        <v>57</v>
      </c>
      <c r="C88" s="9" t="s">
        <v>20</v>
      </c>
      <c r="D88" s="9" t="s">
        <v>29</v>
      </c>
      <c r="E88" s="9">
        <v>873.7</v>
      </c>
      <c r="F88" s="9">
        <v>9</v>
      </c>
      <c r="G88" s="9">
        <v>0</v>
      </c>
      <c r="H88" s="10">
        <v>45546</v>
      </c>
      <c r="I88" s="11">
        <v>305.8</v>
      </c>
      <c r="J88" s="26">
        <v>46139.687180555557</v>
      </c>
    </row>
    <row r="89" spans="1:10" ht="15.75" customHeight="1" x14ac:dyDescent="0.3">
      <c r="A89" s="8" t="s">
        <v>74</v>
      </c>
      <c r="B89" s="9" t="s">
        <v>66</v>
      </c>
      <c r="C89" s="9" t="s">
        <v>13</v>
      </c>
      <c r="D89" s="9" t="s">
        <v>41</v>
      </c>
      <c r="E89" s="9">
        <v>1443.98</v>
      </c>
      <c r="F89" s="9">
        <v>19</v>
      </c>
      <c r="G89" s="9">
        <v>0</v>
      </c>
      <c r="H89" s="10">
        <v>45547</v>
      </c>
      <c r="I89" s="11">
        <v>649.79</v>
      </c>
      <c r="J89" s="26">
        <v>46139.687180555557</v>
      </c>
    </row>
    <row r="90" spans="1:10" ht="15.75" customHeight="1" x14ac:dyDescent="0.3">
      <c r="A90" s="8" t="s">
        <v>42</v>
      </c>
      <c r="B90" s="9" t="s">
        <v>25</v>
      </c>
      <c r="C90" s="9" t="s">
        <v>20</v>
      </c>
      <c r="D90" s="9" t="s">
        <v>41</v>
      </c>
      <c r="E90" s="9">
        <v>1154.33</v>
      </c>
      <c r="F90" s="9">
        <v>11</v>
      </c>
      <c r="G90" s="9">
        <v>0.15</v>
      </c>
      <c r="H90" s="10">
        <v>45549</v>
      </c>
      <c r="I90" s="11">
        <v>441.53</v>
      </c>
      <c r="J90" s="26">
        <v>46139.687180555557</v>
      </c>
    </row>
    <row r="91" spans="1:10" ht="15.75" customHeight="1" x14ac:dyDescent="0.3">
      <c r="A91" s="8" t="s">
        <v>51</v>
      </c>
      <c r="B91" s="9" t="s">
        <v>52</v>
      </c>
      <c r="C91" s="9" t="s">
        <v>22</v>
      </c>
      <c r="D91" s="9" t="s">
        <v>14</v>
      </c>
      <c r="E91" s="9">
        <v>1264.49</v>
      </c>
      <c r="F91" s="9">
        <v>16</v>
      </c>
      <c r="G91" s="9">
        <v>0.05</v>
      </c>
      <c r="H91" s="10">
        <v>45549</v>
      </c>
      <c r="I91" s="11">
        <v>480.51</v>
      </c>
      <c r="J91" s="26">
        <v>46139.687180555557</v>
      </c>
    </row>
    <row r="92" spans="1:10" ht="15.75" customHeight="1" x14ac:dyDescent="0.3">
      <c r="A92" s="8" t="s">
        <v>27</v>
      </c>
      <c r="B92" s="9" t="s">
        <v>68</v>
      </c>
      <c r="C92" s="9" t="s">
        <v>13</v>
      </c>
      <c r="D92" s="9" t="s">
        <v>29</v>
      </c>
      <c r="E92" s="9">
        <v>1101.55</v>
      </c>
      <c r="F92" s="9">
        <v>4</v>
      </c>
      <c r="G92" s="9">
        <v>0.1</v>
      </c>
      <c r="H92" s="10">
        <v>45551</v>
      </c>
      <c r="I92" s="11">
        <v>346.99</v>
      </c>
      <c r="J92" s="26">
        <v>46139.687180555557</v>
      </c>
    </row>
    <row r="93" spans="1:10" ht="15.75" customHeight="1" x14ac:dyDescent="0.3">
      <c r="A93" s="8" t="s">
        <v>75</v>
      </c>
      <c r="B93" s="9" t="s">
        <v>16</v>
      </c>
      <c r="C93" s="9" t="s">
        <v>22</v>
      </c>
      <c r="D93" s="9" t="s">
        <v>29</v>
      </c>
      <c r="E93" s="9">
        <v>727.73</v>
      </c>
      <c r="F93" s="9">
        <v>1</v>
      </c>
      <c r="G93" s="9">
        <v>0.1</v>
      </c>
      <c r="H93" s="10">
        <v>45552</v>
      </c>
      <c r="I93" s="11">
        <v>229.23</v>
      </c>
      <c r="J93" s="26">
        <v>46139.687180555557</v>
      </c>
    </row>
    <row r="94" spans="1:10" ht="15.75" customHeight="1" x14ac:dyDescent="0.3">
      <c r="A94" s="8" t="s">
        <v>76</v>
      </c>
      <c r="B94" s="9" t="s">
        <v>40</v>
      </c>
      <c r="C94" s="9" t="s">
        <v>20</v>
      </c>
      <c r="D94" s="9" t="s">
        <v>41</v>
      </c>
      <c r="E94" s="9">
        <v>875.41</v>
      </c>
      <c r="F94" s="9">
        <v>13</v>
      </c>
      <c r="G94" s="9">
        <v>0.15</v>
      </c>
      <c r="H94" s="10">
        <v>45552</v>
      </c>
      <c r="I94" s="11">
        <v>334.84</v>
      </c>
      <c r="J94" s="26">
        <v>46139.687180555557</v>
      </c>
    </row>
    <row r="95" spans="1:10" ht="15.75" customHeight="1" x14ac:dyDescent="0.3">
      <c r="A95" s="8" t="s">
        <v>69</v>
      </c>
      <c r="B95" s="9" t="s">
        <v>25</v>
      </c>
      <c r="C95" s="9" t="s">
        <v>13</v>
      </c>
      <c r="D95" s="9" t="s">
        <v>23</v>
      </c>
      <c r="E95" s="9">
        <v>1158.94</v>
      </c>
      <c r="F95" s="9">
        <v>19</v>
      </c>
      <c r="G95" s="9">
        <v>0.2</v>
      </c>
      <c r="H95" s="10">
        <v>45553</v>
      </c>
      <c r="I95" s="11">
        <v>231.79</v>
      </c>
      <c r="J95" s="26">
        <v>46139.687180555557</v>
      </c>
    </row>
    <row r="96" spans="1:10" ht="15.75" customHeight="1" x14ac:dyDescent="0.3">
      <c r="A96" s="8" t="s">
        <v>77</v>
      </c>
      <c r="B96" s="9" t="s">
        <v>49</v>
      </c>
      <c r="C96" s="9" t="s">
        <v>22</v>
      </c>
      <c r="D96" s="9" t="s">
        <v>14</v>
      </c>
      <c r="E96" s="9">
        <v>966.3</v>
      </c>
      <c r="F96" s="9">
        <v>2</v>
      </c>
      <c r="G96" s="9">
        <v>0.15</v>
      </c>
      <c r="H96" s="10">
        <v>45557</v>
      </c>
      <c r="I96" s="11">
        <v>328.54</v>
      </c>
      <c r="J96" s="26">
        <v>46139.687180555557</v>
      </c>
    </row>
    <row r="97" spans="1:10" ht="15.75" customHeight="1" x14ac:dyDescent="0.3">
      <c r="A97" s="8" t="s">
        <v>70</v>
      </c>
      <c r="B97" s="9" t="s">
        <v>19</v>
      </c>
      <c r="C97" s="9" t="s">
        <v>22</v>
      </c>
      <c r="D97" s="9" t="s">
        <v>14</v>
      </c>
      <c r="E97" s="9">
        <v>917.48</v>
      </c>
      <c r="F97" s="9">
        <v>6</v>
      </c>
      <c r="G97" s="9">
        <v>0</v>
      </c>
      <c r="H97" s="10">
        <v>45558</v>
      </c>
      <c r="I97" s="11">
        <v>366.99</v>
      </c>
      <c r="J97" s="26">
        <v>46139.687180555557</v>
      </c>
    </row>
    <row r="98" spans="1:10" ht="15.75" customHeight="1" x14ac:dyDescent="0.3">
      <c r="A98" s="8" t="s">
        <v>43</v>
      </c>
      <c r="B98" s="9" t="s">
        <v>63</v>
      </c>
      <c r="C98" s="9" t="s">
        <v>13</v>
      </c>
      <c r="D98" s="9" t="s">
        <v>29</v>
      </c>
      <c r="E98" s="9">
        <v>1172.97</v>
      </c>
      <c r="F98" s="9">
        <v>7</v>
      </c>
      <c r="G98" s="9">
        <v>0.15</v>
      </c>
      <c r="H98" s="10">
        <v>45559</v>
      </c>
      <c r="I98" s="11">
        <v>348.96</v>
      </c>
      <c r="J98" s="26">
        <v>46139.687180555557</v>
      </c>
    </row>
    <row r="99" spans="1:10" ht="15.75" customHeight="1" x14ac:dyDescent="0.3">
      <c r="A99" s="8" t="s">
        <v>59</v>
      </c>
      <c r="B99" s="9" t="s">
        <v>25</v>
      </c>
      <c r="C99" s="9" t="s">
        <v>26</v>
      </c>
      <c r="D99" s="9" t="s">
        <v>17</v>
      </c>
      <c r="E99" s="9">
        <v>1205.82</v>
      </c>
      <c r="F99" s="9">
        <v>11</v>
      </c>
      <c r="G99" s="9">
        <v>0.1</v>
      </c>
      <c r="H99" s="10">
        <v>45559</v>
      </c>
      <c r="I99" s="11">
        <v>542.62</v>
      </c>
      <c r="J99" s="26">
        <v>46139.687180555557</v>
      </c>
    </row>
    <row r="100" spans="1:10" ht="15.75" customHeight="1" x14ac:dyDescent="0.3">
      <c r="A100" s="8" t="s">
        <v>18</v>
      </c>
      <c r="B100" s="9" t="s">
        <v>66</v>
      </c>
      <c r="C100" s="9" t="s">
        <v>13</v>
      </c>
      <c r="D100" s="9" t="s">
        <v>41</v>
      </c>
      <c r="E100" s="9">
        <v>826.93</v>
      </c>
      <c r="F100" s="9">
        <v>10</v>
      </c>
      <c r="G100" s="9">
        <v>0.2</v>
      </c>
      <c r="H100" s="10">
        <v>45564</v>
      </c>
      <c r="I100" s="11">
        <v>297.69</v>
      </c>
      <c r="J100" s="26">
        <v>46139.687180555557</v>
      </c>
    </row>
    <row r="101" spans="1:10" ht="15.75" customHeight="1" x14ac:dyDescent="0.3">
      <c r="A101" s="8" t="s">
        <v>69</v>
      </c>
      <c r="B101" s="9" t="s">
        <v>25</v>
      </c>
      <c r="C101" s="9" t="s">
        <v>36</v>
      </c>
      <c r="D101" s="9" t="s">
        <v>17</v>
      </c>
      <c r="E101" s="9">
        <v>902.19</v>
      </c>
      <c r="F101" s="9">
        <v>12</v>
      </c>
      <c r="G101" s="9">
        <v>0</v>
      </c>
      <c r="H101" s="10">
        <v>45564</v>
      </c>
      <c r="I101" s="11">
        <v>451.1</v>
      </c>
      <c r="J101" s="26">
        <v>46139.687180555557</v>
      </c>
    </row>
    <row r="102" spans="1:10" ht="15.75" customHeight="1" x14ac:dyDescent="0.3">
      <c r="A102" s="8" t="s">
        <v>76</v>
      </c>
      <c r="B102" s="9" t="s">
        <v>40</v>
      </c>
      <c r="C102" s="9" t="s">
        <v>26</v>
      </c>
      <c r="D102" s="9" t="s">
        <v>14</v>
      </c>
      <c r="E102" s="9">
        <v>585.97</v>
      </c>
      <c r="F102" s="9">
        <v>17</v>
      </c>
      <c r="G102" s="9">
        <v>0.1</v>
      </c>
      <c r="H102" s="10">
        <v>45565</v>
      </c>
      <c r="I102" s="11">
        <v>210.95</v>
      </c>
      <c r="J102" s="26">
        <v>46139.687180555557</v>
      </c>
    </row>
    <row r="103" spans="1:10" ht="15.75" customHeight="1" x14ac:dyDescent="0.3">
      <c r="A103" s="8" t="s">
        <v>62</v>
      </c>
      <c r="B103" s="9" t="s">
        <v>28</v>
      </c>
      <c r="C103" s="9" t="s">
        <v>26</v>
      </c>
      <c r="D103" s="9" t="s">
        <v>17</v>
      </c>
      <c r="E103" s="9">
        <v>990.19</v>
      </c>
      <c r="F103" s="9">
        <v>8</v>
      </c>
      <c r="G103" s="9">
        <v>0.1</v>
      </c>
      <c r="H103" s="10">
        <v>45565</v>
      </c>
      <c r="I103" s="11">
        <v>445.59</v>
      </c>
      <c r="J103" s="26">
        <v>46139.687180555557</v>
      </c>
    </row>
    <row r="104" spans="1:10" ht="15.75" customHeight="1" x14ac:dyDescent="0.3">
      <c r="A104" s="8" t="s">
        <v>46</v>
      </c>
      <c r="B104" s="9" t="s">
        <v>58</v>
      </c>
      <c r="C104" s="9" t="s">
        <v>36</v>
      </c>
      <c r="D104" s="9" t="s">
        <v>23</v>
      </c>
      <c r="E104" s="9">
        <v>1014.09</v>
      </c>
      <c r="F104" s="9">
        <v>13</v>
      </c>
      <c r="G104" s="9">
        <v>0.2</v>
      </c>
      <c r="H104" s="10">
        <v>45567</v>
      </c>
      <c r="I104" s="11">
        <v>202.82</v>
      </c>
      <c r="J104" s="26">
        <v>46139.687180555557</v>
      </c>
    </row>
    <row r="105" spans="1:10" ht="15.75" customHeight="1" x14ac:dyDescent="0.3">
      <c r="A105" s="8" t="s">
        <v>15</v>
      </c>
      <c r="B105" s="9" t="s">
        <v>50</v>
      </c>
      <c r="C105" s="9" t="s">
        <v>26</v>
      </c>
      <c r="D105" s="9" t="s">
        <v>23</v>
      </c>
      <c r="E105" s="9">
        <v>925.29</v>
      </c>
      <c r="F105" s="9">
        <v>17</v>
      </c>
      <c r="G105" s="9">
        <v>0</v>
      </c>
      <c r="H105" s="10">
        <v>45570</v>
      </c>
      <c r="I105" s="11">
        <v>231.32</v>
      </c>
      <c r="J105" s="26">
        <v>46139.687180555557</v>
      </c>
    </row>
    <row r="106" spans="1:10" ht="15.75" customHeight="1" x14ac:dyDescent="0.3">
      <c r="A106" s="8" t="s">
        <v>56</v>
      </c>
      <c r="B106" s="9" t="s">
        <v>49</v>
      </c>
      <c r="C106" s="9" t="s">
        <v>20</v>
      </c>
      <c r="D106" s="9" t="s">
        <v>29</v>
      </c>
      <c r="E106" s="9">
        <v>1286.54</v>
      </c>
      <c r="F106" s="9">
        <v>8</v>
      </c>
      <c r="G106" s="9">
        <v>0</v>
      </c>
      <c r="H106" s="10">
        <v>45575</v>
      </c>
      <c r="I106" s="11">
        <v>450.29</v>
      </c>
      <c r="J106" s="26">
        <v>46139.687180555557</v>
      </c>
    </row>
    <row r="107" spans="1:10" ht="15.75" customHeight="1" x14ac:dyDescent="0.3">
      <c r="A107" s="8" t="s">
        <v>39</v>
      </c>
      <c r="B107" s="9" t="s">
        <v>66</v>
      </c>
      <c r="C107" s="9" t="s">
        <v>22</v>
      </c>
      <c r="D107" s="9" t="s">
        <v>14</v>
      </c>
      <c r="E107" s="9">
        <v>961.62</v>
      </c>
      <c r="F107" s="9">
        <v>8</v>
      </c>
      <c r="G107" s="9">
        <v>0.2</v>
      </c>
      <c r="H107" s="10">
        <v>45577</v>
      </c>
      <c r="I107" s="11">
        <v>307.72000000000003</v>
      </c>
      <c r="J107" s="26">
        <v>46139.687180555557</v>
      </c>
    </row>
    <row r="108" spans="1:10" ht="15.75" customHeight="1" x14ac:dyDescent="0.3">
      <c r="A108" s="8" t="s">
        <v>46</v>
      </c>
      <c r="B108" s="9" t="s">
        <v>25</v>
      </c>
      <c r="C108" s="9" t="s">
        <v>20</v>
      </c>
      <c r="D108" s="9" t="s">
        <v>14</v>
      </c>
      <c r="E108" s="9">
        <v>1081.1400000000001</v>
      </c>
      <c r="F108" s="9">
        <v>19</v>
      </c>
      <c r="G108" s="9">
        <v>0.15</v>
      </c>
      <c r="H108" s="10">
        <v>45577</v>
      </c>
      <c r="I108" s="11">
        <v>367.59</v>
      </c>
      <c r="J108" s="26">
        <v>46139.687180555557</v>
      </c>
    </row>
    <row r="109" spans="1:10" ht="15.75" customHeight="1" x14ac:dyDescent="0.3">
      <c r="A109" s="8" t="s">
        <v>60</v>
      </c>
      <c r="B109" s="9" t="s">
        <v>25</v>
      </c>
      <c r="C109" s="9" t="s">
        <v>13</v>
      </c>
      <c r="D109" s="9" t="s">
        <v>17</v>
      </c>
      <c r="E109" s="9">
        <v>1923.66</v>
      </c>
      <c r="F109" s="9">
        <v>9</v>
      </c>
      <c r="G109" s="9">
        <v>0.2</v>
      </c>
      <c r="H109" s="10">
        <v>45580</v>
      </c>
      <c r="I109" s="11">
        <v>769.46</v>
      </c>
      <c r="J109" s="26">
        <v>46139.687180555557</v>
      </c>
    </row>
    <row r="110" spans="1:10" ht="15.75" customHeight="1" x14ac:dyDescent="0.3">
      <c r="A110" s="8" t="s">
        <v>56</v>
      </c>
      <c r="B110" s="9" t="s">
        <v>68</v>
      </c>
      <c r="C110" s="9" t="s">
        <v>36</v>
      </c>
      <c r="D110" s="9" t="s">
        <v>17</v>
      </c>
      <c r="E110" s="9">
        <v>728.71</v>
      </c>
      <c r="F110" s="9">
        <v>14</v>
      </c>
      <c r="G110" s="9">
        <v>0.1</v>
      </c>
      <c r="H110" s="10">
        <v>45581</v>
      </c>
      <c r="I110" s="11">
        <v>327.92</v>
      </c>
      <c r="J110" s="26">
        <v>46139.687180555557</v>
      </c>
    </row>
    <row r="111" spans="1:10" ht="15.75" customHeight="1" x14ac:dyDescent="0.3">
      <c r="A111" s="8" t="s">
        <v>11</v>
      </c>
      <c r="B111" s="9" t="s">
        <v>35</v>
      </c>
      <c r="C111" s="9" t="s">
        <v>36</v>
      </c>
      <c r="D111" s="9" t="s">
        <v>17</v>
      </c>
      <c r="E111" s="9">
        <v>1301.8900000000001</v>
      </c>
      <c r="F111" s="9">
        <v>7</v>
      </c>
      <c r="G111" s="9">
        <v>0.15</v>
      </c>
      <c r="H111" s="10">
        <v>45581</v>
      </c>
      <c r="I111" s="11">
        <v>553.29999999999995</v>
      </c>
      <c r="J111" s="26">
        <v>46139.687180555557</v>
      </c>
    </row>
    <row r="112" spans="1:10" ht="15.75" customHeight="1" x14ac:dyDescent="0.3">
      <c r="A112" s="8" t="s">
        <v>72</v>
      </c>
      <c r="B112" s="9" t="s">
        <v>68</v>
      </c>
      <c r="C112" s="9" t="s">
        <v>20</v>
      </c>
      <c r="D112" s="9" t="s">
        <v>14</v>
      </c>
      <c r="E112" s="9">
        <v>980.18</v>
      </c>
      <c r="F112" s="9">
        <v>16</v>
      </c>
      <c r="G112" s="9">
        <v>0.1</v>
      </c>
      <c r="H112" s="10">
        <v>45582</v>
      </c>
      <c r="I112" s="11">
        <v>352.86</v>
      </c>
      <c r="J112" s="26">
        <v>46139.687180555557</v>
      </c>
    </row>
    <row r="113" spans="1:10" ht="15.75" customHeight="1" x14ac:dyDescent="0.3">
      <c r="A113" s="8" t="s">
        <v>76</v>
      </c>
      <c r="B113" s="9" t="s">
        <v>25</v>
      </c>
      <c r="C113" s="9" t="s">
        <v>13</v>
      </c>
      <c r="D113" s="9" t="s">
        <v>17</v>
      </c>
      <c r="E113" s="9">
        <v>697.57</v>
      </c>
      <c r="F113" s="9">
        <v>17</v>
      </c>
      <c r="G113" s="9">
        <v>0.1</v>
      </c>
      <c r="H113" s="10">
        <v>45584</v>
      </c>
      <c r="I113" s="11">
        <v>313.91000000000003</v>
      </c>
      <c r="J113" s="26">
        <v>46139.687180555557</v>
      </c>
    </row>
    <row r="114" spans="1:10" ht="15.75" customHeight="1" x14ac:dyDescent="0.3">
      <c r="A114" s="8" t="s">
        <v>48</v>
      </c>
      <c r="B114" s="9" t="s">
        <v>73</v>
      </c>
      <c r="C114" s="9" t="s">
        <v>13</v>
      </c>
      <c r="D114" s="9" t="s">
        <v>29</v>
      </c>
      <c r="E114" s="9">
        <v>1193.6099999999999</v>
      </c>
      <c r="F114" s="9">
        <v>1</v>
      </c>
      <c r="G114" s="9">
        <v>0.15</v>
      </c>
      <c r="H114" s="10">
        <v>45584</v>
      </c>
      <c r="I114" s="11">
        <v>355.1</v>
      </c>
      <c r="J114" s="26">
        <v>46139.687180555557</v>
      </c>
    </row>
    <row r="115" spans="1:10" ht="15.75" customHeight="1" x14ac:dyDescent="0.3">
      <c r="A115" s="8" t="s">
        <v>34</v>
      </c>
      <c r="B115" s="9" t="s">
        <v>40</v>
      </c>
      <c r="C115" s="9" t="s">
        <v>22</v>
      </c>
      <c r="D115" s="9" t="s">
        <v>23</v>
      </c>
      <c r="E115" s="9">
        <v>771.02</v>
      </c>
      <c r="F115" s="9">
        <v>1</v>
      </c>
      <c r="G115" s="9">
        <v>0</v>
      </c>
      <c r="H115" s="10">
        <v>45585</v>
      </c>
      <c r="I115" s="11">
        <v>192.76</v>
      </c>
      <c r="J115" s="26">
        <v>46139.687180555557</v>
      </c>
    </row>
    <row r="116" spans="1:10" ht="15.75" customHeight="1" x14ac:dyDescent="0.3">
      <c r="A116" s="8" t="s">
        <v>69</v>
      </c>
      <c r="B116" s="9" t="s">
        <v>71</v>
      </c>
      <c r="C116" s="9" t="s">
        <v>26</v>
      </c>
      <c r="D116" s="9" t="s">
        <v>17</v>
      </c>
      <c r="E116" s="9">
        <v>661.09</v>
      </c>
      <c r="F116" s="9">
        <v>1</v>
      </c>
      <c r="G116" s="9">
        <v>0.2</v>
      </c>
      <c r="H116" s="10">
        <v>45593</v>
      </c>
      <c r="I116" s="11">
        <v>264.44</v>
      </c>
      <c r="J116" s="26">
        <v>46139.687180555557</v>
      </c>
    </row>
    <row r="117" spans="1:10" ht="15.75" customHeight="1" x14ac:dyDescent="0.3">
      <c r="A117" s="8" t="s">
        <v>15</v>
      </c>
      <c r="B117" s="9" t="s">
        <v>57</v>
      </c>
      <c r="C117" s="9" t="s">
        <v>13</v>
      </c>
      <c r="D117" s="9" t="s">
        <v>23</v>
      </c>
      <c r="E117" s="9">
        <v>688.83</v>
      </c>
      <c r="F117" s="9">
        <v>15</v>
      </c>
      <c r="G117" s="9">
        <v>0</v>
      </c>
      <c r="H117" s="10">
        <v>45595</v>
      </c>
      <c r="I117" s="11">
        <v>172.21</v>
      </c>
      <c r="J117" s="26">
        <v>46139.687180555557</v>
      </c>
    </row>
    <row r="118" spans="1:10" ht="15.75" customHeight="1" x14ac:dyDescent="0.3">
      <c r="A118" s="8" t="s">
        <v>75</v>
      </c>
      <c r="B118" s="9" t="s">
        <v>31</v>
      </c>
      <c r="C118" s="9" t="s">
        <v>36</v>
      </c>
      <c r="D118" s="9" t="s">
        <v>14</v>
      </c>
      <c r="E118" s="9">
        <v>1249.0999999999999</v>
      </c>
      <c r="F118" s="9">
        <v>4</v>
      </c>
      <c r="G118" s="9">
        <v>0.05</v>
      </c>
      <c r="H118" s="10">
        <v>45597</v>
      </c>
      <c r="I118" s="11">
        <v>474.66</v>
      </c>
      <c r="J118" s="26">
        <v>46139.687180555557</v>
      </c>
    </row>
    <row r="119" spans="1:10" ht="15.75" customHeight="1" x14ac:dyDescent="0.3">
      <c r="A119" s="8" t="s">
        <v>46</v>
      </c>
      <c r="B119" s="9" t="s">
        <v>25</v>
      </c>
      <c r="C119" s="9" t="s">
        <v>20</v>
      </c>
      <c r="D119" s="9" t="s">
        <v>41</v>
      </c>
      <c r="E119" s="9">
        <v>1014.22</v>
      </c>
      <c r="F119" s="9">
        <v>14</v>
      </c>
      <c r="G119" s="9">
        <v>0.05</v>
      </c>
      <c r="H119" s="10">
        <v>45599</v>
      </c>
      <c r="I119" s="11">
        <v>433.58</v>
      </c>
      <c r="J119" s="26">
        <v>46139.687180555557</v>
      </c>
    </row>
    <row r="120" spans="1:10" ht="15.75" customHeight="1" x14ac:dyDescent="0.3">
      <c r="A120" s="8" t="s">
        <v>56</v>
      </c>
      <c r="B120" s="9" t="s">
        <v>50</v>
      </c>
      <c r="C120" s="9" t="s">
        <v>20</v>
      </c>
      <c r="D120" s="9" t="s">
        <v>14</v>
      </c>
      <c r="E120" s="9">
        <v>1010.58</v>
      </c>
      <c r="F120" s="9">
        <v>2</v>
      </c>
      <c r="G120" s="9">
        <v>0.15</v>
      </c>
      <c r="H120" s="10">
        <v>45605</v>
      </c>
      <c r="I120" s="11">
        <v>343.6</v>
      </c>
      <c r="J120" s="26">
        <v>46139.687180555557</v>
      </c>
    </row>
    <row r="121" spans="1:10" ht="15.75" customHeight="1" x14ac:dyDescent="0.3">
      <c r="A121" s="8" t="s">
        <v>32</v>
      </c>
      <c r="B121" s="9" t="s">
        <v>61</v>
      </c>
      <c r="C121" s="9" t="s">
        <v>26</v>
      </c>
      <c r="D121" s="9" t="s">
        <v>29</v>
      </c>
      <c r="E121" s="9">
        <v>957.29</v>
      </c>
      <c r="F121" s="9">
        <v>4</v>
      </c>
      <c r="G121" s="9">
        <v>0.05</v>
      </c>
      <c r="H121" s="10">
        <v>45605</v>
      </c>
      <c r="I121" s="11">
        <v>318.3</v>
      </c>
      <c r="J121" s="26">
        <v>46139.687180555557</v>
      </c>
    </row>
    <row r="122" spans="1:10" ht="15.75" customHeight="1" x14ac:dyDescent="0.3">
      <c r="A122" s="8" t="s">
        <v>30</v>
      </c>
      <c r="B122" s="9" t="s">
        <v>47</v>
      </c>
      <c r="C122" s="9" t="s">
        <v>26</v>
      </c>
      <c r="D122" s="9" t="s">
        <v>29</v>
      </c>
      <c r="E122" s="9">
        <v>1077.92</v>
      </c>
      <c r="F122" s="9">
        <v>3</v>
      </c>
      <c r="G122" s="9">
        <v>0.05</v>
      </c>
      <c r="H122" s="10">
        <v>45608</v>
      </c>
      <c r="I122" s="11">
        <v>358.41</v>
      </c>
      <c r="J122" s="26">
        <v>46139.687180555557</v>
      </c>
    </row>
    <row r="123" spans="1:10" ht="15.75" customHeight="1" x14ac:dyDescent="0.3">
      <c r="A123" s="8" t="s">
        <v>54</v>
      </c>
      <c r="B123" s="9" t="s">
        <v>52</v>
      </c>
      <c r="C123" s="9" t="s">
        <v>22</v>
      </c>
      <c r="D123" s="9" t="s">
        <v>17</v>
      </c>
      <c r="E123" s="9">
        <v>1163.01</v>
      </c>
      <c r="F123" s="9">
        <v>5</v>
      </c>
      <c r="G123" s="9">
        <v>0</v>
      </c>
      <c r="H123" s="10">
        <v>45611</v>
      </c>
      <c r="I123" s="11">
        <v>581.5</v>
      </c>
      <c r="J123" s="26">
        <v>46139.687180555557</v>
      </c>
    </row>
    <row r="124" spans="1:10" ht="15.75" customHeight="1" x14ac:dyDescent="0.3">
      <c r="A124" s="8" t="s">
        <v>56</v>
      </c>
      <c r="B124" s="9" t="s">
        <v>47</v>
      </c>
      <c r="C124" s="9" t="s">
        <v>20</v>
      </c>
      <c r="D124" s="9" t="s">
        <v>41</v>
      </c>
      <c r="E124" s="9">
        <v>1014.56</v>
      </c>
      <c r="F124" s="9">
        <v>10</v>
      </c>
      <c r="G124" s="9">
        <v>0.1</v>
      </c>
      <c r="H124" s="10">
        <v>45612</v>
      </c>
      <c r="I124" s="11">
        <v>410.9</v>
      </c>
      <c r="J124" s="26">
        <v>46139.687180555557</v>
      </c>
    </row>
    <row r="125" spans="1:10" ht="15.75" customHeight="1" x14ac:dyDescent="0.3">
      <c r="A125" s="8" t="s">
        <v>11</v>
      </c>
      <c r="B125" s="9" t="s">
        <v>19</v>
      </c>
      <c r="C125" s="9" t="s">
        <v>22</v>
      </c>
      <c r="D125" s="9" t="s">
        <v>23</v>
      </c>
      <c r="E125" s="9">
        <v>718.04</v>
      </c>
      <c r="F125" s="9">
        <v>14</v>
      </c>
      <c r="G125" s="9">
        <v>0</v>
      </c>
      <c r="H125" s="10">
        <v>45613</v>
      </c>
      <c r="I125" s="11">
        <v>179.51</v>
      </c>
      <c r="J125" s="26">
        <v>46139.687180555557</v>
      </c>
    </row>
    <row r="126" spans="1:10" ht="15.75" customHeight="1" x14ac:dyDescent="0.3">
      <c r="A126" s="8" t="s">
        <v>74</v>
      </c>
      <c r="B126" s="9" t="s">
        <v>19</v>
      </c>
      <c r="C126" s="9" t="s">
        <v>36</v>
      </c>
      <c r="D126" s="9" t="s">
        <v>17</v>
      </c>
      <c r="E126" s="9">
        <v>1277.8499999999999</v>
      </c>
      <c r="F126" s="9">
        <v>18</v>
      </c>
      <c r="G126" s="9">
        <v>0.2</v>
      </c>
      <c r="H126" s="10">
        <v>45613</v>
      </c>
      <c r="I126" s="11">
        <v>511.14</v>
      </c>
      <c r="J126" s="26">
        <v>46139.687180555557</v>
      </c>
    </row>
    <row r="127" spans="1:10" ht="15.75" customHeight="1" x14ac:dyDescent="0.3">
      <c r="A127" s="8" t="s">
        <v>72</v>
      </c>
      <c r="B127" s="9" t="s">
        <v>25</v>
      </c>
      <c r="C127" s="9" t="s">
        <v>26</v>
      </c>
      <c r="D127" s="9" t="s">
        <v>23</v>
      </c>
      <c r="E127" s="9">
        <v>706.73</v>
      </c>
      <c r="F127" s="9">
        <v>1</v>
      </c>
      <c r="G127" s="9">
        <v>0.15</v>
      </c>
      <c r="H127" s="10">
        <v>45613</v>
      </c>
      <c r="I127" s="11">
        <v>150.18</v>
      </c>
      <c r="J127" s="26">
        <v>46139.687180555557</v>
      </c>
    </row>
    <row r="128" spans="1:10" ht="15.75" customHeight="1" x14ac:dyDescent="0.3">
      <c r="A128" s="8" t="s">
        <v>67</v>
      </c>
      <c r="B128" s="9" t="s">
        <v>52</v>
      </c>
      <c r="C128" s="9" t="s">
        <v>20</v>
      </c>
      <c r="D128" s="9" t="s">
        <v>23</v>
      </c>
      <c r="E128" s="9">
        <v>1410.59</v>
      </c>
      <c r="F128" s="9">
        <v>15</v>
      </c>
      <c r="G128" s="9">
        <v>0</v>
      </c>
      <c r="H128" s="10">
        <v>45615</v>
      </c>
      <c r="I128" s="11">
        <v>352.65</v>
      </c>
      <c r="J128" s="26">
        <v>46139.687180555557</v>
      </c>
    </row>
    <row r="129" spans="1:10" ht="15.75" customHeight="1" x14ac:dyDescent="0.3">
      <c r="A129" s="8" t="s">
        <v>34</v>
      </c>
      <c r="B129" s="9" t="s">
        <v>63</v>
      </c>
      <c r="C129" s="9" t="s">
        <v>22</v>
      </c>
      <c r="D129" s="9" t="s">
        <v>29</v>
      </c>
      <c r="E129" s="9">
        <v>1350.33</v>
      </c>
      <c r="F129" s="9">
        <v>10</v>
      </c>
      <c r="G129" s="9">
        <v>0</v>
      </c>
      <c r="H129" s="10">
        <v>45615</v>
      </c>
      <c r="I129" s="11">
        <v>472.62</v>
      </c>
      <c r="J129" s="26">
        <v>46139.687180555557</v>
      </c>
    </row>
    <row r="130" spans="1:10" ht="15.75" customHeight="1" x14ac:dyDescent="0.3">
      <c r="A130" s="8" t="s">
        <v>43</v>
      </c>
      <c r="B130" s="9" t="s">
        <v>47</v>
      </c>
      <c r="C130" s="9" t="s">
        <v>20</v>
      </c>
      <c r="D130" s="9" t="s">
        <v>23</v>
      </c>
      <c r="E130" s="9">
        <v>919.18</v>
      </c>
      <c r="F130" s="9">
        <v>4</v>
      </c>
      <c r="G130" s="9">
        <v>0.15</v>
      </c>
      <c r="H130" s="10">
        <v>45615</v>
      </c>
      <c r="I130" s="11">
        <v>195.33</v>
      </c>
      <c r="J130" s="26">
        <v>46139.687180555557</v>
      </c>
    </row>
    <row r="131" spans="1:10" ht="15.75" customHeight="1" x14ac:dyDescent="0.3">
      <c r="A131" s="8" t="s">
        <v>76</v>
      </c>
      <c r="B131" s="9" t="s">
        <v>25</v>
      </c>
      <c r="C131" s="9" t="s">
        <v>13</v>
      </c>
      <c r="D131" s="9" t="s">
        <v>23</v>
      </c>
      <c r="E131" s="9">
        <v>258.51</v>
      </c>
      <c r="F131" s="9">
        <v>19</v>
      </c>
      <c r="G131" s="9">
        <v>0</v>
      </c>
      <c r="H131" s="10">
        <v>45616</v>
      </c>
      <c r="I131" s="11">
        <v>64.63</v>
      </c>
      <c r="J131" s="26">
        <v>46139.687180555557</v>
      </c>
    </row>
    <row r="132" spans="1:10" ht="15.75" customHeight="1" x14ac:dyDescent="0.3">
      <c r="A132" s="8" t="s">
        <v>65</v>
      </c>
      <c r="B132" s="9" t="s">
        <v>63</v>
      </c>
      <c r="C132" s="9" t="s">
        <v>20</v>
      </c>
      <c r="D132" s="9" t="s">
        <v>14</v>
      </c>
      <c r="E132" s="9">
        <v>1213.48</v>
      </c>
      <c r="F132" s="9">
        <v>5</v>
      </c>
      <c r="G132" s="9">
        <v>0.05</v>
      </c>
      <c r="H132" s="10">
        <v>45616</v>
      </c>
      <c r="I132" s="11">
        <v>461.12</v>
      </c>
      <c r="J132" s="26">
        <v>46139.687180555557</v>
      </c>
    </row>
    <row r="133" spans="1:10" ht="15.75" customHeight="1" x14ac:dyDescent="0.3">
      <c r="A133" s="8" t="s">
        <v>59</v>
      </c>
      <c r="B133" s="9" t="s">
        <v>40</v>
      </c>
      <c r="C133" s="9" t="s">
        <v>36</v>
      </c>
      <c r="D133" s="9" t="s">
        <v>14</v>
      </c>
      <c r="E133" s="9">
        <v>1150.28</v>
      </c>
      <c r="F133" s="9">
        <v>8</v>
      </c>
      <c r="G133" s="9">
        <v>0.05</v>
      </c>
      <c r="H133" s="10">
        <v>45622</v>
      </c>
      <c r="I133" s="11">
        <v>437.11</v>
      </c>
      <c r="J133" s="26">
        <v>46139.687180555557</v>
      </c>
    </row>
    <row r="134" spans="1:10" ht="15.75" customHeight="1" x14ac:dyDescent="0.3">
      <c r="A134" s="8" t="s">
        <v>39</v>
      </c>
      <c r="B134" s="9" t="s">
        <v>73</v>
      </c>
      <c r="C134" s="9" t="s">
        <v>22</v>
      </c>
      <c r="D134" s="9" t="s">
        <v>29</v>
      </c>
      <c r="E134" s="9">
        <v>853.86</v>
      </c>
      <c r="F134" s="9">
        <v>8</v>
      </c>
      <c r="G134" s="9">
        <v>0.1</v>
      </c>
      <c r="H134" s="10">
        <v>45622</v>
      </c>
      <c r="I134" s="11">
        <v>268.97000000000003</v>
      </c>
      <c r="J134" s="26">
        <v>46139.687180555557</v>
      </c>
    </row>
    <row r="135" spans="1:10" ht="15.75" customHeight="1" x14ac:dyDescent="0.3">
      <c r="A135" s="8" t="s">
        <v>77</v>
      </c>
      <c r="B135" s="9" t="s">
        <v>47</v>
      </c>
      <c r="C135" s="9" t="s">
        <v>22</v>
      </c>
      <c r="D135" s="9" t="s">
        <v>23</v>
      </c>
      <c r="E135" s="9">
        <v>1061.04</v>
      </c>
      <c r="F135" s="9">
        <v>1</v>
      </c>
      <c r="G135" s="9">
        <v>0</v>
      </c>
      <c r="H135" s="10">
        <v>45624</v>
      </c>
      <c r="I135" s="11">
        <v>265.26</v>
      </c>
      <c r="J135" s="26">
        <v>46139.687180555557</v>
      </c>
    </row>
    <row r="136" spans="1:10" ht="15.75" customHeight="1" x14ac:dyDescent="0.3">
      <c r="A136" s="8" t="s">
        <v>30</v>
      </c>
      <c r="B136" s="9" t="s">
        <v>45</v>
      </c>
      <c r="C136" s="9" t="s">
        <v>13</v>
      </c>
      <c r="D136" s="9" t="s">
        <v>23</v>
      </c>
      <c r="E136" s="9">
        <v>894.55</v>
      </c>
      <c r="F136" s="9">
        <v>19</v>
      </c>
      <c r="G136" s="9">
        <v>0.2</v>
      </c>
      <c r="H136" s="10">
        <v>45625</v>
      </c>
      <c r="I136" s="11">
        <v>178.91</v>
      </c>
      <c r="J136" s="26">
        <v>46139.687180555557</v>
      </c>
    </row>
    <row r="137" spans="1:10" ht="15.75" customHeight="1" x14ac:dyDescent="0.3">
      <c r="A137" s="8" t="s">
        <v>27</v>
      </c>
      <c r="B137" s="9" t="s">
        <v>40</v>
      </c>
      <c r="C137" s="9" t="s">
        <v>26</v>
      </c>
      <c r="D137" s="9" t="s">
        <v>41</v>
      </c>
      <c r="E137" s="9">
        <v>833.91</v>
      </c>
      <c r="F137" s="9">
        <v>3</v>
      </c>
      <c r="G137" s="9">
        <v>0.05</v>
      </c>
      <c r="H137" s="10">
        <v>45626</v>
      </c>
      <c r="I137" s="11">
        <v>356.5</v>
      </c>
      <c r="J137" s="26">
        <v>46139.687180555557</v>
      </c>
    </row>
    <row r="138" spans="1:10" ht="15.75" customHeight="1" x14ac:dyDescent="0.3">
      <c r="A138" s="8" t="s">
        <v>60</v>
      </c>
      <c r="B138" s="9" t="s">
        <v>73</v>
      </c>
      <c r="C138" s="9" t="s">
        <v>13</v>
      </c>
      <c r="D138" s="9" t="s">
        <v>29</v>
      </c>
      <c r="E138" s="9">
        <v>820.19</v>
      </c>
      <c r="F138" s="9">
        <v>4</v>
      </c>
      <c r="G138" s="9">
        <v>0.2</v>
      </c>
      <c r="H138" s="10">
        <v>45630</v>
      </c>
      <c r="I138" s="11">
        <v>229.65</v>
      </c>
      <c r="J138" s="26">
        <v>46139.687180555557</v>
      </c>
    </row>
    <row r="139" spans="1:10" ht="15.75" customHeight="1" x14ac:dyDescent="0.3">
      <c r="A139" s="8" t="s">
        <v>60</v>
      </c>
      <c r="B139" s="9" t="s">
        <v>40</v>
      </c>
      <c r="C139" s="9" t="s">
        <v>36</v>
      </c>
      <c r="D139" s="9" t="s">
        <v>23</v>
      </c>
      <c r="E139" s="9">
        <v>511.74</v>
      </c>
      <c r="F139" s="9">
        <v>8</v>
      </c>
      <c r="G139" s="9">
        <v>0.05</v>
      </c>
      <c r="H139" s="10">
        <v>45631</v>
      </c>
      <c r="I139" s="11">
        <v>121.54</v>
      </c>
      <c r="J139" s="26">
        <v>46139.687180555557</v>
      </c>
    </row>
    <row r="140" spans="1:10" ht="15.75" customHeight="1" x14ac:dyDescent="0.3">
      <c r="A140" s="8" t="s">
        <v>67</v>
      </c>
      <c r="B140" s="9" t="s">
        <v>63</v>
      </c>
      <c r="C140" s="9" t="s">
        <v>22</v>
      </c>
      <c r="D140" s="9" t="s">
        <v>29</v>
      </c>
      <c r="E140" s="9">
        <v>806.03</v>
      </c>
      <c r="F140" s="9">
        <v>19</v>
      </c>
      <c r="G140" s="9">
        <v>0.05</v>
      </c>
      <c r="H140" s="10">
        <v>45638</v>
      </c>
      <c r="I140" s="11">
        <v>268</v>
      </c>
      <c r="J140" s="26">
        <v>46139.687180555557</v>
      </c>
    </row>
    <row r="141" spans="1:10" ht="15.75" customHeight="1" x14ac:dyDescent="0.3">
      <c r="A141" s="8" t="s">
        <v>30</v>
      </c>
      <c r="B141" s="9" t="s">
        <v>28</v>
      </c>
      <c r="C141" s="9" t="s">
        <v>36</v>
      </c>
      <c r="D141" s="9" t="s">
        <v>29</v>
      </c>
      <c r="E141" s="9">
        <v>1432.47</v>
      </c>
      <c r="F141" s="9">
        <v>16</v>
      </c>
      <c r="G141" s="9">
        <v>0.15</v>
      </c>
      <c r="H141" s="10">
        <v>45640</v>
      </c>
      <c r="I141" s="11">
        <v>426.16</v>
      </c>
      <c r="J141" s="26">
        <v>46139.687180555557</v>
      </c>
    </row>
    <row r="142" spans="1:10" ht="15.75" customHeight="1" x14ac:dyDescent="0.3">
      <c r="A142" s="8" t="s">
        <v>76</v>
      </c>
      <c r="B142" s="9" t="s">
        <v>31</v>
      </c>
      <c r="C142" s="9" t="s">
        <v>36</v>
      </c>
      <c r="D142" s="9" t="s">
        <v>23</v>
      </c>
      <c r="E142" s="9">
        <v>1488.58</v>
      </c>
      <c r="F142" s="9">
        <v>10</v>
      </c>
      <c r="G142" s="9">
        <v>0.15</v>
      </c>
      <c r="H142" s="10">
        <v>45640</v>
      </c>
      <c r="I142" s="11">
        <v>316.32</v>
      </c>
      <c r="J142" s="26">
        <v>46139.687180555557</v>
      </c>
    </row>
    <row r="143" spans="1:10" ht="15.75" customHeight="1" x14ac:dyDescent="0.3">
      <c r="A143" s="8" t="s">
        <v>32</v>
      </c>
      <c r="B143" s="9" t="s">
        <v>68</v>
      </c>
      <c r="C143" s="9" t="s">
        <v>20</v>
      </c>
      <c r="D143" s="9" t="s">
        <v>14</v>
      </c>
      <c r="E143" s="9">
        <v>1231.26</v>
      </c>
      <c r="F143" s="9">
        <v>9</v>
      </c>
      <c r="G143" s="9">
        <v>0</v>
      </c>
      <c r="H143" s="10">
        <v>45646</v>
      </c>
      <c r="I143" s="11">
        <v>492.5</v>
      </c>
      <c r="J143" s="26">
        <v>46139.687180555557</v>
      </c>
    </row>
    <row r="144" spans="1:10" ht="15.75" customHeight="1" x14ac:dyDescent="0.3">
      <c r="A144" s="8" t="s">
        <v>32</v>
      </c>
      <c r="B144" s="9" t="s">
        <v>45</v>
      </c>
      <c r="C144" s="9" t="s">
        <v>13</v>
      </c>
      <c r="D144" s="9" t="s">
        <v>23</v>
      </c>
      <c r="E144" s="9">
        <v>1161.67</v>
      </c>
      <c r="F144" s="9">
        <v>19</v>
      </c>
      <c r="G144" s="9">
        <v>0.2</v>
      </c>
      <c r="H144" s="10">
        <v>45647</v>
      </c>
      <c r="I144" s="11">
        <v>232.33</v>
      </c>
      <c r="J144" s="26">
        <v>46139.687180555557</v>
      </c>
    </row>
    <row r="145" spans="1:10" ht="15.75" customHeight="1" x14ac:dyDescent="0.3">
      <c r="A145" s="8" t="s">
        <v>51</v>
      </c>
      <c r="B145" s="9" t="s">
        <v>47</v>
      </c>
      <c r="C145" s="9" t="s">
        <v>36</v>
      </c>
      <c r="D145" s="9" t="s">
        <v>41</v>
      </c>
      <c r="E145" s="9">
        <v>388.23</v>
      </c>
      <c r="F145" s="9">
        <v>16</v>
      </c>
      <c r="G145" s="9">
        <v>0.05</v>
      </c>
      <c r="H145" s="10">
        <v>45650</v>
      </c>
      <c r="I145" s="11">
        <v>165.97</v>
      </c>
      <c r="J145" s="26">
        <v>46139.687180555557</v>
      </c>
    </row>
    <row r="146" spans="1:10" ht="15.75" customHeight="1" x14ac:dyDescent="0.3">
      <c r="A146" s="8" t="s">
        <v>74</v>
      </c>
      <c r="B146" s="9" t="s">
        <v>33</v>
      </c>
      <c r="C146" s="9" t="s">
        <v>26</v>
      </c>
      <c r="D146" s="9" t="s">
        <v>17</v>
      </c>
      <c r="E146" s="9">
        <v>1589.42</v>
      </c>
      <c r="F146" s="9">
        <v>6</v>
      </c>
      <c r="G146" s="9">
        <v>0.15</v>
      </c>
      <c r="H146" s="10">
        <v>45651</v>
      </c>
      <c r="I146" s="11">
        <v>675.5</v>
      </c>
      <c r="J146" s="26">
        <v>46139.687180555557</v>
      </c>
    </row>
    <row r="147" spans="1:10" ht="15.75" customHeight="1" x14ac:dyDescent="0.3">
      <c r="A147" s="8" t="s">
        <v>30</v>
      </c>
      <c r="B147" s="9" t="s">
        <v>73</v>
      </c>
      <c r="C147" s="9" t="s">
        <v>26</v>
      </c>
      <c r="D147" s="9" t="s">
        <v>17</v>
      </c>
      <c r="E147" s="9">
        <v>336.66</v>
      </c>
      <c r="F147" s="9">
        <v>13</v>
      </c>
      <c r="G147" s="9">
        <v>0.2</v>
      </c>
      <c r="H147" s="10">
        <v>45651</v>
      </c>
      <c r="I147" s="11">
        <v>134.66</v>
      </c>
      <c r="J147" s="26">
        <v>46139.687180555557</v>
      </c>
    </row>
    <row r="148" spans="1:10" ht="15.75" customHeight="1" x14ac:dyDescent="0.3">
      <c r="A148" s="8" t="s">
        <v>51</v>
      </c>
      <c r="B148" s="9" t="s">
        <v>25</v>
      </c>
      <c r="C148" s="9" t="s">
        <v>13</v>
      </c>
      <c r="D148" s="9" t="s">
        <v>14</v>
      </c>
      <c r="E148" s="9">
        <v>1353.79</v>
      </c>
      <c r="F148" s="9">
        <v>14</v>
      </c>
      <c r="G148" s="9">
        <v>0.1</v>
      </c>
      <c r="H148" s="10">
        <v>45656</v>
      </c>
      <c r="I148" s="11">
        <v>487.36</v>
      </c>
      <c r="J148" s="26">
        <v>46139.687180555557</v>
      </c>
    </row>
    <row r="149" spans="1:10" ht="15.75" customHeight="1" x14ac:dyDescent="0.3">
      <c r="A149" s="8" t="s">
        <v>65</v>
      </c>
      <c r="B149" s="9" t="s">
        <v>71</v>
      </c>
      <c r="C149" s="9" t="s">
        <v>36</v>
      </c>
      <c r="D149" s="9" t="s">
        <v>17</v>
      </c>
      <c r="E149" s="9">
        <v>662.61</v>
      </c>
      <c r="F149" s="9">
        <v>11</v>
      </c>
      <c r="G149" s="9">
        <v>0.05</v>
      </c>
      <c r="H149" s="10">
        <v>45658</v>
      </c>
      <c r="I149" s="11">
        <v>314.74</v>
      </c>
      <c r="J149" s="26">
        <v>46139.687180555557</v>
      </c>
    </row>
    <row r="150" spans="1:10" ht="15.75" customHeight="1" x14ac:dyDescent="0.3">
      <c r="A150" s="8" t="s">
        <v>54</v>
      </c>
      <c r="B150" s="9" t="s">
        <v>50</v>
      </c>
      <c r="C150" s="9" t="s">
        <v>26</v>
      </c>
      <c r="D150" s="9" t="s">
        <v>41</v>
      </c>
      <c r="E150" s="9">
        <v>309.42</v>
      </c>
      <c r="F150" s="9">
        <v>1</v>
      </c>
      <c r="G150" s="9">
        <v>0.2</v>
      </c>
      <c r="H150" s="10">
        <v>45658</v>
      </c>
      <c r="I150" s="11">
        <v>111.39</v>
      </c>
      <c r="J150" s="26">
        <v>46139.687180555557</v>
      </c>
    </row>
    <row r="151" spans="1:10" ht="15.75" customHeight="1" x14ac:dyDescent="0.3">
      <c r="A151" s="8" t="s">
        <v>65</v>
      </c>
      <c r="B151" s="9" t="s">
        <v>31</v>
      </c>
      <c r="C151" s="9" t="s">
        <v>26</v>
      </c>
      <c r="D151" s="9" t="s">
        <v>14</v>
      </c>
      <c r="E151" s="9">
        <v>884.63</v>
      </c>
      <c r="F151" s="9">
        <v>18</v>
      </c>
      <c r="G151" s="9">
        <v>0.1</v>
      </c>
      <c r="H151" s="10">
        <v>45659</v>
      </c>
      <c r="I151" s="11">
        <v>318.47000000000003</v>
      </c>
      <c r="J151" s="26">
        <v>46139.687180555557</v>
      </c>
    </row>
    <row r="152" spans="1:10" ht="15.75" customHeight="1" x14ac:dyDescent="0.3">
      <c r="A152" s="8" t="s">
        <v>54</v>
      </c>
      <c r="B152" s="9" t="s">
        <v>25</v>
      </c>
      <c r="C152" s="9" t="s">
        <v>36</v>
      </c>
      <c r="D152" s="9" t="s">
        <v>41</v>
      </c>
      <c r="E152" s="9">
        <v>745.05</v>
      </c>
      <c r="F152" s="9">
        <v>10</v>
      </c>
      <c r="G152" s="9">
        <v>0.1</v>
      </c>
      <c r="H152" s="10">
        <v>45660</v>
      </c>
      <c r="I152" s="11">
        <v>301.75</v>
      </c>
      <c r="J152" s="26">
        <v>46139.687180555557</v>
      </c>
    </row>
    <row r="153" spans="1:10" ht="15.75" customHeight="1" x14ac:dyDescent="0.3">
      <c r="A153" s="8" t="s">
        <v>62</v>
      </c>
      <c r="B153" s="9" t="s">
        <v>19</v>
      </c>
      <c r="C153" s="9" t="s">
        <v>22</v>
      </c>
      <c r="D153" s="9" t="s">
        <v>17</v>
      </c>
      <c r="E153" s="9">
        <v>870.23</v>
      </c>
      <c r="F153" s="9">
        <v>5</v>
      </c>
      <c r="G153" s="9">
        <v>0.05</v>
      </c>
      <c r="H153" s="10">
        <v>45660</v>
      </c>
      <c r="I153" s="11">
        <v>413.36</v>
      </c>
      <c r="J153" s="26">
        <v>46139.687180555557</v>
      </c>
    </row>
    <row r="154" spans="1:10" ht="15.75" customHeight="1" x14ac:dyDescent="0.3">
      <c r="A154" s="8" t="s">
        <v>37</v>
      </c>
      <c r="B154" s="9" t="s">
        <v>31</v>
      </c>
      <c r="C154" s="9" t="s">
        <v>13</v>
      </c>
      <c r="D154" s="9" t="s">
        <v>29</v>
      </c>
      <c r="E154" s="9">
        <v>862.19</v>
      </c>
      <c r="F154" s="9">
        <v>18</v>
      </c>
      <c r="G154" s="9">
        <v>0.05</v>
      </c>
      <c r="H154" s="10">
        <v>45663</v>
      </c>
      <c r="I154" s="11">
        <v>286.68</v>
      </c>
      <c r="J154" s="26">
        <v>46139.687180555557</v>
      </c>
    </row>
    <row r="155" spans="1:10" ht="15.75" customHeight="1" x14ac:dyDescent="0.3">
      <c r="A155" s="8" t="s">
        <v>75</v>
      </c>
      <c r="B155" s="9" t="s">
        <v>61</v>
      </c>
      <c r="C155" s="9" t="s">
        <v>26</v>
      </c>
      <c r="D155" s="9" t="s">
        <v>17</v>
      </c>
      <c r="E155" s="9">
        <v>1171.18</v>
      </c>
      <c r="F155" s="9">
        <v>19</v>
      </c>
      <c r="G155" s="9">
        <v>0.05</v>
      </c>
      <c r="H155" s="10">
        <v>45667</v>
      </c>
      <c r="I155" s="11">
        <v>556.30999999999995</v>
      </c>
      <c r="J155" s="26">
        <v>46139.687180555557</v>
      </c>
    </row>
    <row r="156" spans="1:10" ht="15.75" customHeight="1" x14ac:dyDescent="0.3">
      <c r="A156" s="8" t="s">
        <v>60</v>
      </c>
      <c r="B156" s="9" t="s">
        <v>16</v>
      </c>
      <c r="C156" s="9" t="s">
        <v>22</v>
      </c>
      <c r="D156" s="9" t="s">
        <v>29</v>
      </c>
      <c r="E156" s="9">
        <v>1054.56</v>
      </c>
      <c r="F156" s="9">
        <v>11</v>
      </c>
      <c r="G156" s="9">
        <v>0.1</v>
      </c>
      <c r="H156" s="10">
        <v>45669</v>
      </c>
      <c r="I156" s="11">
        <v>332.19</v>
      </c>
      <c r="J156" s="26">
        <v>46139.687180555557</v>
      </c>
    </row>
    <row r="157" spans="1:10" ht="15.75" customHeight="1" x14ac:dyDescent="0.3">
      <c r="A157" s="8" t="s">
        <v>60</v>
      </c>
      <c r="B157" s="9" t="s">
        <v>25</v>
      </c>
      <c r="C157" s="9" t="s">
        <v>26</v>
      </c>
      <c r="D157" s="9" t="s">
        <v>23</v>
      </c>
      <c r="E157" s="9">
        <v>1681.21</v>
      </c>
      <c r="F157" s="9">
        <v>5</v>
      </c>
      <c r="G157" s="9">
        <v>0.2</v>
      </c>
      <c r="H157" s="10">
        <v>45670</v>
      </c>
      <c r="I157" s="11">
        <v>336.24</v>
      </c>
      <c r="J157" s="26">
        <v>46139.687180555557</v>
      </c>
    </row>
    <row r="158" spans="1:10" ht="15.75" customHeight="1" x14ac:dyDescent="0.3">
      <c r="A158" s="8" t="s">
        <v>60</v>
      </c>
      <c r="B158" s="9" t="s">
        <v>38</v>
      </c>
      <c r="C158" s="9" t="s">
        <v>13</v>
      </c>
      <c r="D158" s="9" t="s">
        <v>17</v>
      </c>
      <c r="E158" s="9">
        <v>379.77</v>
      </c>
      <c r="F158" s="9">
        <v>9</v>
      </c>
      <c r="G158" s="9">
        <v>0.05</v>
      </c>
      <c r="H158" s="10">
        <v>45673</v>
      </c>
      <c r="I158" s="11">
        <v>180.39</v>
      </c>
      <c r="J158" s="26">
        <v>46139.687180555557</v>
      </c>
    </row>
    <row r="159" spans="1:10" ht="15.75" customHeight="1" x14ac:dyDescent="0.3">
      <c r="A159" s="8" t="s">
        <v>46</v>
      </c>
      <c r="B159" s="9" t="s">
        <v>47</v>
      </c>
      <c r="C159" s="9" t="s">
        <v>36</v>
      </c>
      <c r="D159" s="9" t="s">
        <v>17</v>
      </c>
      <c r="E159" s="9">
        <v>1076.33</v>
      </c>
      <c r="F159" s="9">
        <v>2</v>
      </c>
      <c r="G159" s="9">
        <v>0.1</v>
      </c>
      <c r="H159" s="10">
        <v>45674</v>
      </c>
      <c r="I159" s="11">
        <v>484.35</v>
      </c>
      <c r="J159" s="26">
        <v>46139.687180555557</v>
      </c>
    </row>
    <row r="160" spans="1:10" ht="15.75" customHeight="1" x14ac:dyDescent="0.3">
      <c r="A160" s="8" t="s">
        <v>46</v>
      </c>
      <c r="B160" s="9" t="s">
        <v>33</v>
      </c>
      <c r="C160" s="9" t="s">
        <v>36</v>
      </c>
      <c r="D160" s="9" t="s">
        <v>41</v>
      </c>
      <c r="E160" s="9">
        <v>1250.71</v>
      </c>
      <c r="F160" s="9">
        <v>7</v>
      </c>
      <c r="G160" s="9">
        <v>0</v>
      </c>
      <c r="H160" s="10">
        <v>45674</v>
      </c>
      <c r="I160" s="11">
        <v>562.82000000000005</v>
      </c>
      <c r="J160" s="26">
        <v>46139.687180555557</v>
      </c>
    </row>
    <row r="161" spans="1:10" ht="15.75" customHeight="1" x14ac:dyDescent="0.3">
      <c r="A161" s="8" t="s">
        <v>42</v>
      </c>
      <c r="B161" s="9" t="s">
        <v>19</v>
      </c>
      <c r="C161" s="9" t="s">
        <v>22</v>
      </c>
      <c r="D161" s="9" t="s">
        <v>17</v>
      </c>
      <c r="E161" s="9">
        <v>1118.3399999999999</v>
      </c>
      <c r="F161" s="9">
        <v>6</v>
      </c>
      <c r="G161" s="9">
        <v>0.2</v>
      </c>
      <c r="H161" s="10">
        <v>45674</v>
      </c>
      <c r="I161" s="11">
        <v>447.34</v>
      </c>
      <c r="J161" s="26">
        <v>46139.687180555557</v>
      </c>
    </row>
    <row r="162" spans="1:10" ht="15.75" customHeight="1" x14ac:dyDescent="0.3">
      <c r="A162" s="8" t="s">
        <v>72</v>
      </c>
      <c r="B162" s="9" t="s">
        <v>55</v>
      </c>
      <c r="C162" s="9" t="s">
        <v>26</v>
      </c>
      <c r="D162" s="9" t="s">
        <v>17</v>
      </c>
      <c r="E162" s="9">
        <v>1622.62</v>
      </c>
      <c r="F162" s="9">
        <v>12</v>
      </c>
      <c r="G162" s="9">
        <v>0.2</v>
      </c>
      <c r="H162" s="10">
        <v>45677</v>
      </c>
      <c r="I162" s="11">
        <v>649.04999999999995</v>
      </c>
      <c r="J162" s="26">
        <v>46139.687180555557</v>
      </c>
    </row>
    <row r="163" spans="1:10" ht="15.75" customHeight="1" x14ac:dyDescent="0.3">
      <c r="A163" s="8" t="s">
        <v>77</v>
      </c>
      <c r="B163" s="9" t="s">
        <v>50</v>
      </c>
      <c r="C163" s="9" t="s">
        <v>26</v>
      </c>
      <c r="D163" s="9" t="s">
        <v>14</v>
      </c>
      <c r="E163" s="9">
        <v>640.64</v>
      </c>
      <c r="F163" s="9">
        <v>11</v>
      </c>
      <c r="G163" s="9">
        <v>0.2</v>
      </c>
      <c r="H163" s="10">
        <v>45678</v>
      </c>
      <c r="I163" s="11">
        <v>205</v>
      </c>
      <c r="J163" s="26">
        <v>46139.687180555557</v>
      </c>
    </row>
    <row r="164" spans="1:10" ht="15.75" customHeight="1" x14ac:dyDescent="0.3">
      <c r="A164" s="8" t="s">
        <v>24</v>
      </c>
      <c r="B164" s="9" t="s">
        <v>45</v>
      </c>
      <c r="C164" s="9" t="s">
        <v>13</v>
      </c>
      <c r="D164" s="9" t="s">
        <v>17</v>
      </c>
      <c r="E164" s="9">
        <v>585.16</v>
      </c>
      <c r="F164" s="9">
        <v>17</v>
      </c>
      <c r="G164" s="9">
        <v>0.1</v>
      </c>
      <c r="H164" s="10">
        <v>45684</v>
      </c>
      <c r="I164" s="11">
        <v>263.32</v>
      </c>
      <c r="J164" s="26">
        <v>46139.687180555557</v>
      </c>
    </row>
    <row r="165" spans="1:10" ht="15.75" customHeight="1" x14ac:dyDescent="0.3">
      <c r="A165" s="8" t="s">
        <v>24</v>
      </c>
      <c r="B165" s="9" t="s">
        <v>33</v>
      </c>
      <c r="C165" s="9" t="s">
        <v>20</v>
      </c>
      <c r="D165" s="9" t="s">
        <v>17</v>
      </c>
      <c r="E165" s="9">
        <v>1109.98</v>
      </c>
      <c r="F165" s="9">
        <v>5</v>
      </c>
      <c r="G165" s="9">
        <v>0.2</v>
      </c>
      <c r="H165" s="10">
        <v>45690</v>
      </c>
      <c r="I165" s="11">
        <v>443.99</v>
      </c>
      <c r="J165" s="26">
        <v>46139.687180555557</v>
      </c>
    </row>
    <row r="166" spans="1:10" ht="15.75" customHeight="1" x14ac:dyDescent="0.3">
      <c r="A166" s="8" t="s">
        <v>60</v>
      </c>
      <c r="B166" s="9" t="s">
        <v>47</v>
      </c>
      <c r="C166" s="9" t="s">
        <v>20</v>
      </c>
      <c r="D166" s="9" t="s">
        <v>14</v>
      </c>
      <c r="E166" s="9">
        <v>1098.08</v>
      </c>
      <c r="F166" s="9">
        <v>9</v>
      </c>
      <c r="G166" s="9">
        <v>0.1</v>
      </c>
      <c r="H166" s="10">
        <v>45692</v>
      </c>
      <c r="I166" s="11">
        <v>395.31</v>
      </c>
      <c r="J166" s="26">
        <v>46139.687180555557</v>
      </c>
    </row>
    <row r="167" spans="1:10" ht="15.75" customHeight="1" x14ac:dyDescent="0.3">
      <c r="A167" s="8" t="s">
        <v>67</v>
      </c>
      <c r="B167" s="9" t="s">
        <v>50</v>
      </c>
      <c r="C167" s="9" t="s">
        <v>13</v>
      </c>
      <c r="D167" s="9" t="s">
        <v>41</v>
      </c>
      <c r="E167" s="9">
        <v>827.25</v>
      </c>
      <c r="F167" s="9">
        <v>7</v>
      </c>
      <c r="G167" s="9">
        <v>0.1</v>
      </c>
      <c r="H167" s="10">
        <v>45693</v>
      </c>
      <c r="I167" s="11">
        <v>335.04</v>
      </c>
      <c r="J167" s="26">
        <v>46139.687180555557</v>
      </c>
    </row>
    <row r="168" spans="1:10" ht="15.75" customHeight="1" x14ac:dyDescent="0.3">
      <c r="A168" s="8" t="s">
        <v>72</v>
      </c>
      <c r="B168" s="9" t="s">
        <v>31</v>
      </c>
      <c r="C168" s="9" t="s">
        <v>36</v>
      </c>
      <c r="D168" s="9" t="s">
        <v>17</v>
      </c>
      <c r="E168" s="9">
        <v>741.88</v>
      </c>
      <c r="F168" s="9">
        <v>16</v>
      </c>
      <c r="G168" s="9">
        <v>0.1</v>
      </c>
      <c r="H168" s="10">
        <v>45695</v>
      </c>
      <c r="I168" s="11">
        <v>333.85</v>
      </c>
      <c r="J168" s="26">
        <v>46139.687180555557</v>
      </c>
    </row>
    <row r="169" spans="1:10" ht="15.75" customHeight="1" x14ac:dyDescent="0.3">
      <c r="A169" s="8" t="s">
        <v>74</v>
      </c>
      <c r="B169" s="9" t="s">
        <v>12</v>
      </c>
      <c r="C169" s="9" t="s">
        <v>20</v>
      </c>
      <c r="D169" s="9" t="s">
        <v>41</v>
      </c>
      <c r="E169" s="9">
        <v>1311.26</v>
      </c>
      <c r="F169" s="9">
        <v>6</v>
      </c>
      <c r="G169" s="9">
        <v>0.1</v>
      </c>
      <c r="H169" s="10">
        <v>45698</v>
      </c>
      <c r="I169" s="11">
        <v>531.05999999999995</v>
      </c>
      <c r="J169" s="26">
        <v>46139.687180555557</v>
      </c>
    </row>
    <row r="170" spans="1:10" ht="15.75" customHeight="1" x14ac:dyDescent="0.3">
      <c r="A170" s="8" t="s">
        <v>74</v>
      </c>
      <c r="B170" s="9" t="s">
        <v>33</v>
      </c>
      <c r="C170" s="9" t="s">
        <v>22</v>
      </c>
      <c r="D170" s="9" t="s">
        <v>41</v>
      </c>
      <c r="E170" s="9">
        <v>573.32000000000005</v>
      </c>
      <c r="F170" s="9">
        <v>19</v>
      </c>
      <c r="G170" s="9">
        <v>0.1</v>
      </c>
      <c r="H170" s="10">
        <v>45703</v>
      </c>
      <c r="I170" s="11">
        <v>232.19</v>
      </c>
      <c r="J170" s="26">
        <v>46139.687180555557</v>
      </c>
    </row>
    <row r="171" spans="1:10" ht="15.75" customHeight="1" x14ac:dyDescent="0.3">
      <c r="A171" s="8" t="s">
        <v>54</v>
      </c>
      <c r="B171" s="9" t="s">
        <v>25</v>
      </c>
      <c r="C171" s="9" t="s">
        <v>13</v>
      </c>
      <c r="D171" s="9" t="s">
        <v>23</v>
      </c>
      <c r="E171" s="9">
        <v>1115.22</v>
      </c>
      <c r="F171" s="9">
        <v>14</v>
      </c>
      <c r="G171" s="9">
        <v>0.2</v>
      </c>
      <c r="H171" s="10">
        <v>45705</v>
      </c>
      <c r="I171" s="11">
        <v>223.04</v>
      </c>
      <c r="J171" s="26">
        <v>46139.687180555557</v>
      </c>
    </row>
    <row r="172" spans="1:10" ht="15.75" customHeight="1" x14ac:dyDescent="0.3">
      <c r="A172" s="8" t="s">
        <v>15</v>
      </c>
      <c r="B172" s="9" t="s">
        <v>47</v>
      </c>
      <c r="C172" s="9" t="s">
        <v>26</v>
      </c>
      <c r="D172" s="9" t="s">
        <v>17</v>
      </c>
      <c r="E172" s="9">
        <v>845.84</v>
      </c>
      <c r="F172" s="9">
        <v>4</v>
      </c>
      <c r="G172" s="9">
        <v>0</v>
      </c>
      <c r="H172" s="10">
        <v>45707</v>
      </c>
      <c r="I172" s="11">
        <v>422.92</v>
      </c>
      <c r="J172" s="26">
        <v>46139.687180555557</v>
      </c>
    </row>
    <row r="173" spans="1:10" ht="15.75" customHeight="1" x14ac:dyDescent="0.3">
      <c r="A173" s="8" t="s">
        <v>32</v>
      </c>
      <c r="B173" s="9" t="s">
        <v>57</v>
      </c>
      <c r="C173" s="9" t="s">
        <v>13</v>
      </c>
      <c r="D173" s="9" t="s">
        <v>23</v>
      </c>
      <c r="E173" s="9">
        <v>1029.8</v>
      </c>
      <c r="F173" s="9">
        <v>3</v>
      </c>
      <c r="G173" s="9">
        <v>0</v>
      </c>
      <c r="H173" s="10">
        <v>45708</v>
      </c>
      <c r="I173" s="11">
        <v>257.45</v>
      </c>
      <c r="J173" s="26">
        <v>46139.687180555557</v>
      </c>
    </row>
    <row r="174" spans="1:10" ht="15.75" customHeight="1" x14ac:dyDescent="0.3">
      <c r="A174" s="8" t="s">
        <v>34</v>
      </c>
      <c r="B174" s="9" t="s">
        <v>33</v>
      </c>
      <c r="C174" s="9" t="s">
        <v>26</v>
      </c>
      <c r="D174" s="9" t="s">
        <v>14</v>
      </c>
      <c r="E174" s="9">
        <v>1189.83</v>
      </c>
      <c r="F174" s="9">
        <v>2</v>
      </c>
      <c r="G174" s="9">
        <v>0.2</v>
      </c>
      <c r="H174" s="10">
        <v>45709</v>
      </c>
      <c r="I174" s="11">
        <v>380.75</v>
      </c>
      <c r="J174" s="26">
        <v>46139.687180555557</v>
      </c>
    </row>
    <row r="175" spans="1:10" ht="15.75" customHeight="1" x14ac:dyDescent="0.3">
      <c r="A175" s="8" t="s">
        <v>69</v>
      </c>
      <c r="B175" s="9" t="s">
        <v>45</v>
      </c>
      <c r="C175" s="9" t="s">
        <v>22</v>
      </c>
      <c r="D175" s="9" t="s">
        <v>14</v>
      </c>
      <c r="E175" s="9">
        <v>704.28</v>
      </c>
      <c r="F175" s="9">
        <v>15</v>
      </c>
      <c r="G175" s="9">
        <v>0.2</v>
      </c>
      <c r="H175" s="10">
        <v>45712</v>
      </c>
      <c r="I175" s="11">
        <v>225.37</v>
      </c>
      <c r="J175" s="26">
        <v>46139.687180555557</v>
      </c>
    </row>
    <row r="176" spans="1:10" ht="15.75" customHeight="1" x14ac:dyDescent="0.3">
      <c r="A176" s="8" t="s">
        <v>67</v>
      </c>
      <c r="B176" s="9" t="s">
        <v>49</v>
      </c>
      <c r="C176" s="9" t="s">
        <v>36</v>
      </c>
      <c r="D176" s="9" t="s">
        <v>41</v>
      </c>
      <c r="E176" s="9">
        <v>1618.22</v>
      </c>
      <c r="F176" s="9">
        <v>12</v>
      </c>
      <c r="G176" s="9">
        <v>0.2</v>
      </c>
      <c r="H176" s="10">
        <v>45712</v>
      </c>
      <c r="I176" s="11">
        <v>582.55999999999995</v>
      </c>
      <c r="J176" s="26">
        <v>46139.687180555557</v>
      </c>
    </row>
    <row r="177" spans="1:10" ht="15.75" customHeight="1" x14ac:dyDescent="0.3">
      <c r="A177" s="8" t="s">
        <v>75</v>
      </c>
      <c r="B177" s="9" t="s">
        <v>55</v>
      </c>
      <c r="C177" s="9" t="s">
        <v>36</v>
      </c>
      <c r="D177" s="9" t="s">
        <v>14</v>
      </c>
      <c r="E177" s="9">
        <v>1014.43</v>
      </c>
      <c r="F177" s="9">
        <v>2</v>
      </c>
      <c r="G177" s="9">
        <v>0.15</v>
      </c>
      <c r="H177" s="10">
        <v>45713</v>
      </c>
      <c r="I177" s="11">
        <v>344.91</v>
      </c>
      <c r="J177" s="26">
        <v>46139.687180555557</v>
      </c>
    </row>
    <row r="178" spans="1:10" ht="15.75" customHeight="1" x14ac:dyDescent="0.3">
      <c r="A178" s="8" t="s">
        <v>77</v>
      </c>
      <c r="B178" s="9" t="s">
        <v>33</v>
      </c>
      <c r="C178" s="9" t="s">
        <v>36</v>
      </c>
      <c r="D178" s="9" t="s">
        <v>17</v>
      </c>
      <c r="E178" s="9">
        <v>826.97</v>
      </c>
      <c r="F178" s="9">
        <v>18</v>
      </c>
      <c r="G178" s="9">
        <v>0.2</v>
      </c>
      <c r="H178" s="10">
        <v>45715</v>
      </c>
      <c r="I178" s="11">
        <v>330.79</v>
      </c>
      <c r="J178" s="26">
        <v>46139.687180555557</v>
      </c>
    </row>
    <row r="179" spans="1:10" ht="15.75" customHeight="1" x14ac:dyDescent="0.3">
      <c r="A179" s="8" t="s">
        <v>18</v>
      </c>
      <c r="B179" s="9" t="s">
        <v>33</v>
      </c>
      <c r="C179" s="9" t="s">
        <v>36</v>
      </c>
      <c r="D179" s="9" t="s">
        <v>17</v>
      </c>
      <c r="E179" s="9">
        <v>1022.23</v>
      </c>
      <c r="F179" s="9">
        <v>8</v>
      </c>
      <c r="G179" s="9">
        <v>0.1</v>
      </c>
      <c r="H179" s="10">
        <v>45717</v>
      </c>
      <c r="I179" s="11">
        <v>460</v>
      </c>
      <c r="J179" s="26">
        <v>46139.687180555557</v>
      </c>
    </row>
    <row r="180" spans="1:10" ht="15.75" customHeight="1" x14ac:dyDescent="0.3">
      <c r="A180" s="8" t="s">
        <v>74</v>
      </c>
      <c r="B180" s="9" t="s">
        <v>31</v>
      </c>
      <c r="C180" s="9" t="s">
        <v>20</v>
      </c>
      <c r="D180" s="9" t="s">
        <v>14</v>
      </c>
      <c r="E180" s="9">
        <v>1099.69</v>
      </c>
      <c r="F180" s="9">
        <v>6</v>
      </c>
      <c r="G180" s="9">
        <v>0</v>
      </c>
      <c r="H180" s="10">
        <v>45718</v>
      </c>
      <c r="I180" s="11">
        <v>439.88</v>
      </c>
      <c r="J180" s="26">
        <v>46139.687180555557</v>
      </c>
    </row>
    <row r="181" spans="1:10" ht="15.75" customHeight="1" x14ac:dyDescent="0.3">
      <c r="A181" s="8" t="s">
        <v>54</v>
      </c>
      <c r="B181" s="9" t="s">
        <v>66</v>
      </c>
      <c r="C181" s="9" t="s">
        <v>26</v>
      </c>
      <c r="D181" s="9" t="s">
        <v>14</v>
      </c>
      <c r="E181" s="9">
        <v>710.52</v>
      </c>
      <c r="F181" s="9">
        <v>8</v>
      </c>
      <c r="G181" s="9">
        <v>0.1</v>
      </c>
      <c r="H181" s="10">
        <v>45721</v>
      </c>
      <c r="I181" s="11">
        <v>255.79</v>
      </c>
      <c r="J181" s="26">
        <v>46139.687180555557</v>
      </c>
    </row>
    <row r="182" spans="1:10" ht="15.75" customHeight="1" x14ac:dyDescent="0.3">
      <c r="A182" s="8" t="s">
        <v>54</v>
      </c>
      <c r="B182" s="9" t="s">
        <v>61</v>
      </c>
      <c r="C182" s="9" t="s">
        <v>26</v>
      </c>
      <c r="D182" s="9" t="s">
        <v>14</v>
      </c>
      <c r="E182" s="9">
        <v>499.18</v>
      </c>
      <c r="F182" s="9">
        <v>15</v>
      </c>
      <c r="G182" s="9">
        <v>0.2</v>
      </c>
      <c r="H182" s="10">
        <v>45724</v>
      </c>
      <c r="I182" s="11">
        <v>159.74</v>
      </c>
      <c r="J182" s="26">
        <v>46139.687180555557</v>
      </c>
    </row>
    <row r="183" spans="1:10" ht="15.75" customHeight="1" x14ac:dyDescent="0.3">
      <c r="A183" s="8" t="s">
        <v>39</v>
      </c>
      <c r="B183" s="9" t="s">
        <v>40</v>
      </c>
      <c r="C183" s="9" t="s">
        <v>22</v>
      </c>
      <c r="D183" s="9" t="s">
        <v>14</v>
      </c>
      <c r="E183" s="9">
        <v>1064.19</v>
      </c>
      <c r="F183" s="9">
        <v>18</v>
      </c>
      <c r="G183" s="9">
        <v>0.05</v>
      </c>
      <c r="H183" s="10">
        <v>45725</v>
      </c>
      <c r="I183" s="11">
        <v>404.39</v>
      </c>
      <c r="J183" s="26">
        <v>46139.687180555557</v>
      </c>
    </row>
    <row r="184" spans="1:10" ht="15.75" customHeight="1" x14ac:dyDescent="0.3">
      <c r="A184" s="8" t="s">
        <v>69</v>
      </c>
      <c r="B184" s="9" t="s">
        <v>40</v>
      </c>
      <c r="C184" s="9" t="s">
        <v>20</v>
      </c>
      <c r="D184" s="9" t="s">
        <v>41</v>
      </c>
      <c r="E184" s="9">
        <v>438.76</v>
      </c>
      <c r="F184" s="9">
        <v>18</v>
      </c>
      <c r="G184" s="9">
        <v>0.05</v>
      </c>
      <c r="H184" s="10">
        <v>45726</v>
      </c>
      <c r="I184" s="11">
        <v>187.57</v>
      </c>
      <c r="J184" s="26">
        <v>46139.687180555557</v>
      </c>
    </row>
    <row r="185" spans="1:10" ht="15.75" customHeight="1" x14ac:dyDescent="0.3">
      <c r="A185" s="8" t="s">
        <v>43</v>
      </c>
      <c r="B185" s="9" t="s">
        <v>57</v>
      </c>
      <c r="C185" s="9" t="s">
        <v>13</v>
      </c>
      <c r="D185" s="9" t="s">
        <v>17</v>
      </c>
      <c r="E185" s="9">
        <v>864.98</v>
      </c>
      <c r="F185" s="9">
        <v>2</v>
      </c>
      <c r="G185" s="9">
        <v>0.05</v>
      </c>
      <c r="H185" s="10">
        <v>45727</v>
      </c>
      <c r="I185" s="11">
        <v>410.87</v>
      </c>
      <c r="J185" s="26">
        <v>46139.687180555557</v>
      </c>
    </row>
    <row r="186" spans="1:10" ht="15.75" customHeight="1" x14ac:dyDescent="0.3">
      <c r="A186" s="8" t="s">
        <v>59</v>
      </c>
      <c r="B186" s="9" t="s">
        <v>57</v>
      </c>
      <c r="C186" s="9" t="s">
        <v>13</v>
      </c>
      <c r="D186" s="9" t="s">
        <v>29</v>
      </c>
      <c r="E186" s="9">
        <v>984.93</v>
      </c>
      <c r="F186" s="9">
        <v>14</v>
      </c>
      <c r="G186" s="9">
        <v>0.2</v>
      </c>
      <c r="H186" s="10">
        <v>45733</v>
      </c>
      <c r="I186" s="11">
        <v>275.77999999999997</v>
      </c>
      <c r="J186" s="26">
        <v>46139.687180555557</v>
      </c>
    </row>
    <row r="187" spans="1:10" ht="15.75" customHeight="1" x14ac:dyDescent="0.3">
      <c r="A187" s="8" t="s">
        <v>27</v>
      </c>
      <c r="B187" s="9" t="s">
        <v>57</v>
      </c>
      <c r="C187" s="9" t="s">
        <v>13</v>
      </c>
      <c r="D187" s="9" t="s">
        <v>17</v>
      </c>
      <c r="E187" s="9">
        <v>1493.49</v>
      </c>
      <c r="F187" s="9">
        <v>18</v>
      </c>
      <c r="G187" s="9">
        <v>0</v>
      </c>
      <c r="H187" s="10">
        <v>45734</v>
      </c>
      <c r="I187" s="11">
        <v>746.74</v>
      </c>
      <c r="J187" s="26">
        <v>46139.687180555557</v>
      </c>
    </row>
    <row r="188" spans="1:10" ht="15.75" customHeight="1" x14ac:dyDescent="0.3">
      <c r="A188" s="8" t="s">
        <v>34</v>
      </c>
      <c r="B188" s="9" t="s">
        <v>55</v>
      </c>
      <c r="C188" s="9" t="s">
        <v>22</v>
      </c>
      <c r="D188" s="9" t="s">
        <v>17</v>
      </c>
      <c r="E188" s="9">
        <v>689.43</v>
      </c>
      <c r="F188" s="9">
        <v>9</v>
      </c>
      <c r="G188" s="9">
        <v>0.1</v>
      </c>
      <c r="H188" s="10">
        <v>45736</v>
      </c>
      <c r="I188" s="11">
        <v>310.24</v>
      </c>
      <c r="J188" s="26">
        <v>46139.687180555557</v>
      </c>
    </row>
    <row r="189" spans="1:10" ht="15.75" customHeight="1" x14ac:dyDescent="0.3">
      <c r="A189" s="8" t="s">
        <v>42</v>
      </c>
      <c r="B189" s="9" t="s">
        <v>61</v>
      </c>
      <c r="C189" s="9" t="s">
        <v>22</v>
      </c>
      <c r="D189" s="9" t="s">
        <v>17</v>
      </c>
      <c r="E189" s="9">
        <v>682.24</v>
      </c>
      <c r="F189" s="9">
        <v>1</v>
      </c>
      <c r="G189" s="9">
        <v>0</v>
      </c>
      <c r="H189" s="10">
        <v>45738</v>
      </c>
      <c r="I189" s="11">
        <v>341.12</v>
      </c>
      <c r="J189" s="26">
        <v>46139.687180555557</v>
      </c>
    </row>
    <row r="190" spans="1:10" ht="15.75" customHeight="1" x14ac:dyDescent="0.3">
      <c r="A190" s="8" t="s">
        <v>43</v>
      </c>
      <c r="B190" s="9" t="s">
        <v>28</v>
      </c>
      <c r="C190" s="9" t="s">
        <v>26</v>
      </c>
      <c r="D190" s="9" t="s">
        <v>23</v>
      </c>
      <c r="E190" s="9">
        <v>458.54</v>
      </c>
      <c r="F190" s="9">
        <v>15</v>
      </c>
      <c r="G190" s="9">
        <v>0.2</v>
      </c>
      <c r="H190" s="10">
        <v>45741</v>
      </c>
      <c r="I190" s="11">
        <v>91.71</v>
      </c>
      <c r="J190" s="26">
        <v>46139.687180555557</v>
      </c>
    </row>
    <row r="191" spans="1:10" ht="15.75" customHeight="1" x14ac:dyDescent="0.3">
      <c r="A191" s="8" t="s">
        <v>34</v>
      </c>
      <c r="B191" s="9" t="s">
        <v>28</v>
      </c>
      <c r="C191" s="9" t="s">
        <v>22</v>
      </c>
      <c r="D191" s="9" t="s">
        <v>29</v>
      </c>
      <c r="E191" s="9">
        <v>1184.25</v>
      </c>
      <c r="F191" s="9">
        <v>11</v>
      </c>
      <c r="G191" s="9">
        <v>0.2</v>
      </c>
      <c r="H191" s="10">
        <v>45742</v>
      </c>
      <c r="I191" s="11">
        <v>331.59</v>
      </c>
      <c r="J191" s="26">
        <v>46139.687180555557</v>
      </c>
    </row>
    <row r="192" spans="1:10" ht="15.75" customHeight="1" x14ac:dyDescent="0.3">
      <c r="A192" s="8" t="s">
        <v>27</v>
      </c>
      <c r="B192" s="9" t="s">
        <v>12</v>
      </c>
      <c r="C192" s="9" t="s">
        <v>22</v>
      </c>
      <c r="D192" s="9" t="s">
        <v>17</v>
      </c>
      <c r="E192" s="9">
        <v>762.14</v>
      </c>
      <c r="F192" s="9">
        <v>9</v>
      </c>
      <c r="G192" s="9">
        <v>0</v>
      </c>
      <c r="H192" s="10">
        <v>45743</v>
      </c>
      <c r="I192" s="11">
        <v>381.07</v>
      </c>
      <c r="J192" s="26">
        <v>46139.687180555557</v>
      </c>
    </row>
    <row r="193" spans="1:10" ht="15.75" customHeight="1" x14ac:dyDescent="0.3">
      <c r="A193" s="8" t="s">
        <v>24</v>
      </c>
      <c r="B193" s="9" t="s">
        <v>55</v>
      </c>
      <c r="C193" s="9" t="s">
        <v>26</v>
      </c>
      <c r="D193" s="9" t="s">
        <v>14</v>
      </c>
      <c r="E193" s="9">
        <v>750.71</v>
      </c>
      <c r="F193" s="9">
        <v>10</v>
      </c>
      <c r="G193" s="9">
        <v>0.15</v>
      </c>
      <c r="H193" s="10">
        <v>45743</v>
      </c>
      <c r="I193" s="11">
        <v>255.24</v>
      </c>
      <c r="J193" s="26">
        <v>46139.687180555557</v>
      </c>
    </row>
    <row r="194" spans="1:10" ht="15.75" customHeight="1" x14ac:dyDescent="0.3">
      <c r="A194" s="8" t="s">
        <v>77</v>
      </c>
      <c r="B194" s="9" t="s">
        <v>73</v>
      </c>
      <c r="C194" s="9" t="s">
        <v>36</v>
      </c>
      <c r="D194" s="9" t="s">
        <v>17</v>
      </c>
      <c r="E194" s="9">
        <v>1456.94</v>
      </c>
      <c r="F194" s="9">
        <v>14</v>
      </c>
      <c r="G194" s="9">
        <v>0.05</v>
      </c>
      <c r="H194" s="10">
        <v>45745</v>
      </c>
      <c r="I194" s="11">
        <v>692.05</v>
      </c>
      <c r="J194" s="26">
        <v>46139.687180555557</v>
      </c>
    </row>
    <row r="195" spans="1:10" ht="15.75" customHeight="1" x14ac:dyDescent="0.3">
      <c r="A195" s="8" t="s">
        <v>46</v>
      </c>
      <c r="B195" s="9" t="s">
        <v>63</v>
      </c>
      <c r="C195" s="9" t="s">
        <v>20</v>
      </c>
      <c r="D195" s="9" t="s">
        <v>29</v>
      </c>
      <c r="E195" s="9">
        <v>1093.3800000000001</v>
      </c>
      <c r="F195" s="9">
        <v>17</v>
      </c>
      <c r="G195" s="9">
        <v>0.1</v>
      </c>
      <c r="H195" s="10">
        <v>45745</v>
      </c>
      <c r="I195" s="11">
        <v>344.41</v>
      </c>
      <c r="J195" s="26">
        <v>46139.687180555557</v>
      </c>
    </row>
    <row r="196" spans="1:10" ht="15.75" customHeight="1" x14ac:dyDescent="0.3">
      <c r="A196" s="8" t="s">
        <v>39</v>
      </c>
      <c r="B196" s="9" t="s">
        <v>45</v>
      </c>
      <c r="C196" s="9" t="s">
        <v>13</v>
      </c>
      <c r="D196" s="9" t="s">
        <v>17</v>
      </c>
      <c r="E196" s="9">
        <v>934.27</v>
      </c>
      <c r="F196" s="9">
        <v>8</v>
      </c>
      <c r="G196" s="9">
        <v>0.15</v>
      </c>
      <c r="H196" s="10">
        <v>45746</v>
      </c>
      <c r="I196" s="11">
        <v>397.06</v>
      </c>
      <c r="J196" s="26">
        <v>46139.687180555557</v>
      </c>
    </row>
    <row r="197" spans="1:10" ht="15.75" customHeight="1" x14ac:dyDescent="0.3">
      <c r="A197" s="8" t="s">
        <v>72</v>
      </c>
      <c r="B197" s="9" t="s">
        <v>38</v>
      </c>
      <c r="C197" s="9" t="s">
        <v>36</v>
      </c>
      <c r="D197" s="9" t="s">
        <v>17</v>
      </c>
      <c r="E197" s="9">
        <v>1465.35</v>
      </c>
      <c r="F197" s="9">
        <v>8</v>
      </c>
      <c r="G197" s="9">
        <v>0.2</v>
      </c>
      <c r="H197" s="10">
        <v>45746</v>
      </c>
      <c r="I197" s="11">
        <v>586.14</v>
      </c>
      <c r="J197" s="26">
        <v>46139.687180555557</v>
      </c>
    </row>
    <row r="198" spans="1:10" ht="15.75" customHeight="1" x14ac:dyDescent="0.3">
      <c r="A198" s="8" t="s">
        <v>54</v>
      </c>
      <c r="B198" s="9" t="s">
        <v>16</v>
      </c>
      <c r="C198" s="9" t="s">
        <v>22</v>
      </c>
      <c r="D198" s="9" t="s">
        <v>41</v>
      </c>
      <c r="E198" s="9">
        <v>740.8</v>
      </c>
      <c r="F198" s="9">
        <v>3</v>
      </c>
      <c r="G198" s="9">
        <v>0</v>
      </c>
      <c r="H198" s="10">
        <v>45749</v>
      </c>
      <c r="I198" s="11">
        <v>333.36</v>
      </c>
      <c r="J198" s="26">
        <v>46139.687180555557</v>
      </c>
    </row>
    <row r="199" spans="1:10" ht="15.75" customHeight="1" x14ac:dyDescent="0.3">
      <c r="A199" s="8" t="s">
        <v>60</v>
      </c>
      <c r="B199" s="9" t="s">
        <v>45</v>
      </c>
      <c r="C199" s="9" t="s">
        <v>13</v>
      </c>
      <c r="D199" s="9" t="s">
        <v>41</v>
      </c>
      <c r="E199" s="9">
        <v>545.44000000000005</v>
      </c>
      <c r="F199" s="9">
        <v>17</v>
      </c>
      <c r="G199" s="9">
        <v>0</v>
      </c>
      <c r="H199" s="10">
        <v>45752</v>
      </c>
      <c r="I199" s="11">
        <v>245.45</v>
      </c>
      <c r="J199" s="26">
        <v>46139.687180555557</v>
      </c>
    </row>
    <row r="200" spans="1:10" ht="15.75" customHeight="1" x14ac:dyDescent="0.3">
      <c r="A200" s="8" t="s">
        <v>37</v>
      </c>
      <c r="B200" s="9" t="s">
        <v>38</v>
      </c>
      <c r="C200" s="9" t="s">
        <v>20</v>
      </c>
      <c r="D200" s="9" t="s">
        <v>14</v>
      </c>
      <c r="E200" s="9">
        <v>997.61</v>
      </c>
      <c r="F200" s="9">
        <v>8</v>
      </c>
      <c r="G200" s="9">
        <v>0.05</v>
      </c>
      <c r="H200" s="10">
        <v>45752</v>
      </c>
      <c r="I200" s="11">
        <v>379.09</v>
      </c>
      <c r="J200" s="26">
        <v>46139.687180555557</v>
      </c>
    </row>
    <row r="201" spans="1:10" ht="15.75" customHeight="1" x14ac:dyDescent="0.3">
      <c r="A201" s="12" t="s">
        <v>62</v>
      </c>
      <c r="B201" s="13" t="s">
        <v>38</v>
      </c>
      <c r="C201" s="13" t="s">
        <v>22</v>
      </c>
      <c r="D201" s="13" t="s">
        <v>17</v>
      </c>
      <c r="E201" s="13">
        <v>928.32</v>
      </c>
      <c r="F201" s="13">
        <v>2</v>
      </c>
      <c r="G201" s="13">
        <v>0.05</v>
      </c>
      <c r="H201" s="14">
        <v>45754</v>
      </c>
      <c r="I201" s="15">
        <v>440.95</v>
      </c>
      <c r="J201" s="27">
        <v>46139.687180555557</v>
      </c>
    </row>
    <row r="202" spans="1:10" ht="15.75" customHeight="1" x14ac:dyDescent="0.3"/>
    <row r="203" spans="1:10" ht="15.75" customHeight="1" x14ac:dyDescent="0.3"/>
    <row r="204" spans="1:10" ht="15.75" customHeight="1" x14ac:dyDescent="0.3"/>
    <row r="205" spans="1:10" ht="15.75" customHeight="1" x14ac:dyDescent="0.3"/>
    <row r="206" spans="1:10" ht="15.75" customHeight="1" x14ac:dyDescent="0.3"/>
    <row r="207" spans="1:10" ht="15.75" customHeight="1" x14ac:dyDescent="0.3"/>
    <row r="208" spans="1:10"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L15:M15"/>
  </mergeCells>
  <conditionalFormatting sqref="E2:E201">
    <cfRule type="top10" dxfId="0" priority="1" rank="10"/>
  </conditionalFormatting>
  <pageMargins left="0.75" right="0.75" top="1" bottom="1" header="0" footer="0"/>
  <pageSetup orientation="landscape"/>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54C33-5579-4376-AAA8-6C36AF1122AA}">
  <dimension ref="A1:X50"/>
  <sheetViews>
    <sheetView showGridLines="0" showRowColHeaders="0" tabSelected="1" zoomScale="80" zoomScaleNormal="80" workbookViewId="0">
      <selection activeCell="AC8" sqref="AC8"/>
    </sheetView>
  </sheetViews>
  <sheetFormatPr defaultRowHeight="14.4" x14ac:dyDescent="0.3"/>
  <cols>
    <col min="8" max="9" width="8.88671875" customWidth="1"/>
  </cols>
  <sheetData>
    <row r="1" spans="1:24" x14ac:dyDescent="0.3">
      <c r="A1" s="28"/>
      <c r="B1" s="28"/>
      <c r="C1" s="28"/>
      <c r="D1" s="28"/>
      <c r="E1" s="28"/>
      <c r="F1" s="28"/>
      <c r="G1" s="28"/>
      <c r="H1" s="28"/>
      <c r="I1" s="28"/>
      <c r="J1" s="28"/>
      <c r="K1" s="28"/>
      <c r="L1" s="28"/>
      <c r="M1" s="28"/>
      <c r="N1" s="28"/>
      <c r="O1" s="28"/>
      <c r="P1" s="28"/>
      <c r="Q1" s="28"/>
      <c r="R1" s="28"/>
      <c r="S1" s="28"/>
      <c r="T1" s="28"/>
      <c r="U1" s="28"/>
      <c r="V1" s="28"/>
      <c r="W1" s="28"/>
      <c r="X1" s="28"/>
    </row>
    <row r="2" spans="1:24" x14ac:dyDescent="0.3">
      <c r="A2" s="28"/>
      <c r="B2" s="28"/>
      <c r="C2" s="28"/>
      <c r="D2" s="28"/>
      <c r="E2" s="28"/>
      <c r="F2" s="28"/>
      <c r="G2" s="28"/>
      <c r="H2" s="29"/>
      <c r="I2" s="29"/>
      <c r="J2" s="29"/>
      <c r="K2" s="29"/>
      <c r="L2" s="29"/>
      <c r="M2" s="29"/>
      <c r="N2" s="29"/>
      <c r="O2" s="29"/>
      <c r="P2" s="28"/>
      <c r="Q2" s="28"/>
      <c r="R2" s="28"/>
      <c r="S2" s="28"/>
      <c r="T2" s="28"/>
      <c r="U2" s="28"/>
      <c r="V2" s="28"/>
      <c r="W2" s="28"/>
      <c r="X2" s="28"/>
    </row>
    <row r="3" spans="1:24" x14ac:dyDescent="0.3">
      <c r="A3" s="28"/>
      <c r="B3" s="28"/>
      <c r="C3" s="28"/>
      <c r="D3" s="28"/>
      <c r="E3" s="28"/>
      <c r="F3" s="28"/>
      <c r="G3" s="28"/>
      <c r="H3" s="29"/>
      <c r="I3" s="29"/>
      <c r="J3" s="29"/>
      <c r="K3" s="29"/>
      <c r="L3" s="29"/>
      <c r="M3" s="29"/>
      <c r="N3" s="29"/>
      <c r="O3" s="29"/>
      <c r="P3" s="28"/>
      <c r="Q3" s="28"/>
      <c r="R3" s="28"/>
      <c r="S3" s="28"/>
      <c r="T3" s="28"/>
      <c r="U3" s="28"/>
      <c r="V3" s="28"/>
      <c r="W3" s="28"/>
      <c r="X3" s="28"/>
    </row>
    <row r="4" spans="1:24" x14ac:dyDescent="0.3">
      <c r="A4" s="28"/>
      <c r="B4" s="28"/>
      <c r="C4" s="28"/>
      <c r="D4" s="28"/>
      <c r="E4" s="28"/>
      <c r="F4" s="28"/>
      <c r="G4" s="28"/>
      <c r="H4" s="29"/>
      <c r="I4" s="29"/>
      <c r="J4" s="29"/>
      <c r="K4" s="29"/>
      <c r="L4" s="29"/>
      <c r="M4" s="29"/>
      <c r="N4" s="29"/>
      <c r="O4" s="29"/>
      <c r="P4" s="28"/>
      <c r="Q4" s="28"/>
      <c r="R4" s="28"/>
      <c r="S4" s="28"/>
      <c r="T4" s="28"/>
      <c r="U4" s="28"/>
      <c r="V4" s="28"/>
      <c r="W4" s="28"/>
      <c r="X4" s="28"/>
    </row>
    <row r="5" spans="1:24" x14ac:dyDescent="0.3">
      <c r="A5" s="28"/>
      <c r="B5" s="28"/>
      <c r="C5" s="28"/>
      <c r="D5" s="28"/>
      <c r="E5" s="28"/>
      <c r="F5" s="28"/>
      <c r="G5" s="28"/>
      <c r="H5" s="29"/>
      <c r="I5" s="29"/>
      <c r="J5" s="29"/>
      <c r="K5" s="29"/>
      <c r="L5" s="29"/>
      <c r="M5" s="29"/>
      <c r="N5" s="29"/>
      <c r="O5" s="29"/>
      <c r="P5" s="28"/>
      <c r="Q5" s="28"/>
      <c r="R5" s="28"/>
      <c r="S5" s="28"/>
      <c r="T5" s="28"/>
      <c r="U5" s="28"/>
      <c r="V5" s="28"/>
      <c r="W5" s="28"/>
      <c r="X5" s="28"/>
    </row>
    <row r="6" spans="1:24" x14ac:dyDescent="0.3">
      <c r="A6" s="28"/>
      <c r="B6" s="28"/>
      <c r="C6" s="28"/>
      <c r="D6" s="28"/>
      <c r="E6" s="28"/>
      <c r="F6" s="28"/>
      <c r="G6" s="28"/>
      <c r="H6" s="28"/>
      <c r="I6" s="28"/>
      <c r="J6" s="28"/>
      <c r="K6" s="28"/>
      <c r="L6" s="28"/>
      <c r="M6" s="28"/>
      <c r="N6" s="28"/>
      <c r="O6" s="28"/>
      <c r="P6" s="28"/>
      <c r="Q6" s="28"/>
      <c r="R6" s="28"/>
      <c r="S6" s="28"/>
      <c r="T6" s="28"/>
      <c r="U6" s="28"/>
      <c r="V6" s="28"/>
      <c r="W6" s="28"/>
      <c r="X6" s="28"/>
    </row>
    <row r="7" spans="1:24" x14ac:dyDescent="0.3">
      <c r="A7" s="28"/>
      <c r="B7" s="28"/>
      <c r="C7" s="28"/>
      <c r="D7" s="28"/>
      <c r="E7" s="28"/>
      <c r="F7" s="28"/>
      <c r="G7" s="28"/>
      <c r="H7" s="28"/>
      <c r="I7" s="28"/>
      <c r="J7" s="28"/>
      <c r="K7" s="28"/>
      <c r="L7" s="28"/>
      <c r="M7" s="28"/>
      <c r="N7" s="28"/>
      <c r="O7" s="28"/>
      <c r="P7" s="28"/>
      <c r="Q7" s="28"/>
      <c r="R7" s="28"/>
      <c r="S7" s="28"/>
      <c r="T7" s="28"/>
      <c r="U7" s="28"/>
      <c r="V7" s="28"/>
      <c r="W7" s="28"/>
      <c r="X7" s="28"/>
    </row>
    <row r="8" spans="1:24" x14ac:dyDescent="0.3">
      <c r="A8" s="28"/>
      <c r="B8" s="28"/>
      <c r="C8" s="28"/>
      <c r="D8" s="28"/>
      <c r="E8" s="28"/>
      <c r="F8" s="28"/>
      <c r="G8" s="28"/>
      <c r="H8" s="28"/>
      <c r="I8" s="28"/>
      <c r="J8" s="28"/>
      <c r="K8" s="28"/>
      <c r="L8" s="28"/>
      <c r="M8" s="28"/>
      <c r="N8" s="28"/>
      <c r="O8" s="28"/>
      <c r="P8" s="28"/>
      <c r="Q8" s="28"/>
      <c r="R8" s="28"/>
      <c r="S8" s="28"/>
      <c r="T8" s="28"/>
      <c r="U8" s="28"/>
      <c r="V8" s="28"/>
      <c r="W8" s="28"/>
      <c r="X8" s="28"/>
    </row>
    <row r="9" spans="1:24" x14ac:dyDescent="0.3">
      <c r="A9" s="28"/>
      <c r="B9" s="28"/>
      <c r="C9" s="28"/>
      <c r="D9" s="28"/>
      <c r="E9" s="28"/>
      <c r="F9" s="28"/>
      <c r="G9" s="28"/>
      <c r="H9" s="28"/>
      <c r="I9" s="28"/>
      <c r="J9" s="28"/>
      <c r="K9" s="28"/>
      <c r="L9" s="28"/>
      <c r="M9" s="28"/>
      <c r="N9" s="28"/>
      <c r="O9" s="28"/>
      <c r="P9" s="28"/>
      <c r="Q9" s="28"/>
      <c r="R9" s="28"/>
      <c r="S9" s="28"/>
      <c r="T9" s="28"/>
      <c r="U9" s="28"/>
      <c r="V9" s="28"/>
      <c r="W9" s="28"/>
      <c r="X9" s="28"/>
    </row>
    <row r="10" spans="1:24" x14ac:dyDescent="0.3">
      <c r="A10" s="28"/>
      <c r="B10" s="28"/>
      <c r="C10" s="28"/>
      <c r="D10" s="28"/>
      <c r="E10" s="28"/>
      <c r="F10" s="28"/>
      <c r="G10" s="28"/>
      <c r="H10" s="28"/>
      <c r="I10" s="28"/>
      <c r="J10" s="28"/>
      <c r="K10" s="28"/>
      <c r="L10" s="28"/>
      <c r="M10" s="28"/>
      <c r="N10" s="28"/>
      <c r="O10" s="28"/>
      <c r="P10" s="28"/>
      <c r="Q10" s="28"/>
      <c r="R10" s="28"/>
      <c r="S10" s="28"/>
      <c r="T10" s="28"/>
      <c r="U10" s="28"/>
      <c r="V10" s="28"/>
      <c r="W10" s="28"/>
      <c r="X10" s="28"/>
    </row>
    <row r="11" spans="1:24" x14ac:dyDescent="0.3">
      <c r="A11" s="28"/>
      <c r="B11" s="28"/>
      <c r="C11" s="28"/>
      <c r="D11" s="28"/>
      <c r="E11" s="28"/>
      <c r="F11" s="28"/>
      <c r="G11" s="28"/>
      <c r="H11" s="28"/>
      <c r="I11" s="28"/>
      <c r="J11" s="28"/>
      <c r="K11" s="28"/>
      <c r="L11" s="28"/>
      <c r="M11" s="28"/>
      <c r="N11" s="28"/>
      <c r="O11" s="28"/>
      <c r="P11" s="28"/>
      <c r="Q11" s="28"/>
      <c r="R11" s="28"/>
      <c r="S11" s="28"/>
      <c r="T11" s="28"/>
      <c r="U11" s="28"/>
      <c r="V11" s="28"/>
      <c r="W11" s="28"/>
      <c r="X11" s="28"/>
    </row>
    <row r="12" spans="1:24" x14ac:dyDescent="0.3">
      <c r="A12" s="28"/>
      <c r="B12" s="28"/>
      <c r="C12" s="28"/>
      <c r="D12" s="28"/>
      <c r="E12" s="28"/>
      <c r="F12" s="28"/>
      <c r="G12" s="28"/>
      <c r="H12" s="28"/>
      <c r="I12" s="28"/>
      <c r="J12" s="28"/>
      <c r="K12" s="28"/>
      <c r="L12" s="28"/>
      <c r="M12" s="28"/>
      <c r="N12" s="28"/>
      <c r="O12" s="28"/>
      <c r="P12" s="28"/>
      <c r="Q12" s="28"/>
      <c r="R12" s="28"/>
      <c r="S12" s="28"/>
      <c r="T12" s="28"/>
      <c r="U12" s="28"/>
      <c r="V12" s="28"/>
      <c r="W12" s="28"/>
      <c r="X12" s="28"/>
    </row>
    <row r="13" spans="1:24" x14ac:dyDescent="0.3">
      <c r="A13" s="28"/>
      <c r="B13" s="28"/>
      <c r="C13" s="28"/>
      <c r="D13" s="28"/>
      <c r="E13" s="28"/>
      <c r="F13" s="28"/>
      <c r="G13" s="28"/>
      <c r="H13" s="28"/>
      <c r="I13" s="28"/>
      <c r="J13" s="28"/>
      <c r="K13" s="28"/>
      <c r="L13" s="28"/>
      <c r="M13" s="28"/>
      <c r="N13" s="28"/>
      <c r="O13" s="28"/>
      <c r="P13" s="28"/>
      <c r="Q13" s="28"/>
      <c r="R13" s="28"/>
      <c r="S13" s="28"/>
      <c r="T13" s="28"/>
      <c r="U13" s="28"/>
      <c r="V13" s="28"/>
      <c r="W13" s="28"/>
      <c r="X13" s="28"/>
    </row>
    <row r="14" spans="1:24" x14ac:dyDescent="0.3">
      <c r="A14" s="28"/>
      <c r="B14" s="28"/>
      <c r="C14" s="28"/>
      <c r="D14" s="28"/>
      <c r="E14" s="28"/>
      <c r="F14" s="28"/>
      <c r="G14" s="28"/>
      <c r="H14" s="28"/>
      <c r="I14" s="28"/>
      <c r="J14" s="28"/>
      <c r="K14" s="28"/>
      <c r="L14" s="28"/>
      <c r="M14" s="28"/>
      <c r="N14" s="28"/>
      <c r="O14" s="28"/>
      <c r="P14" s="28"/>
      <c r="Q14" s="28"/>
      <c r="R14" s="28"/>
      <c r="S14" s="28"/>
      <c r="T14" s="28"/>
      <c r="U14" s="28"/>
      <c r="V14" s="28"/>
      <c r="W14" s="28"/>
      <c r="X14" s="28"/>
    </row>
    <row r="15" spans="1:24" x14ac:dyDescent="0.3">
      <c r="A15" s="28"/>
      <c r="B15" s="28"/>
      <c r="C15" s="28"/>
      <c r="D15" s="28"/>
      <c r="E15" s="28"/>
      <c r="F15" s="28"/>
      <c r="G15" s="28"/>
      <c r="H15" s="28"/>
      <c r="I15" s="28"/>
      <c r="J15" s="28"/>
      <c r="K15" s="28"/>
      <c r="L15" s="28"/>
      <c r="M15" s="28"/>
      <c r="N15" s="28"/>
      <c r="O15" s="28"/>
      <c r="P15" s="28"/>
      <c r="Q15" s="28"/>
      <c r="R15" s="28"/>
      <c r="S15" s="28"/>
      <c r="T15" s="28"/>
      <c r="U15" s="28"/>
      <c r="V15" s="28"/>
      <c r="W15" s="28"/>
      <c r="X15" s="28"/>
    </row>
    <row r="16" spans="1:24" x14ac:dyDescent="0.3">
      <c r="A16" s="28"/>
      <c r="B16" s="28"/>
      <c r="C16" s="28"/>
      <c r="D16" s="28"/>
      <c r="E16" s="28"/>
      <c r="F16" s="28"/>
      <c r="G16" s="28"/>
      <c r="H16" s="28"/>
      <c r="I16" s="28"/>
      <c r="J16" s="28"/>
      <c r="K16" s="28"/>
      <c r="L16" s="28"/>
      <c r="M16" s="28"/>
      <c r="N16" s="28"/>
      <c r="O16" s="28"/>
      <c r="P16" s="28"/>
      <c r="Q16" s="28"/>
      <c r="R16" s="28"/>
      <c r="S16" s="28"/>
      <c r="T16" s="28"/>
      <c r="U16" s="28"/>
      <c r="V16" s="28"/>
      <c r="W16" s="28"/>
      <c r="X16" s="28"/>
    </row>
    <row r="17" spans="1:24" x14ac:dyDescent="0.3">
      <c r="A17" s="28"/>
      <c r="B17" s="28"/>
      <c r="C17" s="28"/>
      <c r="D17" s="28"/>
      <c r="E17" s="28"/>
      <c r="F17" s="28"/>
      <c r="G17" s="28"/>
      <c r="H17" s="28"/>
      <c r="I17" s="28"/>
      <c r="J17" s="28"/>
      <c r="K17" s="28"/>
      <c r="L17" s="28"/>
      <c r="M17" s="28"/>
      <c r="N17" s="28"/>
      <c r="O17" s="28"/>
      <c r="P17" s="28"/>
      <c r="Q17" s="28"/>
      <c r="R17" s="28"/>
      <c r="S17" s="28"/>
      <c r="T17" s="28"/>
      <c r="U17" s="28"/>
      <c r="V17" s="28"/>
      <c r="W17" s="28"/>
      <c r="X17" s="28"/>
    </row>
    <row r="18" spans="1:24" x14ac:dyDescent="0.3">
      <c r="A18" s="28"/>
      <c r="B18" s="28"/>
      <c r="C18" s="28"/>
      <c r="D18" s="28"/>
      <c r="E18" s="28"/>
      <c r="F18" s="28"/>
      <c r="G18" s="28"/>
      <c r="H18" s="28"/>
      <c r="I18" s="28"/>
      <c r="J18" s="28"/>
      <c r="K18" s="28"/>
      <c r="L18" s="28"/>
      <c r="M18" s="28"/>
      <c r="N18" s="28"/>
      <c r="O18" s="28"/>
      <c r="P18" s="28"/>
      <c r="Q18" s="28"/>
      <c r="R18" s="28"/>
      <c r="S18" s="28"/>
      <c r="T18" s="28"/>
      <c r="U18" s="28"/>
      <c r="V18" s="28"/>
      <c r="W18" s="28"/>
      <c r="X18" s="28"/>
    </row>
    <row r="19" spans="1:24" x14ac:dyDescent="0.3">
      <c r="A19" s="28"/>
      <c r="B19" s="28"/>
      <c r="C19" s="28"/>
      <c r="D19" s="28"/>
      <c r="E19" s="28"/>
      <c r="F19" s="28"/>
      <c r="G19" s="28"/>
      <c r="H19" s="28"/>
      <c r="I19" s="28"/>
      <c r="J19" s="28"/>
      <c r="K19" s="28"/>
      <c r="L19" s="28"/>
      <c r="M19" s="28"/>
      <c r="N19" s="28"/>
      <c r="O19" s="28"/>
      <c r="P19" s="28"/>
      <c r="Q19" s="28"/>
      <c r="R19" s="28"/>
      <c r="S19" s="28"/>
      <c r="T19" s="28"/>
      <c r="U19" s="28"/>
      <c r="V19" s="28"/>
      <c r="W19" s="28"/>
      <c r="X19" s="28"/>
    </row>
    <row r="20" spans="1:24" x14ac:dyDescent="0.3">
      <c r="A20" s="28"/>
      <c r="B20" s="28"/>
      <c r="C20" s="28"/>
      <c r="D20" s="28"/>
      <c r="E20" s="28"/>
      <c r="F20" s="28"/>
      <c r="G20" s="28"/>
      <c r="H20" s="28"/>
      <c r="I20" s="28"/>
      <c r="J20" s="28"/>
      <c r="K20" s="28"/>
      <c r="L20" s="28"/>
      <c r="M20" s="28"/>
      <c r="N20" s="28"/>
      <c r="O20" s="28"/>
      <c r="P20" s="28"/>
      <c r="Q20" s="28"/>
      <c r="R20" s="28"/>
      <c r="S20" s="28"/>
      <c r="T20" s="28"/>
      <c r="U20" s="28"/>
      <c r="V20" s="28"/>
      <c r="W20" s="28"/>
      <c r="X20" s="28"/>
    </row>
    <row r="21" spans="1:24" x14ac:dyDescent="0.3">
      <c r="A21" s="28"/>
      <c r="B21" s="28"/>
      <c r="C21" s="28"/>
      <c r="D21" s="28"/>
      <c r="E21" s="28"/>
      <c r="F21" s="28"/>
      <c r="G21" s="28"/>
      <c r="H21" s="28"/>
      <c r="I21" s="28"/>
      <c r="J21" s="28"/>
      <c r="K21" s="28"/>
      <c r="L21" s="28"/>
      <c r="M21" s="28"/>
      <c r="N21" s="28"/>
      <c r="O21" s="28"/>
      <c r="P21" s="28"/>
      <c r="Q21" s="28"/>
      <c r="R21" s="28"/>
      <c r="S21" s="28"/>
      <c r="T21" s="28"/>
      <c r="U21" s="28"/>
      <c r="V21" s="28"/>
      <c r="W21" s="28"/>
      <c r="X21" s="28"/>
    </row>
    <row r="22" spans="1:24" x14ac:dyDescent="0.3">
      <c r="A22" s="28"/>
      <c r="B22" s="28"/>
      <c r="C22" s="28"/>
      <c r="D22" s="28"/>
      <c r="E22" s="28"/>
      <c r="F22" s="28"/>
      <c r="G22" s="28"/>
      <c r="H22" s="28"/>
      <c r="I22" s="28"/>
      <c r="J22" s="28"/>
      <c r="K22" s="28"/>
      <c r="L22" s="28"/>
      <c r="M22" s="28"/>
      <c r="N22" s="28"/>
      <c r="O22" s="28"/>
      <c r="P22" s="28"/>
      <c r="Q22" s="28"/>
      <c r="R22" s="28"/>
      <c r="S22" s="28"/>
      <c r="T22" s="28"/>
      <c r="U22" s="28"/>
      <c r="V22" s="28"/>
      <c r="W22" s="28"/>
      <c r="X22" s="28"/>
    </row>
    <row r="23" spans="1:24" x14ac:dyDescent="0.3">
      <c r="A23" s="28"/>
      <c r="B23" s="28"/>
      <c r="C23" s="28"/>
      <c r="D23" s="28"/>
      <c r="E23" s="28"/>
      <c r="F23" s="28"/>
      <c r="G23" s="28"/>
      <c r="H23" s="28"/>
      <c r="I23" s="28"/>
      <c r="J23" s="28"/>
      <c r="K23" s="28"/>
      <c r="L23" s="28"/>
      <c r="M23" s="28"/>
      <c r="N23" s="28"/>
      <c r="O23" s="28"/>
      <c r="P23" s="28"/>
      <c r="Q23" s="28"/>
      <c r="R23" s="28"/>
      <c r="S23" s="28"/>
      <c r="T23" s="28"/>
      <c r="U23" s="28"/>
      <c r="V23" s="28"/>
      <c r="W23" s="28"/>
      <c r="X23" s="28"/>
    </row>
    <row r="24" spans="1:24" x14ac:dyDescent="0.3">
      <c r="A24" s="28"/>
      <c r="B24" s="28"/>
      <c r="C24" s="28"/>
      <c r="D24" s="28"/>
      <c r="E24" s="28"/>
      <c r="F24" s="28"/>
      <c r="G24" s="28"/>
      <c r="H24" s="28"/>
      <c r="I24" s="28"/>
      <c r="J24" s="28"/>
      <c r="K24" s="28"/>
      <c r="L24" s="28"/>
      <c r="M24" s="28"/>
      <c r="N24" s="28"/>
      <c r="O24" s="28"/>
      <c r="P24" s="28"/>
      <c r="Q24" s="28"/>
      <c r="R24" s="28"/>
      <c r="S24" s="28"/>
      <c r="T24" s="28"/>
      <c r="U24" s="28"/>
      <c r="V24" s="28"/>
      <c r="W24" s="28"/>
      <c r="X24" s="28"/>
    </row>
    <row r="25" spans="1:24" x14ac:dyDescent="0.3">
      <c r="A25" s="28"/>
      <c r="B25" s="28"/>
      <c r="C25" s="28"/>
      <c r="D25" s="28"/>
      <c r="E25" s="28"/>
      <c r="F25" s="28"/>
      <c r="G25" s="28"/>
      <c r="H25" s="28"/>
      <c r="I25" s="28"/>
      <c r="J25" s="28"/>
      <c r="K25" s="28"/>
      <c r="L25" s="28"/>
      <c r="M25" s="28"/>
      <c r="N25" s="28"/>
      <c r="O25" s="28"/>
      <c r="P25" s="28"/>
      <c r="Q25" s="28"/>
      <c r="R25" s="28"/>
      <c r="S25" s="28"/>
      <c r="T25" s="28"/>
      <c r="U25" s="28"/>
      <c r="V25" s="28"/>
      <c r="W25" s="28"/>
      <c r="X25" s="28"/>
    </row>
    <row r="26" spans="1:24" x14ac:dyDescent="0.3">
      <c r="A26" s="28"/>
      <c r="B26" s="28"/>
      <c r="C26" s="28"/>
      <c r="D26" s="28"/>
      <c r="E26" s="28"/>
      <c r="F26" s="28"/>
      <c r="G26" s="28"/>
      <c r="H26" s="28"/>
      <c r="I26" s="28"/>
      <c r="J26" s="28"/>
      <c r="K26" s="28"/>
      <c r="L26" s="28"/>
      <c r="M26" s="28"/>
      <c r="N26" s="28"/>
      <c r="O26" s="28"/>
      <c r="P26" s="28"/>
      <c r="Q26" s="28"/>
      <c r="R26" s="28"/>
      <c r="S26" s="28"/>
      <c r="T26" s="28"/>
      <c r="U26" s="28"/>
      <c r="V26" s="28"/>
      <c r="W26" s="28"/>
      <c r="X26" s="28"/>
    </row>
    <row r="27" spans="1:24" x14ac:dyDescent="0.3">
      <c r="A27" s="28"/>
      <c r="B27" s="28"/>
      <c r="C27" s="28"/>
      <c r="D27" s="28"/>
      <c r="E27" s="28"/>
      <c r="F27" s="28"/>
      <c r="G27" s="28"/>
      <c r="H27" s="28"/>
      <c r="I27" s="28"/>
      <c r="J27" s="28"/>
      <c r="K27" s="28"/>
      <c r="L27" s="28"/>
      <c r="M27" s="28"/>
      <c r="N27" s="28"/>
      <c r="O27" s="28"/>
      <c r="P27" s="28"/>
      <c r="Q27" s="28"/>
      <c r="R27" s="28"/>
      <c r="S27" s="28"/>
      <c r="T27" s="28"/>
      <c r="U27" s="28"/>
      <c r="V27" s="28"/>
      <c r="W27" s="28"/>
      <c r="X27" s="28"/>
    </row>
    <row r="28" spans="1:24"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row>
    <row r="29" spans="1:24"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row>
    <row r="30" spans="1:24" x14ac:dyDescent="0.3">
      <c r="A30" s="28"/>
      <c r="B30" s="28"/>
      <c r="C30" s="28"/>
      <c r="D30" s="28"/>
      <c r="E30" s="28"/>
      <c r="F30" s="28"/>
      <c r="G30" s="28"/>
      <c r="H30" s="28"/>
      <c r="I30" s="28"/>
      <c r="J30" s="28"/>
      <c r="K30" s="28"/>
      <c r="L30" s="28"/>
      <c r="M30" s="28"/>
      <c r="N30" s="28"/>
      <c r="O30" s="28"/>
      <c r="P30" s="28"/>
      <c r="Q30" s="28"/>
      <c r="R30" s="28"/>
      <c r="S30" s="28"/>
      <c r="T30" s="28"/>
      <c r="U30" s="28"/>
      <c r="V30" s="28"/>
      <c r="W30" s="28"/>
      <c r="X30" s="28"/>
    </row>
    <row r="31" spans="1:24"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row>
    <row r="32" spans="1:24" x14ac:dyDescent="0.3">
      <c r="A32" s="28"/>
      <c r="B32" s="28"/>
      <c r="C32" s="28"/>
      <c r="D32" s="28"/>
      <c r="E32" s="28"/>
      <c r="F32" s="28"/>
      <c r="G32" s="28"/>
      <c r="H32" s="28"/>
      <c r="I32" s="28"/>
      <c r="J32" s="28"/>
      <c r="K32" s="28"/>
      <c r="L32" s="28"/>
      <c r="M32" s="28"/>
      <c r="N32" s="28"/>
      <c r="O32" s="28"/>
      <c r="P32" s="28"/>
      <c r="Q32" s="28"/>
      <c r="R32" s="28"/>
      <c r="S32" s="28"/>
      <c r="T32" s="28"/>
      <c r="U32" s="28"/>
      <c r="V32" s="28"/>
      <c r="W32" s="28"/>
      <c r="X32" s="28"/>
    </row>
    <row r="33" spans="1:24"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row>
    <row r="34" spans="1:24"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row>
    <row r="35" spans="1:24"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row>
    <row r="36" spans="1:24"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row>
    <row r="37" spans="1:24"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row>
    <row r="38" spans="1:24" x14ac:dyDescent="0.3">
      <c r="A38" s="28"/>
      <c r="B38" s="28"/>
      <c r="C38" s="28"/>
      <c r="D38" s="28"/>
      <c r="E38" s="28"/>
      <c r="F38" s="28"/>
      <c r="G38" s="28"/>
      <c r="H38" s="28"/>
      <c r="I38" s="28"/>
      <c r="J38" s="28"/>
      <c r="K38" s="28"/>
      <c r="L38" s="28"/>
      <c r="M38" s="28"/>
      <c r="N38" s="28"/>
      <c r="O38" s="28"/>
      <c r="P38" s="28"/>
      <c r="Q38" s="28"/>
      <c r="R38" s="28"/>
      <c r="S38" s="28"/>
      <c r="T38" s="28"/>
      <c r="U38" s="28"/>
      <c r="V38" s="28"/>
      <c r="W38" s="28"/>
      <c r="X38" s="28"/>
    </row>
    <row r="39" spans="1:24" x14ac:dyDescent="0.3">
      <c r="A39" s="28"/>
      <c r="B39" s="28"/>
      <c r="C39" s="28"/>
      <c r="D39" s="28"/>
      <c r="E39" s="28"/>
      <c r="F39" s="28"/>
      <c r="G39" s="28"/>
      <c r="H39" s="28"/>
      <c r="I39" s="28"/>
      <c r="J39" s="28"/>
      <c r="K39" s="28"/>
      <c r="L39" s="28"/>
      <c r="M39" s="28"/>
      <c r="N39" s="28"/>
      <c r="O39" s="28"/>
      <c r="P39" s="28"/>
      <c r="Q39" s="28"/>
      <c r="R39" s="28"/>
      <c r="S39" s="28"/>
      <c r="T39" s="28"/>
      <c r="U39" s="28"/>
      <c r="V39" s="28"/>
      <c r="W39" s="28"/>
      <c r="X39" s="28"/>
    </row>
    <row r="40" spans="1:24" x14ac:dyDescent="0.3">
      <c r="A40" s="28"/>
      <c r="B40" s="28"/>
      <c r="C40" s="28"/>
      <c r="D40" s="28"/>
      <c r="E40" s="28"/>
      <c r="F40" s="28"/>
      <c r="G40" s="28"/>
      <c r="H40" s="28"/>
      <c r="I40" s="28"/>
      <c r="J40" s="28"/>
      <c r="K40" s="28"/>
      <c r="L40" s="28"/>
      <c r="M40" s="28"/>
      <c r="N40" s="28"/>
      <c r="O40" s="28"/>
      <c r="P40" s="28"/>
      <c r="Q40" s="28"/>
      <c r="R40" s="28"/>
      <c r="S40" s="28"/>
      <c r="T40" s="28"/>
      <c r="U40" s="28"/>
      <c r="V40" s="28"/>
      <c r="W40" s="28"/>
      <c r="X40" s="28"/>
    </row>
    <row r="41" spans="1:24" x14ac:dyDescent="0.3">
      <c r="A41" s="28"/>
      <c r="B41" s="28"/>
      <c r="C41" s="28"/>
      <c r="D41" s="28"/>
      <c r="E41" s="28"/>
      <c r="F41" s="28"/>
      <c r="G41" s="28"/>
      <c r="H41" s="28"/>
      <c r="I41" s="28"/>
      <c r="J41" s="28"/>
      <c r="K41" s="28"/>
      <c r="L41" s="28"/>
      <c r="M41" s="28"/>
      <c r="N41" s="28"/>
      <c r="O41" s="28"/>
      <c r="P41" s="28"/>
      <c r="Q41" s="28"/>
      <c r="R41" s="28"/>
      <c r="S41" s="28"/>
      <c r="T41" s="28"/>
      <c r="U41" s="28"/>
      <c r="V41" s="28"/>
      <c r="W41" s="28"/>
      <c r="X41" s="28"/>
    </row>
    <row r="42" spans="1:24" x14ac:dyDescent="0.3">
      <c r="A42" s="28"/>
      <c r="B42" s="28"/>
      <c r="C42" s="28"/>
      <c r="D42" s="28"/>
      <c r="E42" s="28"/>
      <c r="F42" s="28"/>
      <c r="G42" s="28"/>
      <c r="H42" s="28"/>
      <c r="I42" s="28"/>
      <c r="J42" s="28"/>
      <c r="K42" s="28"/>
      <c r="L42" s="28"/>
      <c r="M42" s="28"/>
      <c r="N42" s="28"/>
      <c r="O42" s="28"/>
      <c r="P42" s="28"/>
      <c r="Q42" s="28"/>
      <c r="R42" s="28"/>
      <c r="S42" s="28"/>
      <c r="T42" s="28"/>
      <c r="U42" s="28"/>
      <c r="V42" s="28"/>
      <c r="W42" s="28"/>
      <c r="X42" s="28"/>
    </row>
    <row r="43" spans="1:24" x14ac:dyDescent="0.3">
      <c r="A43" s="28"/>
      <c r="B43" s="28"/>
      <c r="C43" s="28"/>
      <c r="D43" s="28"/>
      <c r="E43" s="28"/>
      <c r="F43" s="28"/>
      <c r="G43" s="28"/>
      <c r="H43" s="28"/>
      <c r="I43" s="28"/>
      <c r="J43" s="28"/>
      <c r="K43" s="28"/>
      <c r="L43" s="28"/>
      <c r="M43" s="28"/>
      <c r="N43" s="28"/>
      <c r="O43" s="28"/>
      <c r="P43" s="28"/>
      <c r="Q43" s="28"/>
      <c r="R43" s="28"/>
      <c r="S43" s="28"/>
      <c r="T43" s="28"/>
      <c r="U43" s="28"/>
      <c r="V43" s="28"/>
      <c r="W43" s="28"/>
      <c r="X43" s="28"/>
    </row>
    <row r="44" spans="1:24" x14ac:dyDescent="0.3">
      <c r="A44" s="28"/>
      <c r="B44" s="28"/>
      <c r="C44" s="28"/>
      <c r="D44" s="28"/>
      <c r="E44" s="28"/>
      <c r="F44" s="28"/>
      <c r="G44" s="28"/>
      <c r="H44" s="28"/>
      <c r="I44" s="28"/>
      <c r="J44" s="28"/>
      <c r="K44" s="28"/>
      <c r="L44" s="28"/>
      <c r="M44" s="28"/>
      <c r="N44" s="28"/>
      <c r="O44" s="28"/>
      <c r="P44" s="28"/>
      <c r="Q44" s="28"/>
      <c r="R44" s="28"/>
      <c r="S44" s="28"/>
      <c r="T44" s="28"/>
      <c r="U44" s="28"/>
      <c r="V44" s="28"/>
      <c r="W44" s="28"/>
      <c r="X44" s="28"/>
    </row>
    <row r="45" spans="1:24" x14ac:dyDescent="0.3">
      <c r="A45" s="28"/>
      <c r="B45" s="28"/>
      <c r="C45" s="28"/>
      <c r="D45" s="28"/>
      <c r="E45" s="28"/>
      <c r="F45" s="28"/>
      <c r="G45" s="28"/>
      <c r="H45" s="28"/>
      <c r="I45" s="28"/>
      <c r="J45" s="28"/>
      <c r="K45" s="28"/>
      <c r="L45" s="28"/>
      <c r="M45" s="28"/>
      <c r="N45" s="28"/>
      <c r="O45" s="28"/>
      <c r="P45" s="28"/>
      <c r="Q45" s="28"/>
      <c r="R45" s="28"/>
      <c r="S45" s="28"/>
      <c r="T45" s="28"/>
      <c r="U45" s="28"/>
      <c r="V45" s="28"/>
      <c r="W45" s="28"/>
      <c r="X45" s="28"/>
    </row>
    <row r="46" spans="1:24" x14ac:dyDescent="0.3">
      <c r="A46" s="28"/>
      <c r="B46" s="28"/>
      <c r="C46" s="28"/>
      <c r="D46" s="28"/>
      <c r="E46" s="28"/>
      <c r="F46" s="28"/>
      <c r="G46" s="28"/>
      <c r="H46" s="28"/>
      <c r="I46" s="28"/>
      <c r="J46" s="28"/>
      <c r="K46" s="28"/>
      <c r="L46" s="28"/>
      <c r="M46" s="28"/>
      <c r="N46" s="28"/>
      <c r="O46" s="28"/>
      <c r="P46" s="28"/>
      <c r="Q46" s="28"/>
      <c r="R46" s="28"/>
      <c r="S46" s="28"/>
      <c r="T46" s="28"/>
      <c r="U46" s="28"/>
      <c r="V46" s="28"/>
      <c r="W46" s="28"/>
      <c r="X46" s="28"/>
    </row>
    <row r="47" spans="1:24" x14ac:dyDescent="0.3">
      <c r="A47" s="28"/>
      <c r="B47" s="28"/>
      <c r="C47" s="28"/>
      <c r="D47" s="28"/>
      <c r="E47" s="28"/>
      <c r="F47" s="28"/>
      <c r="G47" s="28"/>
      <c r="H47" s="28"/>
      <c r="I47" s="28"/>
      <c r="J47" s="28"/>
      <c r="K47" s="28"/>
      <c r="L47" s="28"/>
      <c r="M47" s="28"/>
      <c r="N47" s="28"/>
      <c r="O47" s="28"/>
      <c r="P47" s="28"/>
      <c r="Q47" s="28"/>
      <c r="R47" s="28"/>
      <c r="S47" s="28"/>
      <c r="T47" s="28"/>
      <c r="U47" s="28"/>
      <c r="V47" s="28"/>
      <c r="W47" s="28"/>
      <c r="X47" s="28"/>
    </row>
    <row r="48" spans="1:24" x14ac:dyDescent="0.3">
      <c r="A48" s="28"/>
      <c r="B48" s="28"/>
      <c r="C48" s="28"/>
      <c r="D48" s="28"/>
      <c r="E48" s="28"/>
      <c r="F48" s="28"/>
      <c r="G48" s="28"/>
      <c r="H48" s="28"/>
      <c r="I48" s="28"/>
      <c r="J48" s="28"/>
      <c r="K48" s="28"/>
      <c r="L48" s="28"/>
      <c r="M48" s="28"/>
      <c r="N48" s="28"/>
      <c r="O48" s="28"/>
      <c r="P48" s="28"/>
      <c r="Q48" s="28"/>
      <c r="R48" s="28"/>
      <c r="S48" s="28"/>
      <c r="T48" s="28"/>
      <c r="U48" s="28"/>
      <c r="V48" s="28"/>
      <c r="W48" s="28"/>
      <c r="X48" s="28"/>
    </row>
    <row r="49" spans="1:24" x14ac:dyDescent="0.3">
      <c r="A49" s="28"/>
      <c r="B49" s="28"/>
      <c r="C49" s="28"/>
      <c r="D49" s="28"/>
      <c r="E49" s="28"/>
      <c r="F49" s="28"/>
      <c r="G49" s="28"/>
      <c r="H49" s="28"/>
      <c r="I49" s="28"/>
      <c r="J49" s="28"/>
      <c r="K49" s="28"/>
      <c r="L49" s="28"/>
      <c r="M49" s="28"/>
      <c r="N49" s="28"/>
      <c r="O49" s="28"/>
      <c r="P49" s="28"/>
      <c r="Q49" s="28"/>
      <c r="R49" s="28"/>
      <c r="S49" s="28"/>
      <c r="T49" s="28"/>
      <c r="U49" s="28"/>
      <c r="V49" s="28"/>
      <c r="W49" s="28"/>
      <c r="X49" s="28"/>
    </row>
    <row r="50" spans="1:24" x14ac:dyDescent="0.3">
      <c r="A50" s="28"/>
      <c r="B50" s="28"/>
      <c r="C50" s="28"/>
      <c r="D50" s="28"/>
      <c r="E50" s="28"/>
      <c r="F50" s="28"/>
      <c r="G50" s="28"/>
      <c r="H50" s="28"/>
      <c r="I50" s="28"/>
      <c r="J50" s="28"/>
      <c r="K50" s="28"/>
      <c r="L50" s="28"/>
      <c r="M50" s="28"/>
      <c r="N50" s="28"/>
      <c r="O50" s="28"/>
      <c r="P50" s="28"/>
      <c r="Q50" s="28"/>
      <c r="R50" s="28"/>
      <c r="S50" s="28"/>
      <c r="T50" s="28"/>
      <c r="U50" s="28"/>
      <c r="V50" s="28"/>
      <c r="W50" s="28"/>
      <c r="X50" s="2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B555-CF4F-4DB1-AD37-D0E18CDB8B07}">
  <dimension ref="A2:H16"/>
  <sheetViews>
    <sheetView workbookViewId="0">
      <selection activeCell="B8" sqref="B8"/>
    </sheetView>
  </sheetViews>
  <sheetFormatPr defaultRowHeight="14.4" x14ac:dyDescent="0.3"/>
  <cols>
    <col min="1" max="1" width="11.77734375" customWidth="1"/>
    <col min="4" max="4" width="11.77734375" customWidth="1"/>
    <col min="5" max="5" width="13.109375" customWidth="1"/>
    <col min="7" max="7" width="12.33203125" customWidth="1"/>
    <col min="8" max="8" width="9.77734375" customWidth="1"/>
    <col min="10" max="10" width="12" customWidth="1"/>
    <col min="11" max="11" width="9.44140625" customWidth="1"/>
    <col min="13" max="13" width="12.88671875" customWidth="1"/>
    <col min="14" max="14" width="13.21875" customWidth="1"/>
  </cols>
  <sheetData>
    <row r="2" spans="1:8" x14ac:dyDescent="0.3">
      <c r="A2" s="16" t="s">
        <v>81</v>
      </c>
      <c r="B2" s="16" t="s">
        <v>84</v>
      </c>
      <c r="D2" s="16" t="s">
        <v>81</v>
      </c>
      <c r="E2" s="16" t="s">
        <v>17</v>
      </c>
      <c r="G2" s="16" t="s">
        <v>81</v>
      </c>
      <c r="H2" s="20" t="s">
        <v>23</v>
      </c>
    </row>
    <row r="3" spans="1:8" x14ac:dyDescent="0.3">
      <c r="A3" s="16" t="s">
        <v>82</v>
      </c>
      <c r="B3" s="16">
        <v>1997</v>
      </c>
      <c r="D3" s="16" t="s">
        <v>82</v>
      </c>
      <c r="E3" s="16">
        <v>1995</v>
      </c>
      <c r="G3" s="16" t="s">
        <v>82</v>
      </c>
      <c r="H3" s="16">
        <v>1868</v>
      </c>
    </row>
    <row r="4" spans="1:8" x14ac:dyDescent="0.3">
      <c r="A4" s="16" t="s">
        <v>85</v>
      </c>
      <c r="B4" s="16">
        <f>B5/B3</f>
        <v>97.290435653480216</v>
      </c>
      <c r="D4" s="16" t="s">
        <v>85</v>
      </c>
      <c r="E4" s="16">
        <f>E5/E3</f>
        <v>97.334335839598992</v>
      </c>
      <c r="G4" s="16" t="s">
        <v>85</v>
      </c>
      <c r="H4" s="16">
        <f>H5/H3</f>
        <v>97.167023554603858</v>
      </c>
    </row>
    <row r="5" spans="1:8" x14ac:dyDescent="0.3">
      <c r="A5" s="16" t="s">
        <v>83</v>
      </c>
      <c r="B5" s="16">
        <v>194289</v>
      </c>
      <c r="D5" s="16" t="s">
        <v>83</v>
      </c>
      <c r="E5" s="16">
        <v>194182</v>
      </c>
      <c r="G5" s="16" t="s">
        <v>83</v>
      </c>
      <c r="H5" s="16">
        <v>181508</v>
      </c>
    </row>
    <row r="6" spans="1:8" x14ac:dyDescent="0.3">
      <c r="A6" s="16" t="s">
        <v>8</v>
      </c>
      <c r="B6" s="19">
        <v>0.1</v>
      </c>
      <c r="D6" s="16" t="s">
        <v>8</v>
      </c>
      <c r="E6" s="19">
        <v>0.1</v>
      </c>
      <c r="G6" s="16" t="s">
        <v>8</v>
      </c>
      <c r="H6" s="19">
        <v>0.1</v>
      </c>
    </row>
    <row r="7" spans="1:8" x14ac:dyDescent="0.3">
      <c r="A7" s="16" t="s">
        <v>86</v>
      </c>
      <c r="B7" s="16">
        <f>B5*B6</f>
        <v>19428.900000000001</v>
      </c>
      <c r="D7" s="16" t="s">
        <v>86</v>
      </c>
      <c r="E7" s="16">
        <f>E5*E6</f>
        <v>19418.2</v>
      </c>
      <c r="G7" s="16" t="s">
        <v>86</v>
      </c>
      <c r="H7" s="16">
        <f>H5*H6</f>
        <v>18150.8</v>
      </c>
    </row>
    <row r="8" spans="1:8" x14ac:dyDescent="0.3">
      <c r="A8" s="16" t="s">
        <v>87</v>
      </c>
      <c r="B8" s="16">
        <f>B5-B7</f>
        <v>174860.1</v>
      </c>
      <c r="D8" s="16" t="s">
        <v>87</v>
      </c>
      <c r="E8" s="16">
        <f>E5-E7</f>
        <v>174763.8</v>
      </c>
      <c r="G8" s="16" t="s">
        <v>87</v>
      </c>
      <c r="H8" s="16">
        <f>H5-H7</f>
        <v>163357.20000000001</v>
      </c>
    </row>
    <row r="10" spans="1:8" x14ac:dyDescent="0.3">
      <c r="A10" s="16" t="s">
        <v>81</v>
      </c>
      <c r="B10" s="20" t="s">
        <v>29</v>
      </c>
      <c r="D10" s="16" t="s">
        <v>81</v>
      </c>
      <c r="E10" s="20" t="s">
        <v>41</v>
      </c>
    </row>
    <row r="11" spans="1:8" x14ac:dyDescent="0.3">
      <c r="A11" s="16" t="s">
        <v>82</v>
      </c>
      <c r="B11" s="16">
        <v>1913</v>
      </c>
      <c r="D11" s="16" t="s">
        <v>82</v>
      </c>
      <c r="E11" s="16">
        <v>1910</v>
      </c>
    </row>
    <row r="12" spans="1:8" x14ac:dyDescent="0.3">
      <c r="A12" s="16" t="s">
        <v>85</v>
      </c>
      <c r="B12" s="16">
        <f>B13/B11</f>
        <v>96.783585990590694</v>
      </c>
      <c r="D12" s="16" t="s">
        <v>85</v>
      </c>
      <c r="E12" s="16">
        <f>E13/E11</f>
        <v>96.459162303664925</v>
      </c>
    </row>
    <row r="13" spans="1:8" x14ac:dyDescent="0.3">
      <c r="A13" s="16" t="s">
        <v>83</v>
      </c>
      <c r="B13" s="16">
        <v>185147</v>
      </c>
      <c r="D13" s="16" t="s">
        <v>83</v>
      </c>
      <c r="E13" s="16">
        <v>184237</v>
      </c>
    </row>
    <row r="14" spans="1:8" x14ac:dyDescent="0.3">
      <c r="A14" s="16" t="s">
        <v>8</v>
      </c>
      <c r="B14" s="19">
        <v>0.1</v>
      </c>
      <c r="D14" s="16" t="s">
        <v>8</v>
      </c>
      <c r="E14" s="19">
        <v>0.01</v>
      </c>
    </row>
    <row r="15" spans="1:8" x14ac:dyDescent="0.3">
      <c r="A15" s="16" t="s">
        <v>86</v>
      </c>
      <c r="B15" s="16">
        <f>B13*B14</f>
        <v>18514.7</v>
      </c>
      <c r="D15" s="16" t="s">
        <v>86</v>
      </c>
      <c r="E15" s="16">
        <f>E13*E14</f>
        <v>1842.3700000000001</v>
      </c>
    </row>
    <row r="16" spans="1:8" x14ac:dyDescent="0.3">
      <c r="A16" s="16" t="s">
        <v>87</v>
      </c>
      <c r="B16" s="16">
        <f>B13-B15</f>
        <v>166632.29999999999</v>
      </c>
      <c r="D16" s="16" t="s">
        <v>87</v>
      </c>
      <c r="E16" s="16">
        <f>E13-E15</f>
        <v>182394.63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5C275-1705-4DD4-992B-57911FBC6F47}">
  <dimension ref="A1:I18"/>
  <sheetViews>
    <sheetView workbookViewId="0">
      <selection activeCell="H32" sqref="H32"/>
    </sheetView>
  </sheetViews>
  <sheetFormatPr defaultRowHeight="14.4" x14ac:dyDescent="0.3"/>
  <cols>
    <col min="1" max="1" width="15.44140625" customWidth="1"/>
    <col min="2" max="2" width="11.44140625" customWidth="1"/>
    <col min="3" max="3" width="14.5546875" customWidth="1"/>
    <col min="6" max="6" width="14.109375" customWidth="1"/>
    <col min="7" max="7" width="14.77734375" customWidth="1"/>
    <col min="8" max="8" width="13.5546875" customWidth="1"/>
    <col min="9" max="9" width="14" customWidth="1"/>
  </cols>
  <sheetData>
    <row r="1" spans="1:9" x14ac:dyDescent="0.3">
      <c r="A1" t="s">
        <v>89</v>
      </c>
    </row>
    <row r="2" spans="1:9" ht="15" thickBot="1" x14ac:dyDescent="0.35"/>
    <row r="3" spans="1:9" x14ac:dyDescent="0.3">
      <c r="A3" s="24" t="s">
        <v>90</v>
      </c>
      <c r="B3" s="24"/>
    </row>
    <row r="4" spans="1:9" x14ac:dyDescent="0.3">
      <c r="A4" t="s">
        <v>91</v>
      </c>
      <c r="B4">
        <v>0.77340306414342619</v>
      </c>
    </row>
    <row r="5" spans="1:9" x14ac:dyDescent="0.3">
      <c r="A5" t="s">
        <v>92</v>
      </c>
      <c r="B5">
        <v>0.59815229962644068</v>
      </c>
    </row>
    <row r="6" spans="1:9" x14ac:dyDescent="0.3">
      <c r="A6" t="s">
        <v>93</v>
      </c>
      <c r="B6">
        <v>0.59612276578617018</v>
      </c>
    </row>
    <row r="7" spans="1:9" x14ac:dyDescent="0.3">
      <c r="A7" t="s">
        <v>94</v>
      </c>
      <c r="B7">
        <v>190.19247302285618</v>
      </c>
    </row>
    <row r="8" spans="1:9" ht="15" thickBot="1" x14ac:dyDescent="0.35">
      <c r="A8" s="22" t="s">
        <v>95</v>
      </c>
      <c r="B8" s="22">
        <v>200</v>
      </c>
    </row>
    <row r="10" spans="1:9" ht="15" thickBot="1" x14ac:dyDescent="0.35">
      <c r="A10" t="s">
        <v>96</v>
      </c>
    </row>
    <row r="11" spans="1:9" x14ac:dyDescent="0.3">
      <c r="A11" s="23"/>
      <c r="B11" s="23" t="s">
        <v>101</v>
      </c>
      <c r="C11" s="23" t="s">
        <v>102</v>
      </c>
      <c r="D11" s="23" t="s">
        <v>103</v>
      </c>
      <c r="E11" s="23" t="s">
        <v>104</v>
      </c>
      <c r="F11" s="23" t="s">
        <v>105</v>
      </c>
    </row>
    <row r="12" spans="1:9" x14ac:dyDescent="0.3">
      <c r="A12" t="s">
        <v>97</v>
      </c>
      <c r="B12">
        <v>1</v>
      </c>
      <c r="C12">
        <v>10661102.788791124</v>
      </c>
      <c r="D12">
        <v>10661102.788791124</v>
      </c>
      <c r="E12">
        <v>294.72398427548137</v>
      </c>
      <c r="F12">
        <v>4.6269367558908521E-41</v>
      </c>
    </row>
    <row r="13" spans="1:9" x14ac:dyDescent="0.3">
      <c r="A13" t="s">
        <v>98</v>
      </c>
      <c r="B13">
        <v>198</v>
      </c>
      <c r="C13">
        <v>7162289.005320874</v>
      </c>
      <c r="D13">
        <v>36173.176794549872</v>
      </c>
    </row>
    <row r="14" spans="1:9" ht="15" thickBot="1" x14ac:dyDescent="0.35">
      <c r="A14" s="22" t="s">
        <v>99</v>
      </c>
      <c r="B14" s="22">
        <v>199</v>
      </c>
      <c r="C14" s="22">
        <v>17823391.794111997</v>
      </c>
      <c r="D14" s="22"/>
      <c r="E14" s="22"/>
      <c r="F14" s="22"/>
    </row>
    <row r="15" spans="1:9" ht="15" thickBot="1" x14ac:dyDescent="0.35"/>
    <row r="16" spans="1:9" x14ac:dyDescent="0.3">
      <c r="A16" s="23"/>
      <c r="B16" s="23" t="s">
        <v>106</v>
      </c>
      <c r="C16" s="23" t="s">
        <v>94</v>
      </c>
      <c r="D16" s="23" t="s">
        <v>107</v>
      </c>
      <c r="E16" s="23" t="s">
        <v>108</v>
      </c>
      <c r="F16" s="23" t="s">
        <v>109</v>
      </c>
      <c r="G16" s="23" t="s">
        <v>110</v>
      </c>
      <c r="H16" s="23" t="s">
        <v>111</v>
      </c>
      <c r="I16" s="23" t="s">
        <v>112</v>
      </c>
    </row>
    <row r="17" spans="1:9" x14ac:dyDescent="0.3">
      <c r="A17" t="s">
        <v>100</v>
      </c>
      <c r="B17">
        <v>393.99766516951786</v>
      </c>
      <c r="C17">
        <v>36.476267980965957</v>
      </c>
      <c r="D17">
        <v>10.80147961888847</v>
      </c>
      <c r="E17">
        <v>1.1137843314422145E-21</v>
      </c>
      <c r="F17">
        <v>322.06582718481212</v>
      </c>
      <c r="G17">
        <v>465.9295031542236</v>
      </c>
      <c r="H17">
        <v>322.06582718481212</v>
      </c>
      <c r="I17">
        <v>465.9295031542236</v>
      </c>
    </row>
    <row r="18" spans="1:9" ht="15" thickBot="1" x14ac:dyDescent="0.35">
      <c r="A18" s="22" t="s">
        <v>113</v>
      </c>
      <c r="B18" s="22">
        <v>1.7048370834525679</v>
      </c>
      <c r="C18" s="22">
        <v>9.9305921034454653E-2</v>
      </c>
      <c r="D18" s="22">
        <v>17.167527028535051</v>
      </c>
      <c r="E18" s="22">
        <v>4.6269367558907205E-41</v>
      </c>
      <c r="F18" s="22">
        <v>1.5090040715199911</v>
      </c>
      <c r="G18" s="22">
        <v>1.9006700953851448</v>
      </c>
      <c r="H18" s="22">
        <v>1.5090040715199911</v>
      </c>
      <c r="I18" s="22">
        <v>1.9006700953851448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9A4AE-9200-4840-A71A-61F51613A24B}">
  <dimension ref="A1:B15"/>
  <sheetViews>
    <sheetView workbookViewId="0">
      <selection activeCell="H11" sqref="H11"/>
    </sheetView>
  </sheetViews>
  <sheetFormatPr defaultRowHeight="14.4" x14ac:dyDescent="0.3"/>
  <cols>
    <col min="1" max="1" width="17.21875" customWidth="1"/>
  </cols>
  <sheetData>
    <row r="1" spans="1:2" x14ac:dyDescent="0.3">
      <c r="A1" s="36" t="s">
        <v>6</v>
      </c>
      <c r="B1" s="36"/>
    </row>
    <row r="3" spans="1:2" x14ac:dyDescent="0.3">
      <c r="A3" t="s">
        <v>114</v>
      </c>
      <c r="B3">
        <v>976.08879999999965</v>
      </c>
    </row>
    <row r="4" spans="1:2" x14ac:dyDescent="0.3">
      <c r="A4" t="s">
        <v>94</v>
      </c>
      <c r="B4">
        <v>21.161850448978406</v>
      </c>
    </row>
    <row r="5" spans="1:2" x14ac:dyDescent="0.3">
      <c r="A5" t="s">
        <v>115</v>
      </c>
      <c r="B5">
        <v>976.72</v>
      </c>
    </row>
    <row r="6" spans="1:2" x14ac:dyDescent="0.3">
      <c r="A6" t="s">
        <v>116</v>
      </c>
      <c r="B6" t="e">
        <v>#N/A</v>
      </c>
    </row>
    <row r="7" spans="1:2" x14ac:dyDescent="0.3">
      <c r="A7" t="s">
        <v>117</v>
      </c>
      <c r="B7">
        <v>299.27375909856431</v>
      </c>
    </row>
    <row r="8" spans="1:2" x14ac:dyDescent="0.3">
      <c r="A8" t="s">
        <v>118</v>
      </c>
      <c r="B8">
        <v>89564.782884985514</v>
      </c>
    </row>
    <row r="9" spans="1:2" x14ac:dyDescent="0.3">
      <c r="A9" t="s">
        <v>119</v>
      </c>
      <c r="B9">
        <v>-8.8595231919740502E-2</v>
      </c>
    </row>
    <row r="10" spans="1:2" x14ac:dyDescent="0.3">
      <c r="A10" t="s">
        <v>120</v>
      </c>
      <c r="B10">
        <v>0.14685796564193557</v>
      </c>
    </row>
    <row r="11" spans="1:2" x14ac:dyDescent="0.3">
      <c r="A11" t="s">
        <v>121</v>
      </c>
      <c r="B11">
        <v>1665.15</v>
      </c>
    </row>
    <row r="12" spans="1:2" x14ac:dyDescent="0.3">
      <c r="A12" t="s">
        <v>122</v>
      </c>
      <c r="B12">
        <v>258.51</v>
      </c>
    </row>
    <row r="13" spans="1:2" x14ac:dyDescent="0.3">
      <c r="A13" t="s">
        <v>123</v>
      </c>
      <c r="B13">
        <v>1923.66</v>
      </c>
    </row>
    <row r="14" spans="1:2" x14ac:dyDescent="0.3">
      <c r="A14" t="s">
        <v>124</v>
      </c>
      <c r="B14">
        <v>195217.75999999992</v>
      </c>
    </row>
    <row r="15" spans="1:2" ht="15" thickBot="1" x14ac:dyDescent="0.35">
      <c r="A15" s="22" t="s">
        <v>125</v>
      </c>
      <c r="B15" s="22">
        <v>200</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D41D5-3B1A-4CE4-88AA-B3CF00DFA1C3}">
  <dimension ref="A3:B16"/>
  <sheetViews>
    <sheetView workbookViewId="0">
      <selection activeCell="D25" sqref="D25"/>
    </sheetView>
  </sheetViews>
  <sheetFormatPr defaultRowHeight="14.4" x14ac:dyDescent="0.3"/>
  <cols>
    <col min="1" max="1" width="12.5546875" bestFit="1" customWidth="1"/>
    <col min="2" max="2" width="11.6640625" bestFit="1" customWidth="1"/>
    <col min="3" max="24" width="7" bestFit="1" customWidth="1"/>
    <col min="25" max="25" width="6" bestFit="1" customWidth="1"/>
    <col min="26" max="44" width="7" bestFit="1" customWidth="1"/>
    <col min="45" max="45" width="6" bestFit="1" customWidth="1"/>
    <col min="46" max="60" width="7" bestFit="1" customWidth="1"/>
    <col min="61" max="61" width="6" bestFit="1" customWidth="1"/>
    <col min="62" max="70" width="7" bestFit="1" customWidth="1"/>
    <col min="71" max="71" width="4" bestFit="1" customWidth="1"/>
    <col min="72" max="73" width="7" bestFit="1" customWidth="1"/>
    <col min="74" max="74" width="6" bestFit="1" customWidth="1"/>
    <col min="75" max="77" width="7" bestFit="1" customWidth="1"/>
    <col min="78" max="78" width="6" bestFit="1" customWidth="1"/>
    <col min="79" max="93" width="7" bestFit="1" customWidth="1"/>
    <col min="94" max="95" width="6" bestFit="1" customWidth="1"/>
    <col min="96" max="98" width="7" bestFit="1" customWidth="1"/>
    <col min="99" max="99" width="6" bestFit="1" customWidth="1"/>
    <col min="100" max="102" width="7" bestFit="1" customWidth="1"/>
    <col min="103" max="103" width="6" bestFit="1" customWidth="1"/>
    <col min="104" max="107" width="7" bestFit="1" customWidth="1"/>
    <col min="108" max="119" width="8" bestFit="1" customWidth="1"/>
    <col min="120" max="121" width="7" bestFit="1" customWidth="1"/>
    <col min="122" max="134" width="8" bestFit="1" customWidth="1"/>
    <col min="135" max="135" width="7" bestFit="1" customWidth="1"/>
    <col min="136" max="157" width="8" bestFit="1" customWidth="1"/>
    <col min="158" max="158" width="7" bestFit="1" customWidth="1"/>
    <col min="159" max="166" width="8" bestFit="1" customWidth="1"/>
    <col min="167" max="167" width="7" bestFit="1" customWidth="1"/>
    <col min="168" max="182" width="8" bestFit="1" customWidth="1"/>
    <col min="183" max="183" width="7" bestFit="1" customWidth="1"/>
    <col min="184" max="194" width="8" bestFit="1" customWidth="1"/>
    <col min="195" max="195" width="7" bestFit="1" customWidth="1"/>
    <col min="196" max="201" width="8" bestFit="1" customWidth="1"/>
    <col min="202" max="202" width="10.77734375" bestFit="1" customWidth="1"/>
  </cols>
  <sheetData>
    <row r="3" spans="1:2" x14ac:dyDescent="0.3">
      <c r="A3" s="17" t="s">
        <v>78</v>
      </c>
      <c r="B3" t="s">
        <v>80</v>
      </c>
    </row>
    <row r="4" spans="1:2" x14ac:dyDescent="0.3">
      <c r="A4" s="18" t="s">
        <v>135</v>
      </c>
      <c r="B4">
        <v>14914.650000000001</v>
      </c>
    </row>
    <row r="5" spans="1:2" x14ac:dyDescent="0.3">
      <c r="A5" s="18" t="s">
        <v>136</v>
      </c>
      <c r="B5">
        <v>14006.359999999999</v>
      </c>
    </row>
    <row r="6" spans="1:2" x14ac:dyDescent="0.3">
      <c r="A6" s="18" t="s">
        <v>137</v>
      </c>
      <c r="B6">
        <v>17655.219999999998</v>
      </c>
    </row>
    <row r="7" spans="1:2" x14ac:dyDescent="0.3">
      <c r="A7" s="18" t="s">
        <v>126</v>
      </c>
      <c r="B7">
        <v>22242.129999999997</v>
      </c>
    </row>
    <row r="8" spans="1:2" x14ac:dyDescent="0.3">
      <c r="A8" s="18" t="s">
        <v>127</v>
      </c>
      <c r="B8">
        <v>18507.339999999997</v>
      </c>
    </row>
    <row r="9" spans="1:2" x14ac:dyDescent="0.3">
      <c r="A9" s="18" t="s">
        <v>128</v>
      </c>
      <c r="B9">
        <v>20187.509999999998</v>
      </c>
    </row>
    <row r="10" spans="1:2" x14ac:dyDescent="0.3">
      <c r="A10" s="18" t="s">
        <v>129</v>
      </c>
      <c r="B10">
        <v>11609.039999999999</v>
      </c>
    </row>
    <row r="11" spans="1:2" x14ac:dyDescent="0.3">
      <c r="A11" s="18" t="s">
        <v>130</v>
      </c>
      <c r="B11">
        <v>10091.699999999999</v>
      </c>
    </row>
    <row r="12" spans="1:2" x14ac:dyDescent="0.3">
      <c r="A12" s="18" t="s">
        <v>131</v>
      </c>
      <c r="B12">
        <v>20533.499999999996</v>
      </c>
    </row>
    <row r="13" spans="1:2" x14ac:dyDescent="0.3">
      <c r="A13" s="18" t="s">
        <v>132</v>
      </c>
      <c r="B13">
        <v>14215.240000000002</v>
      </c>
    </row>
    <row r="14" spans="1:2" x14ac:dyDescent="0.3">
      <c r="A14" s="18" t="s">
        <v>133</v>
      </c>
      <c r="B14">
        <v>20135.030000000002</v>
      </c>
    </row>
    <row r="15" spans="1:2" x14ac:dyDescent="0.3">
      <c r="A15" s="18" t="s">
        <v>134</v>
      </c>
      <c r="B15">
        <v>11120.04</v>
      </c>
    </row>
    <row r="16" spans="1:2" x14ac:dyDescent="0.3">
      <c r="A16" s="18" t="s">
        <v>79</v>
      </c>
      <c r="B16">
        <v>195217.75999999995</v>
      </c>
    </row>
  </sheetData>
  <conditionalFormatting pivot="1" sqref="B4 B5 B6 B7 B8 B9 B10 B11 B12 B13 B14 B15">
    <cfRule type="iconSet" priority="1">
      <iconSet iconSet="3Arrows">
        <cfvo type="percent" val="0"/>
        <cfvo type="percent" val="33"/>
        <cfvo type="percent" val="67"/>
      </iconSet>
    </cfRule>
  </conditionalFormatting>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8D455-70C3-4AAD-8911-699CAAD488A1}">
  <sheetPr codeName="Sheet4"/>
  <dimension ref="A3:B9"/>
  <sheetViews>
    <sheetView workbookViewId="0">
      <selection activeCell="P3" sqref="P3"/>
    </sheetView>
  </sheetViews>
  <sheetFormatPr defaultRowHeight="14.4" x14ac:dyDescent="0.3"/>
  <cols>
    <col min="1" max="1" width="12.5546875" bestFit="1" customWidth="1"/>
    <col min="2" max="2" width="12.109375" bestFit="1" customWidth="1"/>
    <col min="3" max="4" width="6" bestFit="1" customWidth="1"/>
    <col min="5" max="5" width="7" bestFit="1" customWidth="1"/>
    <col min="6" max="6" width="6" bestFit="1" customWidth="1"/>
    <col min="7" max="12" width="7" bestFit="1" customWidth="1"/>
    <col min="13" max="13" width="6" bestFit="1" customWidth="1"/>
    <col min="14" max="16" width="7" bestFit="1" customWidth="1"/>
    <col min="17" max="17" width="6" bestFit="1" customWidth="1"/>
    <col min="18" max="35" width="7" bestFit="1" customWidth="1"/>
    <col min="36" max="36" width="4" bestFit="1" customWidth="1"/>
    <col min="37" max="52" width="7" bestFit="1" customWidth="1"/>
    <col min="53" max="53" width="6" bestFit="1" customWidth="1"/>
    <col min="54" max="65" width="7" bestFit="1" customWidth="1"/>
    <col min="66" max="66" width="4" bestFit="1" customWidth="1"/>
    <col min="67" max="84" width="7" bestFit="1" customWidth="1"/>
    <col min="85" max="85" width="6" bestFit="1" customWidth="1"/>
    <col min="86" max="92" width="7" bestFit="1" customWidth="1"/>
    <col min="93" max="93" width="6" bestFit="1" customWidth="1"/>
    <col min="94" max="111" width="7" bestFit="1" customWidth="1"/>
    <col min="112" max="112" width="6" bestFit="1" customWidth="1"/>
    <col min="113" max="120" width="7" bestFit="1" customWidth="1"/>
    <col min="121" max="122" width="6" bestFit="1" customWidth="1"/>
    <col min="123" max="135" width="7" bestFit="1" customWidth="1"/>
    <col min="136" max="136" width="6" bestFit="1" customWidth="1"/>
    <col min="137" max="143" width="7" bestFit="1" customWidth="1"/>
    <col min="144" max="144" width="6" bestFit="1" customWidth="1"/>
    <col min="145" max="162" width="7" bestFit="1" customWidth="1"/>
    <col min="163" max="164" width="6" bestFit="1" customWidth="1"/>
    <col min="165" max="166" width="7" bestFit="1" customWidth="1"/>
    <col min="167" max="167" width="4" bestFit="1" customWidth="1"/>
    <col min="168" max="177" width="7" bestFit="1" customWidth="1"/>
    <col min="178" max="178" width="6" bestFit="1" customWidth="1"/>
    <col min="179" max="179" width="7" bestFit="1" customWidth="1"/>
    <col min="180" max="180" width="6" bestFit="1" customWidth="1"/>
    <col min="181" max="182" width="7" bestFit="1" customWidth="1"/>
    <col min="183" max="183" width="4" bestFit="1" customWidth="1"/>
    <col min="184" max="186" width="7" bestFit="1" customWidth="1"/>
    <col min="187" max="187" width="6" bestFit="1" customWidth="1"/>
    <col min="188" max="190" width="7" bestFit="1" customWidth="1"/>
    <col min="191" max="191" width="6" bestFit="1" customWidth="1"/>
    <col min="192" max="196" width="7" bestFit="1" customWidth="1"/>
    <col min="197" max="197" width="6" bestFit="1" customWidth="1"/>
    <col min="198" max="201" width="7" bestFit="1" customWidth="1"/>
    <col min="202" max="202" width="10.77734375" bestFit="1" customWidth="1"/>
  </cols>
  <sheetData>
    <row r="3" spans="1:2" x14ac:dyDescent="0.3">
      <c r="A3" s="17" t="s">
        <v>78</v>
      </c>
      <c r="B3" t="s">
        <v>88</v>
      </c>
    </row>
    <row r="4" spans="1:2" x14ac:dyDescent="0.3">
      <c r="A4" s="18" t="s">
        <v>36</v>
      </c>
      <c r="B4">
        <v>16068.4</v>
      </c>
    </row>
    <row r="5" spans="1:2" x14ac:dyDescent="0.3">
      <c r="A5" s="18" t="s">
        <v>20</v>
      </c>
      <c r="B5">
        <v>11638.589999999997</v>
      </c>
    </row>
    <row r="6" spans="1:2" x14ac:dyDescent="0.3">
      <c r="A6" s="18" t="s">
        <v>26</v>
      </c>
      <c r="B6">
        <v>11902.279999999997</v>
      </c>
    </row>
    <row r="7" spans="1:2" x14ac:dyDescent="0.3">
      <c r="A7" s="18" t="s">
        <v>22</v>
      </c>
      <c r="B7">
        <v>13691.910000000003</v>
      </c>
    </row>
    <row r="8" spans="1:2" x14ac:dyDescent="0.3">
      <c r="A8" s="18" t="s">
        <v>13</v>
      </c>
      <c r="B8">
        <v>14985.830000000002</v>
      </c>
    </row>
    <row r="9" spans="1:2" x14ac:dyDescent="0.3">
      <c r="A9" s="18" t="s">
        <v>79</v>
      </c>
      <c r="B9">
        <v>68287.010000000009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32867-A206-4B89-B057-C929803A92D4}">
  <dimension ref="A3:C9"/>
  <sheetViews>
    <sheetView workbookViewId="0">
      <selection activeCell="R12" sqref="R12"/>
    </sheetView>
  </sheetViews>
  <sheetFormatPr defaultRowHeight="14.4" x14ac:dyDescent="0.3"/>
  <cols>
    <col min="1" max="1" width="13.109375" bestFit="1" customWidth="1"/>
    <col min="2" max="2" width="11.6640625" bestFit="1" customWidth="1"/>
    <col min="3" max="3" width="12.109375" bestFit="1" customWidth="1"/>
  </cols>
  <sheetData>
    <row r="3" spans="1:3" x14ac:dyDescent="0.3">
      <c r="A3" s="17" t="s">
        <v>78</v>
      </c>
      <c r="B3" t="s">
        <v>80</v>
      </c>
      <c r="C3" t="s">
        <v>88</v>
      </c>
    </row>
    <row r="4" spans="1:3" x14ac:dyDescent="0.3">
      <c r="A4" s="18" t="s">
        <v>14</v>
      </c>
      <c r="B4">
        <v>47002.460000000006</v>
      </c>
      <c r="C4">
        <v>16901.630000000005</v>
      </c>
    </row>
    <row r="5" spans="1:3" x14ac:dyDescent="0.3">
      <c r="A5" s="18" t="s">
        <v>17</v>
      </c>
      <c r="B5">
        <v>41927.589999999989</v>
      </c>
      <c r="C5">
        <v>18784.490000000002</v>
      </c>
    </row>
    <row r="6" spans="1:3" x14ac:dyDescent="0.3">
      <c r="A6" s="18" t="s">
        <v>23</v>
      </c>
      <c r="B6">
        <v>41044.000000000007</v>
      </c>
      <c r="C6">
        <v>9182.1500000000015</v>
      </c>
    </row>
    <row r="7" spans="1:3" x14ac:dyDescent="0.3">
      <c r="A7" s="18" t="s">
        <v>29</v>
      </c>
      <c r="B7">
        <v>36612.89</v>
      </c>
      <c r="C7">
        <v>11579.140000000003</v>
      </c>
    </row>
    <row r="8" spans="1:3" x14ac:dyDescent="0.3">
      <c r="A8" s="18" t="s">
        <v>41</v>
      </c>
      <c r="B8">
        <v>28630.819999999992</v>
      </c>
      <c r="C8">
        <v>11839.599999999999</v>
      </c>
    </row>
    <row r="9" spans="1:3" x14ac:dyDescent="0.3">
      <c r="A9" s="18" t="s">
        <v>79</v>
      </c>
      <c r="B9">
        <v>195217.76</v>
      </c>
      <c r="C9">
        <v>68287.010000000009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CC27D-66AD-4F4C-8DFD-F96A0323DE18}">
  <sheetPr codeName="Sheet3"/>
  <dimension ref="A3:B9"/>
  <sheetViews>
    <sheetView topLeftCell="B1" workbookViewId="0">
      <selection activeCell="J9" sqref="J9"/>
    </sheetView>
  </sheetViews>
  <sheetFormatPr defaultRowHeight="14.4" x14ac:dyDescent="0.3"/>
  <cols>
    <col min="1" max="1" width="13.109375" bestFit="1" customWidth="1"/>
    <col min="2" max="2" width="11.6640625" bestFit="1" customWidth="1"/>
  </cols>
  <sheetData>
    <row r="3" spans="1:2" x14ac:dyDescent="0.3">
      <c r="A3" s="17" t="s">
        <v>78</v>
      </c>
      <c r="B3" t="s">
        <v>80</v>
      </c>
    </row>
    <row r="4" spans="1:2" x14ac:dyDescent="0.3">
      <c r="A4" s="18" t="s">
        <v>14</v>
      </c>
      <c r="B4">
        <v>47002.460000000006</v>
      </c>
    </row>
    <row r="5" spans="1:2" x14ac:dyDescent="0.3">
      <c r="A5" s="18" t="s">
        <v>17</v>
      </c>
      <c r="B5">
        <v>41927.589999999989</v>
      </c>
    </row>
    <row r="6" spans="1:2" x14ac:dyDescent="0.3">
      <c r="A6" s="18" t="s">
        <v>23</v>
      </c>
      <c r="B6">
        <v>41044.000000000007</v>
      </c>
    </row>
    <row r="7" spans="1:2" x14ac:dyDescent="0.3">
      <c r="A7" s="18" t="s">
        <v>29</v>
      </c>
      <c r="B7">
        <v>36612.89</v>
      </c>
    </row>
    <row r="8" spans="1:2" x14ac:dyDescent="0.3">
      <c r="A8" s="18" t="s">
        <v>41</v>
      </c>
      <c r="B8">
        <v>28630.819999999992</v>
      </c>
    </row>
    <row r="9" spans="1:2" x14ac:dyDescent="0.3">
      <c r="A9" s="18" t="s">
        <v>79</v>
      </c>
      <c r="B9">
        <v>195217.76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BD2C0-B7F7-42FD-91D4-AFF5982E5706}">
  <dimension ref="A1:B7"/>
  <sheetViews>
    <sheetView zoomScaleNormal="100" workbookViewId="0">
      <selection activeCell="N8" sqref="N8"/>
    </sheetView>
  </sheetViews>
  <sheetFormatPr defaultColWidth="11.6640625" defaultRowHeight="14.4" x14ac:dyDescent="0.3"/>
  <cols>
    <col min="1" max="1" width="12.5546875" bestFit="1" customWidth="1"/>
    <col min="2" max="2" width="11.6640625" bestFit="1" customWidth="1"/>
    <col min="3" max="3" width="9" bestFit="1" customWidth="1"/>
    <col min="4" max="4" width="8" bestFit="1" customWidth="1"/>
    <col min="5" max="6" width="9" bestFit="1" customWidth="1"/>
    <col min="7" max="7" width="10.77734375" bestFit="1" customWidth="1"/>
    <col min="8" max="8" width="8" bestFit="1" customWidth="1"/>
    <col min="9" max="9" width="12.5546875" bestFit="1" customWidth="1"/>
    <col min="10" max="10" width="11.6640625" bestFit="1" customWidth="1"/>
    <col min="11" max="11" width="8" bestFit="1" customWidth="1"/>
    <col min="12" max="12" width="9" bestFit="1" customWidth="1"/>
    <col min="13" max="14" width="8" bestFit="1" customWidth="1"/>
    <col min="15" max="15" width="9" bestFit="1" customWidth="1"/>
    <col min="16" max="17" width="8" bestFit="1" customWidth="1"/>
    <col min="18" max="19" width="9" bestFit="1" customWidth="1"/>
    <col min="20" max="20" width="8" bestFit="1" customWidth="1"/>
    <col min="21" max="21" width="10.77734375" bestFit="1" customWidth="1"/>
    <col min="22" max="22" width="10.33203125" bestFit="1" customWidth="1"/>
    <col min="23" max="23" width="12.44140625" bestFit="1" customWidth="1"/>
    <col min="24" max="24" width="11.5546875" bestFit="1" customWidth="1"/>
    <col min="25" max="25" width="16.33203125" bestFit="1" customWidth="1"/>
    <col min="26" max="26" width="15.33203125" bestFit="1" customWidth="1"/>
    <col min="27" max="27" width="14.44140625" bestFit="1" customWidth="1"/>
    <col min="28" max="28" width="10.6640625" bestFit="1" customWidth="1"/>
    <col min="29" max="29" width="10.77734375" bestFit="1" customWidth="1"/>
  </cols>
  <sheetData>
    <row r="1" spans="1:2" x14ac:dyDescent="0.3">
      <c r="A1" s="17" t="s">
        <v>78</v>
      </c>
      <c r="B1" t="s">
        <v>80</v>
      </c>
    </row>
    <row r="2" spans="1:2" x14ac:dyDescent="0.3">
      <c r="A2" s="18">
        <v>0</v>
      </c>
      <c r="B2">
        <v>41342.78</v>
      </c>
    </row>
    <row r="3" spans="1:2" x14ac:dyDescent="0.3">
      <c r="A3" s="18">
        <v>0.05</v>
      </c>
      <c r="B3">
        <v>40112.540000000008</v>
      </c>
    </row>
    <row r="4" spans="1:2" x14ac:dyDescent="0.3">
      <c r="A4" s="18">
        <v>0.1</v>
      </c>
      <c r="B4">
        <v>39699.199999999997</v>
      </c>
    </row>
    <row r="5" spans="1:2" x14ac:dyDescent="0.3">
      <c r="A5" s="18">
        <v>0.15</v>
      </c>
      <c r="B5">
        <v>30308.750000000004</v>
      </c>
    </row>
    <row r="6" spans="1:2" x14ac:dyDescent="0.3">
      <c r="A6" s="18">
        <v>0.2</v>
      </c>
      <c r="B6">
        <v>43754.49</v>
      </c>
    </row>
    <row r="7" spans="1:2" x14ac:dyDescent="0.3">
      <c r="A7" s="18" t="s">
        <v>79</v>
      </c>
      <c r="B7">
        <v>195217.76</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DAE863-463F-4F50-A451-44CE00B82A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Instructions</vt:lpstr>
      <vt:lpstr>Dataset</vt:lpstr>
      <vt:lpstr>Dashboard</vt:lpstr>
      <vt:lpstr>What If</vt:lpstr>
      <vt:lpstr>Linear Regression</vt:lpstr>
      <vt:lpstr>Descriptive Statistics</vt:lpstr>
      <vt:lpstr>Monthly sales growth.</vt:lpstr>
      <vt:lpstr>Total Profit by Region </vt:lpstr>
      <vt:lpstr>Sales &amp; Profit</vt:lpstr>
      <vt:lpstr>Total Sales by Category </vt:lpstr>
      <vt:lpstr>Sales by Discount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OMEN</dc:creator>
  <cp:lastModifiedBy>om gajjar</cp:lastModifiedBy>
  <dcterms:created xsi:type="dcterms:W3CDTF">2026-04-28T10:36:19Z</dcterms:created>
  <dcterms:modified xsi:type="dcterms:W3CDTF">2026-04-28T10:36:19Z</dcterms:modified>
</cp:coreProperties>
</file>