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BrandScience\RCode\"/>
    </mc:Choice>
  </mc:AlternateContent>
  <bookViews>
    <workbookView xWindow="0" yWindow="0" windowWidth="28800" windowHeight="11990" firstSheet="2" activeTab="4"/>
  </bookViews>
  <sheets>
    <sheet name="log Model Stats" sheetId="1" r:id="rId1"/>
    <sheet name="Log AVM - Eviews" sheetId="4" r:id="rId2"/>
    <sheet name="log Decomp" sheetId="3" r:id="rId3"/>
    <sheet name="log Decomp (with Reference)" sheetId="5" r:id="rId4"/>
    <sheet name="Log Decomp (top down)" sheetId="7" r:id="rId5"/>
    <sheet name="Additive Model" sheetId="6" r:id="rId6"/>
    <sheet name="Additive Model (v2)" sheetId="8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5" i="6" l="1"/>
  <c r="AV6" i="6"/>
  <c r="AW6" i="6"/>
  <c r="AV7" i="6"/>
  <c r="AV8" i="6"/>
  <c r="AV9" i="6"/>
  <c r="AV10" i="6"/>
  <c r="AV11" i="6"/>
  <c r="AV12" i="6"/>
  <c r="AW12" i="6"/>
  <c r="AV13" i="6"/>
  <c r="AV14" i="6"/>
  <c r="AW14" i="6"/>
  <c r="AV15" i="6"/>
  <c r="AV16" i="6"/>
  <c r="AV17" i="6"/>
  <c r="AV18" i="6"/>
  <c r="AV19" i="6"/>
  <c r="AV20" i="6"/>
  <c r="AW20" i="6"/>
  <c r="AV21" i="6"/>
  <c r="AV22" i="6"/>
  <c r="AW22" i="6"/>
  <c r="AV23" i="6"/>
  <c r="AV24" i="6"/>
  <c r="AV25" i="6"/>
  <c r="AV26" i="6"/>
  <c r="AV27" i="6"/>
  <c r="AV28" i="6"/>
  <c r="AW28" i="6"/>
  <c r="AV29" i="6"/>
  <c r="AV30" i="6"/>
  <c r="AW30" i="6"/>
  <c r="AV31" i="6"/>
  <c r="AV32" i="6"/>
  <c r="AV33" i="6"/>
  <c r="AV34" i="6"/>
  <c r="AV35" i="6"/>
  <c r="AV36" i="6"/>
  <c r="AW36" i="6"/>
  <c r="AV37" i="6"/>
  <c r="AV38" i="6"/>
  <c r="AW38" i="6"/>
  <c r="AV39" i="6"/>
  <c r="AV40" i="6"/>
  <c r="AV41" i="6"/>
  <c r="AV42" i="6"/>
  <c r="AV43" i="6"/>
  <c r="AV44" i="6"/>
  <c r="AW44" i="6"/>
  <c r="AV45" i="6"/>
  <c r="AV46" i="6"/>
  <c r="AW46" i="6"/>
  <c r="AV47" i="6"/>
  <c r="AV48" i="6"/>
  <c r="AV49" i="6"/>
  <c r="AV50" i="6"/>
  <c r="AV51" i="6"/>
  <c r="AV52" i="6"/>
  <c r="AW52" i="6"/>
  <c r="AV53" i="6"/>
  <c r="AV54" i="6"/>
  <c r="AW54" i="6"/>
  <c r="AV55" i="6"/>
  <c r="AV56" i="6"/>
  <c r="AV57" i="6"/>
  <c r="AV58" i="6"/>
  <c r="AV59" i="6"/>
  <c r="AV60" i="6"/>
  <c r="AW60" i="6"/>
  <c r="AV61" i="6"/>
  <c r="AV62" i="6"/>
  <c r="AW62" i="6"/>
  <c r="AV63" i="6"/>
  <c r="AV64" i="6"/>
  <c r="AV65" i="6"/>
  <c r="AV66" i="6"/>
  <c r="AV67" i="6"/>
  <c r="AV68" i="6"/>
  <c r="AW68" i="6"/>
  <c r="AV69" i="6"/>
  <c r="AV70" i="6"/>
  <c r="AW70" i="6"/>
  <c r="AV71" i="6"/>
  <c r="AV72" i="6"/>
  <c r="AV73" i="6"/>
  <c r="AV74" i="6"/>
  <c r="AV75" i="6"/>
  <c r="AV76" i="6"/>
  <c r="AW76" i="6"/>
  <c r="AV77" i="6"/>
  <c r="AV78" i="6"/>
  <c r="AW78" i="6"/>
  <c r="AV79" i="6"/>
  <c r="AV80" i="6"/>
  <c r="AV81" i="6"/>
  <c r="AV82" i="6"/>
  <c r="AV83" i="6"/>
  <c r="AV84" i="6"/>
  <c r="AW84" i="6"/>
  <c r="AV85" i="6"/>
  <c r="AV86" i="6"/>
  <c r="AW86" i="6"/>
  <c r="AV87" i="6"/>
  <c r="AV88" i="6"/>
  <c r="AV89" i="6"/>
  <c r="AV90" i="6"/>
  <c r="AV91" i="6"/>
  <c r="AV92" i="6"/>
  <c r="AV93" i="6"/>
  <c r="AV94" i="6"/>
  <c r="AV95" i="6"/>
  <c r="AV96" i="6"/>
  <c r="AV97" i="6"/>
  <c r="AV98" i="6"/>
  <c r="AV99" i="6"/>
  <c r="AV100" i="6"/>
  <c r="AW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4" i="6"/>
  <c r="AV115" i="6"/>
  <c r="AV116" i="6"/>
  <c r="AV117" i="6"/>
  <c r="AV118" i="6"/>
  <c r="AW118" i="6"/>
  <c r="AV119" i="6"/>
  <c r="AV120" i="6"/>
  <c r="AV4" i="6"/>
  <c r="AC5" i="6"/>
  <c r="AW5" i="6" s="1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C7" i="6"/>
  <c r="AD7" i="6"/>
  <c r="AE7" i="6"/>
  <c r="AW7" i="6" s="1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C8" i="6"/>
  <c r="AD8" i="6"/>
  <c r="AE8" i="6"/>
  <c r="AW8" i="6" s="1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C9" i="6"/>
  <c r="AW9" i="6" s="1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C10" i="6"/>
  <c r="AW10" i="6" s="1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C11" i="6"/>
  <c r="AD11" i="6"/>
  <c r="AE11" i="6"/>
  <c r="AW11" i="6" s="1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C13" i="6"/>
  <c r="AW13" i="6" s="1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C15" i="6"/>
  <c r="AD15" i="6"/>
  <c r="AE15" i="6"/>
  <c r="AW15" i="6" s="1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C16" i="6"/>
  <c r="AD16" i="6"/>
  <c r="AE16" i="6"/>
  <c r="AW16" i="6" s="1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C17" i="6"/>
  <c r="AW17" i="6" s="1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C18" i="6"/>
  <c r="AW18" i="6" s="1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C19" i="6"/>
  <c r="AD19" i="6"/>
  <c r="AE19" i="6"/>
  <c r="AW19" i="6" s="1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C21" i="6"/>
  <c r="AW21" i="6" s="1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C23" i="6"/>
  <c r="AD23" i="6"/>
  <c r="AE23" i="6"/>
  <c r="AW23" i="6" s="1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C24" i="6"/>
  <c r="AD24" i="6"/>
  <c r="AE24" i="6"/>
  <c r="AW24" i="6" s="1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C25" i="6"/>
  <c r="AW25" i="6" s="1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C26" i="6"/>
  <c r="AW26" i="6" s="1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C27" i="6"/>
  <c r="AD27" i="6"/>
  <c r="AE27" i="6"/>
  <c r="AW27" i="6" s="1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C29" i="6"/>
  <c r="AW29" i="6" s="1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C31" i="6"/>
  <c r="AD31" i="6"/>
  <c r="AE31" i="6"/>
  <c r="AW31" i="6" s="1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C32" i="6"/>
  <c r="AD32" i="6"/>
  <c r="AE32" i="6"/>
  <c r="AW32" i="6" s="1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C33" i="6"/>
  <c r="AW33" i="6" s="1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C34" i="6"/>
  <c r="AW34" i="6" s="1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C35" i="6"/>
  <c r="AD35" i="6"/>
  <c r="AE35" i="6"/>
  <c r="AW35" i="6" s="1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C37" i="6"/>
  <c r="AW37" i="6" s="1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C39" i="6"/>
  <c r="AD39" i="6"/>
  <c r="AE39" i="6"/>
  <c r="AW39" i="6" s="1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C40" i="6"/>
  <c r="AD40" i="6"/>
  <c r="AE40" i="6"/>
  <c r="AW40" i="6" s="1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C41" i="6"/>
  <c r="AW41" i="6" s="1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C42" i="6"/>
  <c r="AW42" i="6" s="1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C43" i="6"/>
  <c r="AD43" i="6"/>
  <c r="AE43" i="6"/>
  <c r="AW43" i="6" s="1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C45" i="6"/>
  <c r="AW45" i="6" s="1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C47" i="6"/>
  <c r="AD47" i="6"/>
  <c r="AE47" i="6"/>
  <c r="AW47" i="6" s="1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C48" i="6"/>
  <c r="AD48" i="6"/>
  <c r="AE48" i="6"/>
  <c r="AW48" i="6" s="1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C49" i="6"/>
  <c r="AW49" i="6" s="1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C50" i="6"/>
  <c r="AW50" i="6" s="1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C51" i="6"/>
  <c r="AD51" i="6"/>
  <c r="AE51" i="6"/>
  <c r="AW51" i="6" s="1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C53" i="6"/>
  <c r="AW53" i="6" s="1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C55" i="6"/>
  <c r="AD55" i="6"/>
  <c r="AE55" i="6"/>
  <c r="AW55" i="6" s="1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C56" i="6"/>
  <c r="AD56" i="6"/>
  <c r="AE56" i="6"/>
  <c r="AW56" i="6" s="1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C57" i="6"/>
  <c r="AW57" i="6" s="1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C58" i="6"/>
  <c r="AW58" i="6" s="1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C59" i="6"/>
  <c r="AD59" i="6"/>
  <c r="AE59" i="6"/>
  <c r="AW59" i="6" s="1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C61" i="6"/>
  <c r="AW61" i="6" s="1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C63" i="6"/>
  <c r="AD63" i="6"/>
  <c r="AE63" i="6"/>
  <c r="AW63" i="6" s="1"/>
  <c r="AF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AS63" i="6"/>
  <c r="AC64" i="6"/>
  <c r="AD64" i="6"/>
  <c r="AE64" i="6"/>
  <c r="AW64" i="6" s="1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C65" i="6"/>
  <c r="AW65" i="6" s="1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C66" i="6"/>
  <c r="AW66" i="6" s="1"/>
  <c r="AD66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AQ66" i="6"/>
  <c r="AR66" i="6"/>
  <c r="AS66" i="6"/>
  <c r="AC67" i="6"/>
  <c r="AD67" i="6"/>
  <c r="AE67" i="6"/>
  <c r="AW67" i="6" s="1"/>
  <c r="AF67" i="6"/>
  <c r="AG67" i="6"/>
  <c r="AH67" i="6"/>
  <c r="AI67" i="6"/>
  <c r="AJ67" i="6"/>
  <c r="AK67" i="6"/>
  <c r="AL67" i="6"/>
  <c r="AM67" i="6"/>
  <c r="AN67" i="6"/>
  <c r="AO67" i="6"/>
  <c r="AP67" i="6"/>
  <c r="AQ67" i="6"/>
  <c r="AR67" i="6"/>
  <c r="AS67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C69" i="6"/>
  <c r="AW69" i="6" s="1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C71" i="6"/>
  <c r="AD71" i="6"/>
  <c r="AE71" i="6"/>
  <c r="AW71" i="6" s="1"/>
  <c r="AF71" i="6"/>
  <c r="AG71" i="6"/>
  <c r="AH71" i="6"/>
  <c r="AI71" i="6"/>
  <c r="AJ71" i="6"/>
  <c r="AK71" i="6"/>
  <c r="AL71" i="6"/>
  <c r="AM71" i="6"/>
  <c r="AN71" i="6"/>
  <c r="AO71" i="6"/>
  <c r="AP71" i="6"/>
  <c r="AQ71" i="6"/>
  <c r="AR71" i="6"/>
  <c r="AS71" i="6"/>
  <c r="AC72" i="6"/>
  <c r="AD72" i="6"/>
  <c r="AE72" i="6"/>
  <c r="AW72" i="6" s="1"/>
  <c r="AF72" i="6"/>
  <c r="AG72" i="6"/>
  <c r="AH72" i="6"/>
  <c r="AI72" i="6"/>
  <c r="AJ72" i="6"/>
  <c r="AK72" i="6"/>
  <c r="AL72" i="6"/>
  <c r="AM72" i="6"/>
  <c r="AN72" i="6"/>
  <c r="AO72" i="6"/>
  <c r="AP72" i="6"/>
  <c r="AQ72" i="6"/>
  <c r="AR72" i="6"/>
  <c r="AS72" i="6"/>
  <c r="AC73" i="6"/>
  <c r="AW73" i="6" s="1"/>
  <c r="AD73" i="6"/>
  <c r="AE73" i="6"/>
  <c r="AF73" i="6"/>
  <c r="AG73" i="6"/>
  <c r="AH73" i="6"/>
  <c r="AI73" i="6"/>
  <c r="AJ73" i="6"/>
  <c r="AK73" i="6"/>
  <c r="AL73" i="6"/>
  <c r="AM73" i="6"/>
  <c r="AN73" i="6"/>
  <c r="AO73" i="6"/>
  <c r="AP73" i="6"/>
  <c r="AQ73" i="6"/>
  <c r="AR73" i="6"/>
  <c r="AS73" i="6"/>
  <c r="AC74" i="6"/>
  <c r="AW74" i="6" s="1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C75" i="6"/>
  <c r="AD75" i="6"/>
  <c r="AE75" i="6"/>
  <c r="AW75" i="6" s="1"/>
  <c r="AF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AS75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AQ76" i="6"/>
  <c r="AR76" i="6"/>
  <c r="AS76" i="6"/>
  <c r="AC77" i="6"/>
  <c r="AW77" i="6" s="1"/>
  <c r="AD77" i="6"/>
  <c r="AE77" i="6"/>
  <c r="AF77" i="6"/>
  <c r="AG77" i="6"/>
  <c r="AH77" i="6"/>
  <c r="AI77" i="6"/>
  <c r="AJ77" i="6"/>
  <c r="AK77" i="6"/>
  <c r="AL77" i="6"/>
  <c r="AM77" i="6"/>
  <c r="AN77" i="6"/>
  <c r="AO77" i="6"/>
  <c r="AP77" i="6"/>
  <c r="AQ77" i="6"/>
  <c r="AR77" i="6"/>
  <c r="AS77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C79" i="6"/>
  <c r="AD79" i="6"/>
  <c r="AE79" i="6"/>
  <c r="AW79" i="6" s="1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C80" i="6"/>
  <c r="AD80" i="6"/>
  <c r="AE80" i="6"/>
  <c r="AW80" i="6" s="1"/>
  <c r="AF80" i="6"/>
  <c r="AG80" i="6"/>
  <c r="AH80" i="6"/>
  <c r="AI80" i="6"/>
  <c r="AJ80" i="6"/>
  <c r="AK80" i="6"/>
  <c r="AL80" i="6"/>
  <c r="AM80" i="6"/>
  <c r="AN80" i="6"/>
  <c r="AO80" i="6"/>
  <c r="AP80" i="6"/>
  <c r="AQ80" i="6"/>
  <c r="AR80" i="6"/>
  <c r="AS80" i="6"/>
  <c r="AC81" i="6"/>
  <c r="AW81" i="6" s="1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C82" i="6"/>
  <c r="AW82" i="6" s="1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C83" i="6"/>
  <c r="AD83" i="6"/>
  <c r="AE83" i="6"/>
  <c r="AW83" i="6" s="1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S83" i="6"/>
  <c r="AC84" i="6"/>
  <c r="AD84" i="6"/>
  <c r="AE84" i="6"/>
  <c r="AF84" i="6"/>
  <c r="AG84" i="6"/>
  <c r="AH84" i="6"/>
  <c r="AI84" i="6"/>
  <c r="AJ84" i="6"/>
  <c r="AK84" i="6"/>
  <c r="AL84" i="6"/>
  <c r="AM84" i="6"/>
  <c r="AN84" i="6"/>
  <c r="AO84" i="6"/>
  <c r="AP84" i="6"/>
  <c r="AQ84" i="6"/>
  <c r="AR84" i="6"/>
  <c r="AS84" i="6"/>
  <c r="AC85" i="6"/>
  <c r="AW85" i="6" s="1"/>
  <c r="AD85" i="6"/>
  <c r="AE85" i="6"/>
  <c r="AF85" i="6"/>
  <c r="AG85" i="6"/>
  <c r="AH85" i="6"/>
  <c r="AI85" i="6"/>
  <c r="AJ85" i="6"/>
  <c r="AK85" i="6"/>
  <c r="AL85" i="6"/>
  <c r="AM85" i="6"/>
  <c r="AN85" i="6"/>
  <c r="AO85" i="6"/>
  <c r="AP85" i="6"/>
  <c r="AQ85" i="6"/>
  <c r="AR85" i="6"/>
  <c r="AS85" i="6"/>
  <c r="AC86" i="6"/>
  <c r="AD86" i="6"/>
  <c r="AE86" i="6"/>
  <c r="AF86" i="6"/>
  <c r="AG86" i="6"/>
  <c r="AH86" i="6"/>
  <c r="AI86" i="6"/>
  <c r="AJ86" i="6"/>
  <c r="AK86" i="6"/>
  <c r="AL86" i="6"/>
  <c r="AM86" i="6"/>
  <c r="AN86" i="6"/>
  <c r="AO86" i="6"/>
  <c r="AP86" i="6"/>
  <c r="AQ86" i="6"/>
  <c r="AR86" i="6"/>
  <c r="AS86" i="6"/>
  <c r="AC87" i="6"/>
  <c r="AD87" i="6"/>
  <c r="AE87" i="6"/>
  <c r="AW87" i="6" s="1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C89" i="6"/>
  <c r="AW89" i="6" s="1"/>
  <c r="AD89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S89" i="6"/>
  <c r="AC90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AQ90" i="6"/>
  <c r="AR90" i="6"/>
  <c r="AS90" i="6"/>
  <c r="AC91" i="6"/>
  <c r="AD91" i="6"/>
  <c r="AE91" i="6"/>
  <c r="AW91" i="6" s="1"/>
  <c r="AF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AS91" i="6"/>
  <c r="AC92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AQ92" i="6"/>
  <c r="AR92" i="6"/>
  <c r="AS92" i="6"/>
  <c r="AC93" i="6"/>
  <c r="AW93" i="6" s="1"/>
  <c r="AD93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AS93" i="6"/>
  <c r="AC94" i="6"/>
  <c r="AD94" i="6"/>
  <c r="AE94" i="6"/>
  <c r="AF94" i="6"/>
  <c r="AG94" i="6"/>
  <c r="AH94" i="6"/>
  <c r="AI94" i="6"/>
  <c r="AJ94" i="6"/>
  <c r="AK94" i="6"/>
  <c r="AL94" i="6"/>
  <c r="AM94" i="6"/>
  <c r="AN94" i="6"/>
  <c r="AO94" i="6"/>
  <c r="AP94" i="6"/>
  <c r="AQ94" i="6"/>
  <c r="AR94" i="6"/>
  <c r="AS94" i="6"/>
  <c r="AC95" i="6"/>
  <c r="AD95" i="6"/>
  <c r="AE95" i="6"/>
  <c r="AW95" i="6" s="1"/>
  <c r="AF95" i="6"/>
  <c r="AG95" i="6"/>
  <c r="AH95" i="6"/>
  <c r="AI95" i="6"/>
  <c r="AJ95" i="6"/>
  <c r="AK95" i="6"/>
  <c r="AL95" i="6"/>
  <c r="AM95" i="6"/>
  <c r="AN95" i="6"/>
  <c r="AO95" i="6"/>
  <c r="AP95" i="6"/>
  <c r="AQ95" i="6"/>
  <c r="AR95" i="6"/>
  <c r="AS95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C97" i="6"/>
  <c r="AW97" i="6" s="1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C99" i="6"/>
  <c r="AD99" i="6"/>
  <c r="AE99" i="6"/>
  <c r="AW99" i="6" s="1"/>
  <c r="AF99" i="6"/>
  <c r="AG99" i="6"/>
  <c r="AH99" i="6"/>
  <c r="AI99" i="6"/>
  <c r="AJ99" i="6"/>
  <c r="AK99" i="6"/>
  <c r="AL99" i="6"/>
  <c r="AM99" i="6"/>
  <c r="AN99" i="6"/>
  <c r="AO99" i="6"/>
  <c r="AP99" i="6"/>
  <c r="AQ99" i="6"/>
  <c r="AR99" i="6"/>
  <c r="AS99" i="6"/>
  <c r="AC100" i="6"/>
  <c r="AD100" i="6"/>
  <c r="AE100" i="6"/>
  <c r="AF100" i="6"/>
  <c r="AG100" i="6"/>
  <c r="AH100" i="6"/>
  <c r="AI100" i="6"/>
  <c r="AJ100" i="6"/>
  <c r="AK100" i="6"/>
  <c r="AL100" i="6"/>
  <c r="AM100" i="6"/>
  <c r="AN100" i="6"/>
  <c r="AO100" i="6"/>
  <c r="AP100" i="6"/>
  <c r="AQ100" i="6"/>
  <c r="AR100" i="6"/>
  <c r="AS100" i="6"/>
  <c r="AC101" i="6"/>
  <c r="AW101" i="6" s="1"/>
  <c r="AD101" i="6"/>
  <c r="AE101" i="6"/>
  <c r="AF101" i="6"/>
  <c r="AG101" i="6"/>
  <c r="AH101" i="6"/>
  <c r="AI101" i="6"/>
  <c r="AJ101" i="6"/>
  <c r="AK101" i="6"/>
  <c r="AL101" i="6"/>
  <c r="AM101" i="6"/>
  <c r="AN101" i="6"/>
  <c r="AO101" i="6"/>
  <c r="AP101" i="6"/>
  <c r="AQ101" i="6"/>
  <c r="AR101" i="6"/>
  <c r="AS101" i="6"/>
  <c r="AC102" i="6"/>
  <c r="AW102" i="6" s="1"/>
  <c r="AD102" i="6"/>
  <c r="AE102" i="6"/>
  <c r="AF102" i="6"/>
  <c r="AG102" i="6"/>
  <c r="AH102" i="6"/>
  <c r="AI102" i="6"/>
  <c r="AJ102" i="6"/>
  <c r="AK102" i="6"/>
  <c r="AL102" i="6"/>
  <c r="AM102" i="6"/>
  <c r="AN102" i="6"/>
  <c r="AO102" i="6"/>
  <c r="AP102" i="6"/>
  <c r="AQ102" i="6"/>
  <c r="AR102" i="6"/>
  <c r="AS102" i="6"/>
  <c r="AC103" i="6"/>
  <c r="AD103" i="6"/>
  <c r="AE103" i="6"/>
  <c r="AW103" i="6" s="1"/>
  <c r="AF103" i="6"/>
  <c r="AG103" i="6"/>
  <c r="AH103" i="6"/>
  <c r="AI103" i="6"/>
  <c r="AJ103" i="6"/>
  <c r="AK103" i="6"/>
  <c r="AL103" i="6"/>
  <c r="AM103" i="6"/>
  <c r="AN103" i="6"/>
  <c r="AO103" i="6"/>
  <c r="AP103" i="6"/>
  <c r="AQ103" i="6"/>
  <c r="AR103" i="6"/>
  <c r="AS103" i="6"/>
  <c r="AC104" i="6"/>
  <c r="AD104" i="6"/>
  <c r="AE104" i="6"/>
  <c r="AF104" i="6"/>
  <c r="AG104" i="6"/>
  <c r="AH104" i="6"/>
  <c r="AI104" i="6"/>
  <c r="AJ104" i="6"/>
  <c r="AK104" i="6"/>
  <c r="AL104" i="6"/>
  <c r="AM104" i="6"/>
  <c r="AN104" i="6"/>
  <c r="AO104" i="6"/>
  <c r="AP104" i="6"/>
  <c r="AQ104" i="6"/>
  <c r="AR104" i="6"/>
  <c r="AS104" i="6"/>
  <c r="AC105" i="6"/>
  <c r="AW105" i="6" s="1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C107" i="6"/>
  <c r="AD107" i="6"/>
  <c r="AE107" i="6"/>
  <c r="AW107" i="6" s="1"/>
  <c r="AF107" i="6"/>
  <c r="AG107" i="6"/>
  <c r="AH107" i="6"/>
  <c r="AI107" i="6"/>
  <c r="AJ107" i="6"/>
  <c r="AK107" i="6"/>
  <c r="AL107" i="6"/>
  <c r="AM107" i="6"/>
  <c r="AN107" i="6"/>
  <c r="AO107" i="6"/>
  <c r="AP107" i="6"/>
  <c r="AQ107" i="6"/>
  <c r="AR107" i="6"/>
  <c r="AS107" i="6"/>
  <c r="AC108" i="6"/>
  <c r="AD108" i="6"/>
  <c r="AE108" i="6"/>
  <c r="AF108" i="6"/>
  <c r="AG108" i="6"/>
  <c r="AH108" i="6"/>
  <c r="AI108" i="6"/>
  <c r="AJ108" i="6"/>
  <c r="AK108" i="6"/>
  <c r="AL108" i="6"/>
  <c r="AM108" i="6"/>
  <c r="AN108" i="6"/>
  <c r="AO108" i="6"/>
  <c r="AP108" i="6"/>
  <c r="AQ108" i="6"/>
  <c r="AR108" i="6"/>
  <c r="AS108" i="6"/>
  <c r="AC109" i="6"/>
  <c r="AW109" i="6" s="1"/>
  <c r="AD109" i="6"/>
  <c r="AE109" i="6"/>
  <c r="AF109" i="6"/>
  <c r="AG109" i="6"/>
  <c r="AH109" i="6"/>
  <c r="AI109" i="6"/>
  <c r="AJ109" i="6"/>
  <c r="AK109" i="6"/>
  <c r="AL109" i="6"/>
  <c r="AM109" i="6"/>
  <c r="AN109" i="6"/>
  <c r="AO109" i="6"/>
  <c r="AP109" i="6"/>
  <c r="AQ109" i="6"/>
  <c r="AR109" i="6"/>
  <c r="AS109" i="6"/>
  <c r="AC110" i="6"/>
  <c r="AD110" i="6"/>
  <c r="AE110" i="6"/>
  <c r="AF110" i="6"/>
  <c r="AG110" i="6"/>
  <c r="AH110" i="6"/>
  <c r="AI110" i="6"/>
  <c r="AJ110" i="6"/>
  <c r="AK110" i="6"/>
  <c r="AL110" i="6"/>
  <c r="AM110" i="6"/>
  <c r="AN110" i="6"/>
  <c r="AO110" i="6"/>
  <c r="AP110" i="6"/>
  <c r="AQ110" i="6"/>
  <c r="AR110" i="6"/>
  <c r="AS110" i="6"/>
  <c r="AC111" i="6"/>
  <c r="AD111" i="6"/>
  <c r="AE111" i="6"/>
  <c r="AW111" i="6" s="1"/>
  <c r="AF111" i="6"/>
  <c r="AG111" i="6"/>
  <c r="AH111" i="6"/>
  <c r="AI111" i="6"/>
  <c r="AJ111" i="6"/>
  <c r="AK111" i="6"/>
  <c r="AL111" i="6"/>
  <c r="AM111" i="6"/>
  <c r="AN111" i="6"/>
  <c r="AO111" i="6"/>
  <c r="AP111" i="6"/>
  <c r="AQ111" i="6"/>
  <c r="AR111" i="6"/>
  <c r="AS111" i="6"/>
  <c r="AC112" i="6"/>
  <c r="AD112" i="6"/>
  <c r="AE112" i="6"/>
  <c r="AF112" i="6"/>
  <c r="AG112" i="6"/>
  <c r="AH112" i="6"/>
  <c r="AI112" i="6"/>
  <c r="AJ112" i="6"/>
  <c r="AK112" i="6"/>
  <c r="AL112" i="6"/>
  <c r="AM112" i="6"/>
  <c r="AN112" i="6"/>
  <c r="AO112" i="6"/>
  <c r="AP112" i="6"/>
  <c r="AQ112" i="6"/>
  <c r="AR112" i="6"/>
  <c r="AS112" i="6"/>
  <c r="AC113" i="6"/>
  <c r="AW113" i="6" s="1"/>
  <c r="AD113" i="6"/>
  <c r="AE113" i="6"/>
  <c r="AF113" i="6"/>
  <c r="AG113" i="6"/>
  <c r="AH113" i="6"/>
  <c r="AI113" i="6"/>
  <c r="AJ113" i="6"/>
  <c r="AK113" i="6"/>
  <c r="AL113" i="6"/>
  <c r="AM113" i="6"/>
  <c r="AN113" i="6"/>
  <c r="AO113" i="6"/>
  <c r="AP113" i="6"/>
  <c r="AQ113" i="6"/>
  <c r="AR113" i="6"/>
  <c r="AS113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AS114" i="6"/>
  <c r="AC115" i="6"/>
  <c r="AD115" i="6"/>
  <c r="AE115" i="6"/>
  <c r="AW115" i="6" s="1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C116" i="6"/>
  <c r="AD116" i="6"/>
  <c r="AE116" i="6"/>
  <c r="AW116" i="6" s="1"/>
  <c r="AF116" i="6"/>
  <c r="AG116" i="6"/>
  <c r="AH116" i="6"/>
  <c r="AI116" i="6"/>
  <c r="AJ116" i="6"/>
  <c r="AK116" i="6"/>
  <c r="AL116" i="6"/>
  <c r="AM116" i="6"/>
  <c r="AN116" i="6"/>
  <c r="AO116" i="6"/>
  <c r="AP116" i="6"/>
  <c r="AQ116" i="6"/>
  <c r="AR116" i="6"/>
  <c r="AS116" i="6"/>
  <c r="AC117" i="6"/>
  <c r="AW117" i="6" s="1"/>
  <c r="AD117" i="6"/>
  <c r="AE117" i="6"/>
  <c r="AF117" i="6"/>
  <c r="AG117" i="6"/>
  <c r="AH117" i="6"/>
  <c r="AI117" i="6"/>
  <c r="AJ117" i="6"/>
  <c r="AK117" i="6"/>
  <c r="AL117" i="6"/>
  <c r="AM117" i="6"/>
  <c r="AN117" i="6"/>
  <c r="AO117" i="6"/>
  <c r="AP117" i="6"/>
  <c r="AQ117" i="6"/>
  <c r="AR117" i="6"/>
  <c r="AS117" i="6"/>
  <c r="AC118" i="6"/>
  <c r="AD118" i="6"/>
  <c r="AE118" i="6"/>
  <c r="AF118" i="6"/>
  <c r="AG118" i="6"/>
  <c r="AH118" i="6"/>
  <c r="AI118" i="6"/>
  <c r="AJ118" i="6"/>
  <c r="AK118" i="6"/>
  <c r="AL118" i="6"/>
  <c r="AM118" i="6"/>
  <c r="AN118" i="6"/>
  <c r="AO118" i="6"/>
  <c r="AP118" i="6"/>
  <c r="AQ118" i="6"/>
  <c r="AR118" i="6"/>
  <c r="AS118" i="6"/>
  <c r="AC119" i="6"/>
  <c r="AD119" i="6"/>
  <c r="AE119" i="6"/>
  <c r="AW119" i="6" s="1"/>
  <c r="AF119" i="6"/>
  <c r="AG119" i="6"/>
  <c r="AH119" i="6"/>
  <c r="AI119" i="6"/>
  <c r="AJ119" i="6"/>
  <c r="AK119" i="6"/>
  <c r="AL119" i="6"/>
  <c r="AM119" i="6"/>
  <c r="AN119" i="6"/>
  <c r="AO119" i="6"/>
  <c r="AP119" i="6"/>
  <c r="AQ119" i="6"/>
  <c r="AR119" i="6"/>
  <c r="AS119" i="6"/>
  <c r="AC120" i="6"/>
  <c r="AD120" i="6"/>
  <c r="AE120" i="6"/>
  <c r="AF120" i="6"/>
  <c r="AG120" i="6"/>
  <c r="AH120" i="6"/>
  <c r="AI120" i="6"/>
  <c r="AJ120" i="6"/>
  <c r="AK120" i="6"/>
  <c r="AL120" i="6"/>
  <c r="AM120" i="6"/>
  <c r="AN120" i="6"/>
  <c r="AO120" i="6"/>
  <c r="AP120" i="6"/>
  <c r="AQ120" i="6"/>
  <c r="AR120" i="6"/>
  <c r="AS120" i="6"/>
  <c r="AS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C4" i="6"/>
  <c r="AT5" i="8"/>
  <c r="AT6" i="8"/>
  <c r="AT7" i="8"/>
  <c r="AT8" i="8"/>
  <c r="AT9" i="8"/>
  <c r="AT10" i="8"/>
  <c r="AT11" i="8"/>
  <c r="AT12" i="8"/>
  <c r="AT13" i="8"/>
  <c r="AT14" i="8"/>
  <c r="AT15" i="8"/>
  <c r="AT16" i="8"/>
  <c r="AT17" i="8"/>
  <c r="AT18" i="8"/>
  <c r="AT19" i="8"/>
  <c r="AT20" i="8"/>
  <c r="AT21" i="8"/>
  <c r="AT22" i="8"/>
  <c r="AT23" i="8"/>
  <c r="AT24" i="8"/>
  <c r="AT25" i="8"/>
  <c r="AT26" i="8"/>
  <c r="AT27" i="8"/>
  <c r="AT28" i="8"/>
  <c r="AT29" i="8"/>
  <c r="AT30" i="8"/>
  <c r="AT31" i="8"/>
  <c r="AT32" i="8"/>
  <c r="AT33" i="8"/>
  <c r="AT34" i="8"/>
  <c r="AT35" i="8"/>
  <c r="AT36" i="8"/>
  <c r="AT37" i="8"/>
  <c r="AT38" i="8"/>
  <c r="AT39" i="8"/>
  <c r="AT40" i="8"/>
  <c r="AT41" i="8"/>
  <c r="AT42" i="8"/>
  <c r="AT43" i="8"/>
  <c r="AT44" i="8"/>
  <c r="AT45" i="8"/>
  <c r="AT46" i="8"/>
  <c r="AT47" i="8"/>
  <c r="AT48" i="8"/>
  <c r="AT49" i="8"/>
  <c r="AT50" i="8"/>
  <c r="AT51" i="8"/>
  <c r="AT52" i="8"/>
  <c r="AT53" i="8"/>
  <c r="AT54" i="8"/>
  <c r="AT55" i="8"/>
  <c r="AT56" i="8"/>
  <c r="AT57" i="8"/>
  <c r="AT58" i="8"/>
  <c r="AT59" i="8"/>
  <c r="AT60" i="8"/>
  <c r="AT61" i="8"/>
  <c r="AT62" i="8"/>
  <c r="AT63" i="8"/>
  <c r="AT64" i="8"/>
  <c r="AT65" i="8"/>
  <c r="AT66" i="8"/>
  <c r="AT67" i="8"/>
  <c r="AT68" i="8"/>
  <c r="AT69" i="8"/>
  <c r="AT70" i="8"/>
  <c r="AT71" i="8"/>
  <c r="AT72" i="8"/>
  <c r="AT73" i="8"/>
  <c r="AT74" i="8"/>
  <c r="AT75" i="8"/>
  <c r="AT76" i="8"/>
  <c r="AT77" i="8"/>
  <c r="AT78" i="8"/>
  <c r="AT79" i="8"/>
  <c r="AT80" i="8"/>
  <c r="AT81" i="8"/>
  <c r="AT82" i="8"/>
  <c r="AT83" i="8"/>
  <c r="AT84" i="8"/>
  <c r="AT85" i="8"/>
  <c r="AT86" i="8"/>
  <c r="AT87" i="8"/>
  <c r="AT88" i="8"/>
  <c r="AT89" i="8"/>
  <c r="AT90" i="8"/>
  <c r="AT91" i="8"/>
  <c r="AT92" i="8"/>
  <c r="AT93" i="8"/>
  <c r="AT94" i="8"/>
  <c r="AT95" i="8"/>
  <c r="AT96" i="8"/>
  <c r="AT97" i="8"/>
  <c r="AT98" i="8"/>
  <c r="AT99" i="8"/>
  <c r="AT100" i="8"/>
  <c r="AT101" i="8"/>
  <c r="AT102" i="8"/>
  <c r="AT103" i="8"/>
  <c r="AT104" i="8"/>
  <c r="AT105" i="8"/>
  <c r="AT106" i="8"/>
  <c r="AT107" i="8"/>
  <c r="AT108" i="8"/>
  <c r="AT109" i="8"/>
  <c r="AT110" i="8"/>
  <c r="AT111" i="8"/>
  <c r="AT112" i="8"/>
  <c r="AT113" i="8"/>
  <c r="AT114" i="8"/>
  <c r="AT115" i="8"/>
  <c r="AT116" i="8"/>
  <c r="AT117" i="8"/>
  <c r="AT118" i="8"/>
  <c r="AT119" i="8"/>
  <c r="AT120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C44" i="8"/>
  <c r="AD44" i="8"/>
  <c r="AE44" i="8"/>
  <c r="AF44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AC45" i="8"/>
  <c r="AD45" i="8"/>
  <c r="AE45" i="8"/>
  <c r="AF45" i="8"/>
  <c r="AG45" i="8"/>
  <c r="AH45" i="8"/>
  <c r="AI45" i="8"/>
  <c r="AJ45" i="8"/>
  <c r="AK45" i="8"/>
  <c r="AL45" i="8"/>
  <c r="AM45" i="8"/>
  <c r="AN45" i="8"/>
  <c r="AO45" i="8"/>
  <c r="AP45" i="8"/>
  <c r="AQ45" i="8"/>
  <c r="AR45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C47" i="8"/>
  <c r="AD47" i="8"/>
  <c r="AE47" i="8"/>
  <c r="AF47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C48" i="8"/>
  <c r="AD48" i="8"/>
  <c r="AE48" i="8"/>
  <c r="AF48" i="8"/>
  <c r="AG48" i="8"/>
  <c r="AH48" i="8"/>
  <c r="AI48" i="8"/>
  <c r="AJ48" i="8"/>
  <c r="AK48" i="8"/>
  <c r="AL48" i="8"/>
  <c r="AM48" i="8"/>
  <c r="AN48" i="8"/>
  <c r="AO48" i="8"/>
  <c r="AP48" i="8"/>
  <c r="AQ48" i="8"/>
  <c r="AR48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C51" i="8"/>
  <c r="AD51" i="8"/>
  <c r="AE51" i="8"/>
  <c r="AF51" i="8"/>
  <c r="AG51" i="8"/>
  <c r="AH51" i="8"/>
  <c r="AI51" i="8"/>
  <c r="AJ51" i="8"/>
  <c r="AK51" i="8"/>
  <c r="AL51" i="8"/>
  <c r="AM51" i="8"/>
  <c r="AN51" i="8"/>
  <c r="AO51" i="8"/>
  <c r="AP51" i="8"/>
  <c r="AQ51" i="8"/>
  <c r="AR51" i="8"/>
  <c r="AC52" i="8"/>
  <c r="AD52" i="8"/>
  <c r="AE52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C54" i="8"/>
  <c r="AD54" i="8"/>
  <c r="AE54" i="8"/>
  <c r="AF54" i="8"/>
  <c r="AG54" i="8"/>
  <c r="AH54" i="8"/>
  <c r="AI54" i="8"/>
  <c r="AJ54" i="8"/>
  <c r="AK54" i="8"/>
  <c r="AL54" i="8"/>
  <c r="AM54" i="8"/>
  <c r="AN54" i="8"/>
  <c r="AO54" i="8"/>
  <c r="AP54" i="8"/>
  <c r="AQ54" i="8"/>
  <c r="AR54" i="8"/>
  <c r="AC55" i="8"/>
  <c r="AD55" i="8"/>
  <c r="AE55" i="8"/>
  <c r="AF55" i="8"/>
  <c r="AG55" i="8"/>
  <c r="AH55" i="8"/>
  <c r="AI55" i="8"/>
  <c r="AJ55" i="8"/>
  <c r="AK55" i="8"/>
  <c r="AL55" i="8"/>
  <c r="AM55" i="8"/>
  <c r="AN55" i="8"/>
  <c r="AO55" i="8"/>
  <c r="AP55" i="8"/>
  <c r="AQ55" i="8"/>
  <c r="AR55" i="8"/>
  <c r="AC56" i="8"/>
  <c r="AD56" i="8"/>
  <c r="AE56" i="8"/>
  <c r="AF56" i="8"/>
  <c r="AG56" i="8"/>
  <c r="AH56" i="8"/>
  <c r="AI56" i="8"/>
  <c r="AJ56" i="8"/>
  <c r="AK56" i="8"/>
  <c r="AL56" i="8"/>
  <c r="AM56" i="8"/>
  <c r="AN56" i="8"/>
  <c r="AO56" i="8"/>
  <c r="AP56" i="8"/>
  <c r="AQ56" i="8"/>
  <c r="AR56" i="8"/>
  <c r="AC57" i="8"/>
  <c r="AD57" i="8"/>
  <c r="AE57" i="8"/>
  <c r="AF57" i="8"/>
  <c r="AG57" i="8"/>
  <c r="AH57" i="8"/>
  <c r="AI57" i="8"/>
  <c r="AJ57" i="8"/>
  <c r="AK57" i="8"/>
  <c r="AL57" i="8"/>
  <c r="AM57" i="8"/>
  <c r="AN57" i="8"/>
  <c r="AO57" i="8"/>
  <c r="AP57" i="8"/>
  <c r="AQ57" i="8"/>
  <c r="AR57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C59" i="8"/>
  <c r="AD59" i="8"/>
  <c r="AE59" i="8"/>
  <c r="AF59" i="8"/>
  <c r="AG59" i="8"/>
  <c r="AH59" i="8"/>
  <c r="AI59" i="8"/>
  <c r="AJ59" i="8"/>
  <c r="AK59" i="8"/>
  <c r="AL59" i="8"/>
  <c r="AM59" i="8"/>
  <c r="AN59" i="8"/>
  <c r="AO59" i="8"/>
  <c r="AP59" i="8"/>
  <c r="AQ59" i="8"/>
  <c r="AR59" i="8"/>
  <c r="AC60" i="8"/>
  <c r="AD60" i="8"/>
  <c r="AE60" i="8"/>
  <c r="AF60" i="8"/>
  <c r="AG60" i="8"/>
  <c r="AH60" i="8"/>
  <c r="AI60" i="8"/>
  <c r="AJ60" i="8"/>
  <c r="AK60" i="8"/>
  <c r="AL60" i="8"/>
  <c r="AM60" i="8"/>
  <c r="AN60" i="8"/>
  <c r="AO60" i="8"/>
  <c r="AP60" i="8"/>
  <c r="AQ60" i="8"/>
  <c r="AR60" i="8"/>
  <c r="AC61" i="8"/>
  <c r="AD61" i="8"/>
  <c r="AE61" i="8"/>
  <c r="AF61" i="8"/>
  <c r="AG61" i="8"/>
  <c r="AH61" i="8"/>
  <c r="AI61" i="8"/>
  <c r="AJ61" i="8"/>
  <c r="AK61" i="8"/>
  <c r="AL61" i="8"/>
  <c r="AM61" i="8"/>
  <c r="AN61" i="8"/>
  <c r="AO61" i="8"/>
  <c r="AP61" i="8"/>
  <c r="AQ61" i="8"/>
  <c r="AR61" i="8"/>
  <c r="AC62" i="8"/>
  <c r="AD62" i="8"/>
  <c r="AE62" i="8"/>
  <c r="AF62" i="8"/>
  <c r="AG62" i="8"/>
  <c r="AH62" i="8"/>
  <c r="AI62" i="8"/>
  <c r="AJ62" i="8"/>
  <c r="AK62" i="8"/>
  <c r="AL62" i="8"/>
  <c r="AM62" i="8"/>
  <c r="AN62" i="8"/>
  <c r="AO62" i="8"/>
  <c r="AP62" i="8"/>
  <c r="AQ62" i="8"/>
  <c r="AR62" i="8"/>
  <c r="AC63" i="8"/>
  <c r="AD63" i="8"/>
  <c r="AE63" i="8"/>
  <c r="AF63" i="8"/>
  <c r="AG63" i="8"/>
  <c r="AH63" i="8"/>
  <c r="AI63" i="8"/>
  <c r="AJ63" i="8"/>
  <c r="AK63" i="8"/>
  <c r="AL63" i="8"/>
  <c r="AM63" i="8"/>
  <c r="AN63" i="8"/>
  <c r="AO63" i="8"/>
  <c r="AP63" i="8"/>
  <c r="AQ63" i="8"/>
  <c r="AR63" i="8"/>
  <c r="AC64" i="8"/>
  <c r="AD64" i="8"/>
  <c r="AE64" i="8"/>
  <c r="AF64" i="8"/>
  <c r="AG64" i="8"/>
  <c r="AH64" i="8"/>
  <c r="AI64" i="8"/>
  <c r="AJ64" i="8"/>
  <c r="AK64" i="8"/>
  <c r="AL64" i="8"/>
  <c r="AM64" i="8"/>
  <c r="AN64" i="8"/>
  <c r="AO64" i="8"/>
  <c r="AP64" i="8"/>
  <c r="AQ64" i="8"/>
  <c r="AR64" i="8"/>
  <c r="AC65" i="8"/>
  <c r="AD65" i="8"/>
  <c r="AE65" i="8"/>
  <c r="AF65" i="8"/>
  <c r="AG65" i="8"/>
  <c r="AH65" i="8"/>
  <c r="AI65" i="8"/>
  <c r="AJ65" i="8"/>
  <c r="AK65" i="8"/>
  <c r="AL65" i="8"/>
  <c r="AM65" i="8"/>
  <c r="AN65" i="8"/>
  <c r="AO65" i="8"/>
  <c r="AP65" i="8"/>
  <c r="AQ65" i="8"/>
  <c r="AR65" i="8"/>
  <c r="AC66" i="8"/>
  <c r="AD66" i="8"/>
  <c r="AE66" i="8"/>
  <c r="AF66" i="8"/>
  <c r="AG66" i="8"/>
  <c r="AH66" i="8"/>
  <c r="AI66" i="8"/>
  <c r="AJ66" i="8"/>
  <c r="AK66" i="8"/>
  <c r="AL66" i="8"/>
  <c r="AM66" i="8"/>
  <c r="AN66" i="8"/>
  <c r="AO66" i="8"/>
  <c r="AP66" i="8"/>
  <c r="AQ66" i="8"/>
  <c r="AR66" i="8"/>
  <c r="AC67" i="8"/>
  <c r="AD67" i="8"/>
  <c r="AE67" i="8"/>
  <c r="AF67" i="8"/>
  <c r="AG67" i="8"/>
  <c r="AH67" i="8"/>
  <c r="AI67" i="8"/>
  <c r="AJ67" i="8"/>
  <c r="AK67" i="8"/>
  <c r="AL67" i="8"/>
  <c r="AM67" i="8"/>
  <c r="AN67" i="8"/>
  <c r="AO67" i="8"/>
  <c r="AP67" i="8"/>
  <c r="AQ67" i="8"/>
  <c r="AR67" i="8"/>
  <c r="AC68" i="8"/>
  <c r="AD68" i="8"/>
  <c r="AE68" i="8"/>
  <c r="AF68" i="8"/>
  <c r="AG68" i="8"/>
  <c r="AH68" i="8"/>
  <c r="AI68" i="8"/>
  <c r="AJ68" i="8"/>
  <c r="AK68" i="8"/>
  <c r="AL68" i="8"/>
  <c r="AM68" i="8"/>
  <c r="AN68" i="8"/>
  <c r="AO68" i="8"/>
  <c r="AP68" i="8"/>
  <c r="AQ68" i="8"/>
  <c r="AR68" i="8"/>
  <c r="AC69" i="8"/>
  <c r="AD69" i="8"/>
  <c r="AE69" i="8"/>
  <c r="AF69" i="8"/>
  <c r="AG69" i="8"/>
  <c r="AH69" i="8"/>
  <c r="AI69" i="8"/>
  <c r="AJ69" i="8"/>
  <c r="AK69" i="8"/>
  <c r="AL69" i="8"/>
  <c r="AM69" i="8"/>
  <c r="AN69" i="8"/>
  <c r="AO69" i="8"/>
  <c r="AP69" i="8"/>
  <c r="AQ69" i="8"/>
  <c r="AR69" i="8"/>
  <c r="AC70" i="8"/>
  <c r="AD70" i="8"/>
  <c r="AE70" i="8"/>
  <c r="AF70" i="8"/>
  <c r="AG70" i="8"/>
  <c r="AH70" i="8"/>
  <c r="AI70" i="8"/>
  <c r="AJ70" i="8"/>
  <c r="AK70" i="8"/>
  <c r="AL70" i="8"/>
  <c r="AM70" i="8"/>
  <c r="AN70" i="8"/>
  <c r="AO70" i="8"/>
  <c r="AP70" i="8"/>
  <c r="AQ70" i="8"/>
  <c r="AR70" i="8"/>
  <c r="AC71" i="8"/>
  <c r="AD71" i="8"/>
  <c r="AE71" i="8"/>
  <c r="AF71" i="8"/>
  <c r="AG71" i="8"/>
  <c r="AH71" i="8"/>
  <c r="AI71" i="8"/>
  <c r="AJ71" i="8"/>
  <c r="AK71" i="8"/>
  <c r="AL71" i="8"/>
  <c r="AM71" i="8"/>
  <c r="AN71" i="8"/>
  <c r="AO71" i="8"/>
  <c r="AP71" i="8"/>
  <c r="AQ71" i="8"/>
  <c r="AR71" i="8"/>
  <c r="AC72" i="8"/>
  <c r="AD72" i="8"/>
  <c r="AE72" i="8"/>
  <c r="AF72" i="8"/>
  <c r="AG72" i="8"/>
  <c r="AH72" i="8"/>
  <c r="AI72" i="8"/>
  <c r="AJ72" i="8"/>
  <c r="AK72" i="8"/>
  <c r="AL72" i="8"/>
  <c r="AM72" i="8"/>
  <c r="AN72" i="8"/>
  <c r="AO72" i="8"/>
  <c r="AP72" i="8"/>
  <c r="AQ72" i="8"/>
  <c r="AR72" i="8"/>
  <c r="AC73" i="8"/>
  <c r="AD73" i="8"/>
  <c r="AE73" i="8"/>
  <c r="AF73" i="8"/>
  <c r="AG73" i="8"/>
  <c r="AH73" i="8"/>
  <c r="AI73" i="8"/>
  <c r="AJ73" i="8"/>
  <c r="AK73" i="8"/>
  <c r="AL73" i="8"/>
  <c r="AM73" i="8"/>
  <c r="AN73" i="8"/>
  <c r="AO73" i="8"/>
  <c r="AP73" i="8"/>
  <c r="AQ73" i="8"/>
  <c r="AR73" i="8"/>
  <c r="AC74" i="8"/>
  <c r="AD74" i="8"/>
  <c r="AE74" i="8"/>
  <c r="AF74" i="8"/>
  <c r="AG74" i="8"/>
  <c r="AH74" i="8"/>
  <c r="AI74" i="8"/>
  <c r="AJ74" i="8"/>
  <c r="AK74" i="8"/>
  <c r="AL74" i="8"/>
  <c r="AM74" i="8"/>
  <c r="AN74" i="8"/>
  <c r="AO74" i="8"/>
  <c r="AP74" i="8"/>
  <c r="AQ74" i="8"/>
  <c r="AR74" i="8"/>
  <c r="AC75" i="8"/>
  <c r="AD75" i="8"/>
  <c r="AE75" i="8"/>
  <c r="AF75" i="8"/>
  <c r="AG75" i="8"/>
  <c r="AH75" i="8"/>
  <c r="AI75" i="8"/>
  <c r="AJ75" i="8"/>
  <c r="AK75" i="8"/>
  <c r="AL75" i="8"/>
  <c r="AM75" i="8"/>
  <c r="AN75" i="8"/>
  <c r="AO75" i="8"/>
  <c r="AP75" i="8"/>
  <c r="AQ75" i="8"/>
  <c r="AR75" i="8"/>
  <c r="AC76" i="8"/>
  <c r="AD76" i="8"/>
  <c r="AE76" i="8"/>
  <c r="AF76" i="8"/>
  <c r="AG76" i="8"/>
  <c r="AH76" i="8"/>
  <c r="AI76" i="8"/>
  <c r="AJ76" i="8"/>
  <c r="AK76" i="8"/>
  <c r="AL76" i="8"/>
  <c r="AM76" i="8"/>
  <c r="AN76" i="8"/>
  <c r="AO76" i="8"/>
  <c r="AP76" i="8"/>
  <c r="AQ76" i="8"/>
  <c r="AR76" i="8"/>
  <c r="AC77" i="8"/>
  <c r="AD77" i="8"/>
  <c r="AE77" i="8"/>
  <c r="AF77" i="8"/>
  <c r="AG77" i="8"/>
  <c r="AH77" i="8"/>
  <c r="AI77" i="8"/>
  <c r="AJ77" i="8"/>
  <c r="AK77" i="8"/>
  <c r="AL77" i="8"/>
  <c r="AM77" i="8"/>
  <c r="AN77" i="8"/>
  <c r="AO77" i="8"/>
  <c r="AP77" i="8"/>
  <c r="AQ77" i="8"/>
  <c r="AR77" i="8"/>
  <c r="AC78" i="8"/>
  <c r="AD78" i="8"/>
  <c r="AE78" i="8"/>
  <c r="AF78" i="8"/>
  <c r="AG78" i="8"/>
  <c r="AH78" i="8"/>
  <c r="AI78" i="8"/>
  <c r="AJ78" i="8"/>
  <c r="AK78" i="8"/>
  <c r="AL78" i="8"/>
  <c r="AM78" i="8"/>
  <c r="AN78" i="8"/>
  <c r="AO78" i="8"/>
  <c r="AP78" i="8"/>
  <c r="AQ78" i="8"/>
  <c r="AR78" i="8"/>
  <c r="AC79" i="8"/>
  <c r="AD79" i="8"/>
  <c r="AE79" i="8"/>
  <c r="AF79" i="8"/>
  <c r="AG79" i="8"/>
  <c r="AH79" i="8"/>
  <c r="AI79" i="8"/>
  <c r="AJ79" i="8"/>
  <c r="AK79" i="8"/>
  <c r="AL79" i="8"/>
  <c r="AM79" i="8"/>
  <c r="AN79" i="8"/>
  <c r="AO79" i="8"/>
  <c r="AP79" i="8"/>
  <c r="AQ79" i="8"/>
  <c r="AR79" i="8"/>
  <c r="AC80" i="8"/>
  <c r="AD80" i="8"/>
  <c r="AE80" i="8"/>
  <c r="AF80" i="8"/>
  <c r="AG80" i="8"/>
  <c r="AH80" i="8"/>
  <c r="AI80" i="8"/>
  <c r="AJ80" i="8"/>
  <c r="AK80" i="8"/>
  <c r="AL80" i="8"/>
  <c r="AM80" i="8"/>
  <c r="AN80" i="8"/>
  <c r="AO80" i="8"/>
  <c r="AP80" i="8"/>
  <c r="AQ80" i="8"/>
  <c r="AR80" i="8"/>
  <c r="AC81" i="8"/>
  <c r="AD81" i="8"/>
  <c r="AE81" i="8"/>
  <c r="AF81" i="8"/>
  <c r="AG81" i="8"/>
  <c r="AH81" i="8"/>
  <c r="AI81" i="8"/>
  <c r="AJ81" i="8"/>
  <c r="AK81" i="8"/>
  <c r="AL81" i="8"/>
  <c r="AM81" i="8"/>
  <c r="AN81" i="8"/>
  <c r="AO81" i="8"/>
  <c r="AP81" i="8"/>
  <c r="AQ81" i="8"/>
  <c r="AR81" i="8"/>
  <c r="AC82" i="8"/>
  <c r="AD82" i="8"/>
  <c r="AE82" i="8"/>
  <c r="AF82" i="8"/>
  <c r="AG82" i="8"/>
  <c r="AH82" i="8"/>
  <c r="AI82" i="8"/>
  <c r="AJ82" i="8"/>
  <c r="AK82" i="8"/>
  <c r="AL82" i="8"/>
  <c r="AM82" i="8"/>
  <c r="AN82" i="8"/>
  <c r="AO82" i="8"/>
  <c r="AP82" i="8"/>
  <c r="AQ82" i="8"/>
  <c r="AR82" i="8"/>
  <c r="AC83" i="8"/>
  <c r="AD83" i="8"/>
  <c r="AE83" i="8"/>
  <c r="AF83" i="8"/>
  <c r="AG83" i="8"/>
  <c r="AH83" i="8"/>
  <c r="AI83" i="8"/>
  <c r="AJ83" i="8"/>
  <c r="AK83" i="8"/>
  <c r="AL83" i="8"/>
  <c r="AM83" i="8"/>
  <c r="AN83" i="8"/>
  <c r="AO83" i="8"/>
  <c r="AP83" i="8"/>
  <c r="AQ83" i="8"/>
  <c r="AR83" i="8"/>
  <c r="AC84" i="8"/>
  <c r="AD84" i="8"/>
  <c r="AE84" i="8"/>
  <c r="AF84" i="8"/>
  <c r="AG84" i="8"/>
  <c r="AH84" i="8"/>
  <c r="AI84" i="8"/>
  <c r="AJ84" i="8"/>
  <c r="AK84" i="8"/>
  <c r="AL84" i="8"/>
  <c r="AM84" i="8"/>
  <c r="AN84" i="8"/>
  <c r="AO84" i="8"/>
  <c r="AP84" i="8"/>
  <c r="AQ84" i="8"/>
  <c r="AR84" i="8"/>
  <c r="AC85" i="8"/>
  <c r="AD85" i="8"/>
  <c r="AE85" i="8"/>
  <c r="AF85" i="8"/>
  <c r="AG85" i="8"/>
  <c r="AH85" i="8"/>
  <c r="AI85" i="8"/>
  <c r="AJ85" i="8"/>
  <c r="AK85" i="8"/>
  <c r="AL85" i="8"/>
  <c r="AM85" i="8"/>
  <c r="AN85" i="8"/>
  <c r="AO85" i="8"/>
  <c r="AP85" i="8"/>
  <c r="AQ85" i="8"/>
  <c r="AR85" i="8"/>
  <c r="AC86" i="8"/>
  <c r="AD86" i="8"/>
  <c r="AE86" i="8"/>
  <c r="AF86" i="8"/>
  <c r="AG86" i="8"/>
  <c r="AH86" i="8"/>
  <c r="AI86" i="8"/>
  <c r="AJ86" i="8"/>
  <c r="AK86" i="8"/>
  <c r="AL86" i="8"/>
  <c r="AM86" i="8"/>
  <c r="AN86" i="8"/>
  <c r="AO86" i="8"/>
  <c r="AP86" i="8"/>
  <c r="AQ86" i="8"/>
  <c r="AR86" i="8"/>
  <c r="AC87" i="8"/>
  <c r="AD87" i="8"/>
  <c r="AE87" i="8"/>
  <c r="AF87" i="8"/>
  <c r="AG87" i="8"/>
  <c r="AH87" i="8"/>
  <c r="AI87" i="8"/>
  <c r="AJ87" i="8"/>
  <c r="AK87" i="8"/>
  <c r="AL87" i="8"/>
  <c r="AM87" i="8"/>
  <c r="AN87" i="8"/>
  <c r="AO87" i="8"/>
  <c r="AP87" i="8"/>
  <c r="AQ87" i="8"/>
  <c r="AR87" i="8"/>
  <c r="AC88" i="8"/>
  <c r="AD88" i="8"/>
  <c r="AE88" i="8"/>
  <c r="AF88" i="8"/>
  <c r="AG88" i="8"/>
  <c r="AH88" i="8"/>
  <c r="AI88" i="8"/>
  <c r="AJ88" i="8"/>
  <c r="AK88" i="8"/>
  <c r="AL88" i="8"/>
  <c r="AM88" i="8"/>
  <c r="AN88" i="8"/>
  <c r="AO88" i="8"/>
  <c r="AP88" i="8"/>
  <c r="AQ88" i="8"/>
  <c r="AR88" i="8"/>
  <c r="AC89" i="8"/>
  <c r="AD89" i="8"/>
  <c r="AE89" i="8"/>
  <c r="AF89" i="8"/>
  <c r="AG89" i="8"/>
  <c r="AH89" i="8"/>
  <c r="AI89" i="8"/>
  <c r="AJ89" i="8"/>
  <c r="AK89" i="8"/>
  <c r="AL89" i="8"/>
  <c r="AM89" i="8"/>
  <c r="AN89" i="8"/>
  <c r="AO89" i="8"/>
  <c r="AP89" i="8"/>
  <c r="AQ89" i="8"/>
  <c r="AR89" i="8"/>
  <c r="AC90" i="8"/>
  <c r="AD90" i="8"/>
  <c r="AE90" i="8"/>
  <c r="AF90" i="8"/>
  <c r="AG90" i="8"/>
  <c r="AH90" i="8"/>
  <c r="AI90" i="8"/>
  <c r="AJ90" i="8"/>
  <c r="AK90" i="8"/>
  <c r="AL90" i="8"/>
  <c r="AM90" i="8"/>
  <c r="AN90" i="8"/>
  <c r="AO90" i="8"/>
  <c r="AP90" i="8"/>
  <c r="AQ90" i="8"/>
  <c r="AR90" i="8"/>
  <c r="AC91" i="8"/>
  <c r="AD91" i="8"/>
  <c r="AE91" i="8"/>
  <c r="AF91" i="8"/>
  <c r="AG91" i="8"/>
  <c r="AH91" i="8"/>
  <c r="AI91" i="8"/>
  <c r="AJ91" i="8"/>
  <c r="AK91" i="8"/>
  <c r="AL91" i="8"/>
  <c r="AM91" i="8"/>
  <c r="AN91" i="8"/>
  <c r="AO91" i="8"/>
  <c r="AP91" i="8"/>
  <c r="AQ91" i="8"/>
  <c r="AR91" i="8"/>
  <c r="AC92" i="8"/>
  <c r="AD92" i="8"/>
  <c r="AE92" i="8"/>
  <c r="AF92" i="8"/>
  <c r="AG92" i="8"/>
  <c r="AH92" i="8"/>
  <c r="AI92" i="8"/>
  <c r="AJ92" i="8"/>
  <c r="AK92" i="8"/>
  <c r="AL92" i="8"/>
  <c r="AM92" i="8"/>
  <c r="AN92" i="8"/>
  <c r="AO92" i="8"/>
  <c r="AP92" i="8"/>
  <c r="AQ92" i="8"/>
  <c r="AR92" i="8"/>
  <c r="AC93" i="8"/>
  <c r="AD93" i="8"/>
  <c r="AE93" i="8"/>
  <c r="AF93" i="8"/>
  <c r="AG93" i="8"/>
  <c r="AH93" i="8"/>
  <c r="AI93" i="8"/>
  <c r="AJ93" i="8"/>
  <c r="AK93" i="8"/>
  <c r="AL93" i="8"/>
  <c r="AM93" i="8"/>
  <c r="AN93" i="8"/>
  <c r="AO93" i="8"/>
  <c r="AP93" i="8"/>
  <c r="AQ93" i="8"/>
  <c r="AR93" i="8"/>
  <c r="AC94" i="8"/>
  <c r="AD94" i="8"/>
  <c r="AE94" i="8"/>
  <c r="AF94" i="8"/>
  <c r="AG94" i="8"/>
  <c r="AH94" i="8"/>
  <c r="AI94" i="8"/>
  <c r="AJ94" i="8"/>
  <c r="AK94" i="8"/>
  <c r="AL94" i="8"/>
  <c r="AM94" i="8"/>
  <c r="AN94" i="8"/>
  <c r="AO94" i="8"/>
  <c r="AP94" i="8"/>
  <c r="AQ94" i="8"/>
  <c r="AR94" i="8"/>
  <c r="AC95" i="8"/>
  <c r="AD95" i="8"/>
  <c r="AE95" i="8"/>
  <c r="AF95" i="8"/>
  <c r="AG95" i="8"/>
  <c r="AH95" i="8"/>
  <c r="AI95" i="8"/>
  <c r="AJ95" i="8"/>
  <c r="AK95" i="8"/>
  <c r="AL95" i="8"/>
  <c r="AM95" i="8"/>
  <c r="AN95" i="8"/>
  <c r="AO95" i="8"/>
  <c r="AP95" i="8"/>
  <c r="AQ95" i="8"/>
  <c r="AR95" i="8"/>
  <c r="AC96" i="8"/>
  <c r="AD96" i="8"/>
  <c r="AE96" i="8"/>
  <c r="AF96" i="8"/>
  <c r="AG96" i="8"/>
  <c r="AH96" i="8"/>
  <c r="AI96" i="8"/>
  <c r="AJ96" i="8"/>
  <c r="AK96" i="8"/>
  <c r="AL96" i="8"/>
  <c r="AM96" i="8"/>
  <c r="AN96" i="8"/>
  <c r="AO96" i="8"/>
  <c r="AP96" i="8"/>
  <c r="AQ96" i="8"/>
  <c r="AR96" i="8"/>
  <c r="AC97" i="8"/>
  <c r="AD97" i="8"/>
  <c r="AE97" i="8"/>
  <c r="AF97" i="8"/>
  <c r="AG97" i="8"/>
  <c r="AH97" i="8"/>
  <c r="AI97" i="8"/>
  <c r="AJ97" i="8"/>
  <c r="AK97" i="8"/>
  <c r="AL97" i="8"/>
  <c r="AM97" i="8"/>
  <c r="AN97" i="8"/>
  <c r="AO97" i="8"/>
  <c r="AP97" i="8"/>
  <c r="AQ97" i="8"/>
  <c r="AR97" i="8"/>
  <c r="AC98" i="8"/>
  <c r="AD98" i="8"/>
  <c r="AE98" i="8"/>
  <c r="AF98" i="8"/>
  <c r="AG98" i="8"/>
  <c r="AH98" i="8"/>
  <c r="AI98" i="8"/>
  <c r="AJ98" i="8"/>
  <c r="AK98" i="8"/>
  <c r="AL98" i="8"/>
  <c r="AM98" i="8"/>
  <c r="AN98" i="8"/>
  <c r="AO98" i="8"/>
  <c r="AP98" i="8"/>
  <c r="AQ98" i="8"/>
  <c r="AR98" i="8"/>
  <c r="AC99" i="8"/>
  <c r="AD99" i="8"/>
  <c r="AE99" i="8"/>
  <c r="AF99" i="8"/>
  <c r="AG99" i="8"/>
  <c r="AH99" i="8"/>
  <c r="AI99" i="8"/>
  <c r="AJ99" i="8"/>
  <c r="AK99" i="8"/>
  <c r="AL99" i="8"/>
  <c r="AM99" i="8"/>
  <c r="AN99" i="8"/>
  <c r="AO99" i="8"/>
  <c r="AP99" i="8"/>
  <c r="AQ99" i="8"/>
  <c r="AR99" i="8"/>
  <c r="AC100" i="8"/>
  <c r="AD100" i="8"/>
  <c r="AE100" i="8"/>
  <c r="AF100" i="8"/>
  <c r="AG100" i="8"/>
  <c r="AH100" i="8"/>
  <c r="AI100" i="8"/>
  <c r="AJ100" i="8"/>
  <c r="AK100" i="8"/>
  <c r="AL100" i="8"/>
  <c r="AM100" i="8"/>
  <c r="AN100" i="8"/>
  <c r="AO100" i="8"/>
  <c r="AP100" i="8"/>
  <c r="AQ100" i="8"/>
  <c r="AR100" i="8"/>
  <c r="AC101" i="8"/>
  <c r="AD101" i="8"/>
  <c r="AE101" i="8"/>
  <c r="AF101" i="8"/>
  <c r="AG101" i="8"/>
  <c r="AH101" i="8"/>
  <c r="AI101" i="8"/>
  <c r="AJ101" i="8"/>
  <c r="AK101" i="8"/>
  <c r="AL101" i="8"/>
  <c r="AM101" i="8"/>
  <c r="AN101" i="8"/>
  <c r="AO101" i="8"/>
  <c r="AP101" i="8"/>
  <c r="AQ101" i="8"/>
  <c r="AR101" i="8"/>
  <c r="AC102" i="8"/>
  <c r="AD102" i="8"/>
  <c r="AE102" i="8"/>
  <c r="AF102" i="8"/>
  <c r="AG102" i="8"/>
  <c r="AH102" i="8"/>
  <c r="AI102" i="8"/>
  <c r="AJ102" i="8"/>
  <c r="AK102" i="8"/>
  <c r="AL102" i="8"/>
  <c r="AM102" i="8"/>
  <c r="AN102" i="8"/>
  <c r="AO102" i="8"/>
  <c r="AP102" i="8"/>
  <c r="AQ102" i="8"/>
  <c r="AR102" i="8"/>
  <c r="AC103" i="8"/>
  <c r="AD103" i="8"/>
  <c r="AE103" i="8"/>
  <c r="AF103" i="8"/>
  <c r="AG103" i="8"/>
  <c r="AH103" i="8"/>
  <c r="AI103" i="8"/>
  <c r="AJ103" i="8"/>
  <c r="AK103" i="8"/>
  <c r="AL103" i="8"/>
  <c r="AM103" i="8"/>
  <c r="AN103" i="8"/>
  <c r="AO103" i="8"/>
  <c r="AP103" i="8"/>
  <c r="AQ103" i="8"/>
  <c r="AR103" i="8"/>
  <c r="AC104" i="8"/>
  <c r="AD104" i="8"/>
  <c r="AE104" i="8"/>
  <c r="AF104" i="8"/>
  <c r="AG104" i="8"/>
  <c r="AH104" i="8"/>
  <c r="AI104" i="8"/>
  <c r="AJ104" i="8"/>
  <c r="AK104" i="8"/>
  <c r="AL104" i="8"/>
  <c r="AM104" i="8"/>
  <c r="AN104" i="8"/>
  <c r="AO104" i="8"/>
  <c r="AP104" i="8"/>
  <c r="AQ104" i="8"/>
  <c r="AR104" i="8"/>
  <c r="AC105" i="8"/>
  <c r="AD105" i="8"/>
  <c r="AE105" i="8"/>
  <c r="AF105" i="8"/>
  <c r="AG105" i="8"/>
  <c r="AH105" i="8"/>
  <c r="AI105" i="8"/>
  <c r="AJ105" i="8"/>
  <c r="AK105" i="8"/>
  <c r="AL105" i="8"/>
  <c r="AM105" i="8"/>
  <c r="AN105" i="8"/>
  <c r="AO105" i="8"/>
  <c r="AP105" i="8"/>
  <c r="AQ105" i="8"/>
  <c r="AR105" i="8"/>
  <c r="AC106" i="8"/>
  <c r="AD106" i="8"/>
  <c r="AE106" i="8"/>
  <c r="AF106" i="8"/>
  <c r="AG106" i="8"/>
  <c r="AH106" i="8"/>
  <c r="AI106" i="8"/>
  <c r="AJ106" i="8"/>
  <c r="AK106" i="8"/>
  <c r="AL106" i="8"/>
  <c r="AM106" i="8"/>
  <c r="AN106" i="8"/>
  <c r="AO106" i="8"/>
  <c r="AP106" i="8"/>
  <c r="AQ106" i="8"/>
  <c r="AR106" i="8"/>
  <c r="AC107" i="8"/>
  <c r="AD107" i="8"/>
  <c r="AE107" i="8"/>
  <c r="AF107" i="8"/>
  <c r="AG107" i="8"/>
  <c r="AH107" i="8"/>
  <c r="AI107" i="8"/>
  <c r="AJ107" i="8"/>
  <c r="AK107" i="8"/>
  <c r="AL107" i="8"/>
  <c r="AM107" i="8"/>
  <c r="AN107" i="8"/>
  <c r="AO107" i="8"/>
  <c r="AP107" i="8"/>
  <c r="AQ107" i="8"/>
  <c r="AR107" i="8"/>
  <c r="AC108" i="8"/>
  <c r="AD108" i="8"/>
  <c r="AE108" i="8"/>
  <c r="AF108" i="8"/>
  <c r="AG108" i="8"/>
  <c r="AH108" i="8"/>
  <c r="AI108" i="8"/>
  <c r="AJ108" i="8"/>
  <c r="AK108" i="8"/>
  <c r="AL108" i="8"/>
  <c r="AM108" i="8"/>
  <c r="AN108" i="8"/>
  <c r="AO108" i="8"/>
  <c r="AP108" i="8"/>
  <c r="AQ108" i="8"/>
  <c r="AR108" i="8"/>
  <c r="AC109" i="8"/>
  <c r="AD109" i="8"/>
  <c r="AE109" i="8"/>
  <c r="AF109" i="8"/>
  <c r="AG109" i="8"/>
  <c r="AH109" i="8"/>
  <c r="AI109" i="8"/>
  <c r="AJ109" i="8"/>
  <c r="AK109" i="8"/>
  <c r="AL109" i="8"/>
  <c r="AM109" i="8"/>
  <c r="AN109" i="8"/>
  <c r="AO109" i="8"/>
  <c r="AP109" i="8"/>
  <c r="AQ109" i="8"/>
  <c r="AR109" i="8"/>
  <c r="AC110" i="8"/>
  <c r="AD110" i="8"/>
  <c r="AE110" i="8"/>
  <c r="AF110" i="8"/>
  <c r="AG110" i="8"/>
  <c r="AH110" i="8"/>
  <c r="AI110" i="8"/>
  <c r="AJ110" i="8"/>
  <c r="AK110" i="8"/>
  <c r="AL110" i="8"/>
  <c r="AM110" i="8"/>
  <c r="AN110" i="8"/>
  <c r="AO110" i="8"/>
  <c r="AP110" i="8"/>
  <c r="AQ110" i="8"/>
  <c r="AR110" i="8"/>
  <c r="AC111" i="8"/>
  <c r="AD111" i="8"/>
  <c r="AE111" i="8"/>
  <c r="AF111" i="8"/>
  <c r="AG111" i="8"/>
  <c r="AH111" i="8"/>
  <c r="AI111" i="8"/>
  <c r="AJ111" i="8"/>
  <c r="AK111" i="8"/>
  <c r="AL111" i="8"/>
  <c r="AM111" i="8"/>
  <c r="AN111" i="8"/>
  <c r="AO111" i="8"/>
  <c r="AP111" i="8"/>
  <c r="AQ111" i="8"/>
  <c r="AR111" i="8"/>
  <c r="AC112" i="8"/>
  <c r="AD112" i="8"/>
  <c r="AE112" i="8"/>
  <c r="AF112" i="8"/>
  <c r="AG112" i="8"/>
  <c r="AH112" i="8"/>
  <c r="AI112" i="8"/>
  <c r="AJ112" i="8"/>
  <c r="AK112" i="8"/>
  <c r="AL112" i="8"/>
  <c r="AM112" i="8"/>
  <c r="AN112" i="8"/>
  <c r="AO112" i="8"/>
  <c r="AP112" i="8"/>
  <c r="AQ112" i="8"/>
  <c r="AR112" i="8"/>
  <c r="AC113" i="8"/>
  <c r="AD113" i="8"/>
  <c r="AE113" i="8"/>
  <c r="AF113" i="8"/>
  <c r="AG113" i="8"/>
  <c r="AH113" i="8"/>
  <c r="AI113" i="8"/>
  <c r="AJ113" i="8"/>
  <c r="AK113" i="8"/>
  <c r="AL113" i="8"/>
  <c r="AM113" i="8"/>
  <c r="AN113" i="8"/>
  <c r="AO113" i="8"/>
  <c r="AP113" i="8"/>
  <c r="AQ113" i="8"/>
  <c r="AR113" i="8"/>
  <c r="AC114" i="8"/>
  <c r="AD114" i="8"/>
  <c r="AE114" i="8"/>
  <c r="AF114" i="8"/>
  <c r="AG114" i="8"/>
  <c r="AH114" i="8"/>
  <c r="AI114" i="8"/>
  <c r="AJ114" i="8"/>
  <c r="AK114" i="8"/>
  <c r="AL114" i="8"/>
  <c r="AM114" i="8"/>
  <c r="AN114" i="8"/>
  <c r="AO114" i="8"/>
  <c r="AP114" i="8"/>
  <c r="AQ114" i="8"/>
  <c r="AR114" i="8"/>
  <c r="AC115" i="8"/>
  <c r="AD115" i="8"/>
  <c r="AE115" i="8"/>
  <c r="AF115" i="8"/>
  <c r="AG115" i="8"/>
  <c r="AH115" i="8"/>
  <c r="AI115" i="8"/>
  <c r="AJ115" i="8"/>
  <c r="AK115" i="8"/>
  <c r="AL115" i="8"/>
  <c r="AM115" i="8"/>
  <c r="AN115" i="8"/>
  <c r="AO115" i="8"/>
  <c r="AP115" i="8"/>
  <c r="AQ115" i="8"/>
  <c r="AR115" i="8"/>
  <c r="AC116" i="8"/>
  <c r="AD116" i="8"/>
  <c r="AE116" i="8"/>
  <c r="AF116" i="8"/>
  <c r="AG116" i="8"/>
  <c r="AH116" i="8"/>
  <c r="AI116" i="8"/>
  <c r="AJ116" i="8"/>
  <c r="AK116" i="8"/>
  <c r="AL116" i="8"/>
  <c r="AM116" i="8"/>
  <c r="AN116" i="8"/>
  <c r="AO116" i="8"/>
  <c r="AP116" i="8"/>
  <c r="AQ116" i="8"/>
  <c r="AR116" i="8"/>
  <c r="AC117" i="8"/>
  <c r="AD117" i="8"/>
  <c r="AE117" i="8"/>
  <c r="AF117" i="8"/>
  <c r="AG117" i="8"/>
  <c r="AH117" i="8"/>
  <c r="AI117" i="8"/>
  <c r="AJ117" i="8"/>
  <c r="AK117" i="8"/>
  <c r="AL117" i="8"/>
  <c r="AM117" i="8"/>
  <c r="AN117" i="8"/>
  <c r="AO117" i="8"/>
  <c r="AP117" i="8"/>
  <c r="AQ117" i="8"/>
  <c r="AR117" i="8"/>
  <c r="AC118" i="8"/>
  <c r="AD118" i="8"/>
  <c r="AE118" i="8"/>
  <c r="AF118" i="8"/>
  <c r="AG118" i="8"/>
  <c r="AH118" i="8"/>
  <c r="AI118" i="8"/>
  <c r="AJ118" i="8"/>
  <c r="AK118" i="8"/>
  <c r="AL118" i="8"/>
  <c r="AM118" i="8"/>
  <c r="AN118" i="8"/>
  <c r="AO118" i="8"/>
  <c r="AP118" i="8"/>
  <c r="AQ118" i="8"/>
  <c r="AR118" i="8"/>
  <c r="AC119" i="8"/>
  <c r="AD119" i="8"/>
  <c r="AE119" i="8"/>
  <c r="AF119" i="8"/>
  <c r="AG119" i="8"/>
  <c r="AH119" i="8"/>
  <c r="AI119" i="8"/>
  <c r="AJ119" i="8"/>
  <c r="AK119" i="8"/>
  <c r="AL119" i="8"/>
  <c r="AM119" i="8"/>
  <c r="AN119" i="8"/>
  <c r="AO119" i="8"/>
  <c r="AP119" i="8"/>
  <c r="AQ119" i="8"/>
  <c r="AR119" i="8"/>
  <c r="AC120" i="8"/>
  <c r="AD120" i="8"/>
  <c r="AE120" i="8"/>
  <c r="AF120" i="8"/>
  <c r="AG120" i="8"/>
  <c r="AH120" i="8"/>
  <c r="AI120" i="8"/>
  <c r="AJ120" i="8"/>
  <c r="AK120" i="8"/>
  <c r="AL120" i="8"/>
  <c r="AM120" i="8"/>
  <c r="AN120" i="8"/>
  <c r="AO120" i="8"/>
  <c r="AP120" i="8"/>
  <c r="AQ120" i="8"/>
  <c r="AR120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C4" i="8"/>
  <c r="AT4" i="8"/>
  <c r="AK9" i="7"/>
  <c r="AG16" i="7"/>
  <c r="AK16" i="7"/>
  <c r="AF20" i="7"/>
  <c r="AG20" i="7"/>
  <c r="AG22" i="7"/>
  <c r="AG28" i="7"/>
  <c r="AG32" i="7"/>
  <c r="AI32" i="7"/>
  <c r="AG36" i="7"/>
  <c r="AI40" i="7"/>
  <c r="AG44" i="7"/>
  <c r="AJ44" i="7"/>
  <c r="AI48" i="7"/>
  <c r="AK48" i="7"/>
  <c r="AE52" i="7"/>
  <c r="AJ52" i="7"/>
  <c r="AE56" i="7"/>
  <c r="AK62" i="7"/>
  <c r="AI70" i="7"/>
  <c r="AE72" i="7"/>
  <c r="AK80" i="7"/>
  <c r="AE88" i="7"/>
  <c r="AK88" i="7"/>
  <c r="AF103" i="7"/>
  <c r="AH115" i="7"/>
  <c r="AG116" i="7"/>
  <c r="AI116" i="7"/>
  <c r="AA8" i="7"/>
  <c r="AK8" i="7" s="1"/>
  <c r="Z9" i="7"/>
  <c r="AJ9" i="7" s="1"/>
  <c r="AA9" i="7"/>
  <c r="Y11" i="7"/>
  <c r="AI11" i="7" s="1"/>
  <c r="Z13" i="7"/>
  <c r="AJ13" i="7" s="1"/>
  <c r="Y15" i="7"/>
  <c r="AI15" i="7" s="1"/>
  <c r="Y16" i="7"/>
  <c r="AI16" i="7" s="1"/>
  <c r="Z16" i="7"/>
  <c r="AJ16" i="7" s="1"/>
  <c r="AA16" i="7"/>
  <c r="Y18" i="7"/>
  <c r="AI18" i="7" s="1"/>
  <c r="Y20" i="7"/>
  <c r="AI20" i="7" s="1"/>
  <c r="Z20" i="7"/>
  <c r="AJ20" i="7" s="1"/>
  <c r="Y22" i="7"/>
  <c r="AI22" i="7" s="1"/>
  <c r="Y24" i="7"/>
  <c r="AI24" i="7" s="1"/>
  <c r="AA24" i="7"/>
  <c r="AK24" i="7" s="1"/>
  <c r="Y27" i="7"/>
  <c r="AI27" i="7" s="1"/>
  <c r="Z28" i="7"/>
  <c r="AJ28" i="7" s="1"/>
  <c r="AA28" i="7"/>
  <c r="AK28" i="7" s="1"/>
  <c r="Y30" i="7"/>
  <c r="AI30" i="7" s="1"/>
  <c r="Y32" i="7"/>
  <c r="Z32" i="7"/>
  <c r="AJ32" i="7" s="1"/>
  <c r="AA32" i="7"/>
  <c r="AK32" i="7" s="1"/>
  <c r="Y34" i="7"/>
  <c r="AI34" i="7" s="1"/>
  <c r="Y36" i="7"/>
  <c r="AI36" i="7" s="1"/>
  <c r="Z36" i="7"/>
  <c r="AJ36" i="7" s="1"/>
  <c r="Y40" i="7"/>
  <c r="AA40" i="7"/>
  <c r="AK40" i="7" s="1"/>
  <c r="Z44" i="7"/>
  <c r="AA44" i="7"/>
  <c r="AK44" i="7" s="1"/>
  <c r="Y46" i="7"/>
  <c r="AI46" i="7" s="1"/>
  <c r="AA46" i="7"/>
  <c r="AK46" i="7" s="1"/>
  <c r="Y48" i="7"/>
  <c r="Z48" i="7"/>
  <c r="AJ48" i="7" s="1"/>
  <c r="AA48" i="7"/>
  <c r="AA50" i="7"/>
  <c r="AK50" i="7" s="1"/>
  <c r="Y52" i="7"/>
  <c r="AI52" i="7" s="1"/>
  <c r="Z52" i="7"/>
  <c r="Y56" i="7"/>
  <c r="AI56" i="7" s="1"/>
  <c r="AA56" i="7"/>
  <c r="AK56" i="7" s="1"/>
  <c r="Z60" i="7"/>
  <c r="AJ60" i="7" s="1"/>
  <c r="AA60" i="7"/>
  <c r="AK60" i="7" s="1"/>
  <c r="AA62" i="7"/>
  <c r="Y64" i="7"/>
  <c r="AI64" i="7" s="1"/>
  <c r="Z64" i="7"/>
  <c r="AJ64" i="7" s="1"/>
  <c r="AA64" i="7"/>
  <c r="AK64" i="7" s="1"/>
  <c r="Y68" i="7"/>
  <c r="AI68" i="7" s="1"/>
  <c r="Z68" i="7"/>
  <c r="AJ68" i="7" s="1"/>
  <c r="Y70" i="7"/>
  <c r="Y72" i="7"/>
  <c r="AI72" i="7" s="1"/>
  <c r="AA72" i="7"/>
  <c r="AK72" i="7" s="1"/>
  <c r="Y75" i="7"/>
  <c r="AI75" i="7" s="1"/>
  <c r="Z76" i="7"/>
  <c r="AJ76" i="7" s="1"/>
  <c r="AA76" i="7"/>
  <c r="AK76" i="7" s="1"/>
  <c r="Y79" i="7"/>
  <c r="AI79" i="7" s="1"/>
  <c r="Y80" i="7"/>
  <c r="AI80" i="7" s="1"/>
  <c r="Z80" i="7"/>
  <c r="AJ80" i="7" s="1"/>
  <c r="AA80" i="7"/>
  <c r="Y82" i="7"/>
  <c r="AI82" i="7" s="1"/>
  <c r="Y84" i="7"/>
  <c r="AI84" i="7" s="1"/>
  <c r="Z84" i="7"/>
  <c r="AJ84" i="7" s="1"/>
  <c r="Y86" i="7"/>
  <c r="AI86" i="7" s="1"/>
  <c r="Y87" i="7"/>
  <c r="AI87" i="7" s="1"/>
  <c r="Y88" i="7"/>
  <c r="AI88" i="7" s="1"/>
  <c r="AA88" i="7"/>
  <c r="Y91" i="7"/>
  <c r="AI91" i="7" s="1"/>
  <c r="Z92" i="7"/>
  <c r="AJ92" i="7" s="1"/>
  <c r="AA92" i="7"/>
  <c r="AK92" i="7" s="1"/>
  <c r="Y94" i="7"/>
  <c r="AI94" i="7" s="1"/>
  <c r="Y96" i="7"/>
  <c r="AI96" i="7" s="1"/>
  <c r="Z96" i="7"/>
  <c r="AJ96" i="7" s="1"/>
  <c r="AA96" i="7"/>
  <c r="AK96" i="7" s="1"/>
  <c r="Y98" i="7"/>
  <c r="AI98" i="7" s="1"/>
  <c r="Y100" i="7"/>
  <c r="AI100" i="7" s="1"/>
  <c r="Z100" i="7"/>
  <c r="AJ100" i="7" s="1"/>
  <c r="Z103" i="7"/>
  <c r="AJ103" i="7" s="1"/>
  <c r="Y104" i="7"/>
  <c r="AI104" i="7" s="1"/>
  <c r="AA104" i="7"/>
  <c r="AK104" i="7" s="1"/>
  <c r="Z108" i="7"/>
  <c r="AJ108" i="7" s="1"/>
  <c r="AA108" i="7"/>
  <c r="AK108" i="7" s="1"/>
  <c r="Y110" i="7"/>
  <c r="AI110" i="7" s="1"/>
  <c r="AA110" i="7"/>
  <c r="AK110" i="7" s="1"/>
  <c r="Y112" i="7"/>
  <c r="AI112" i="7" s="1"/>
  <c r="Z112" i="7"/>
  <c r="AJ112" i="7" s="1"/>
  <c r="AA112" i="7"/>
  <c r="AK112" i="7" s="1"/>
  <c r="AA114" i="7"/>
  <c r="AK114" i="7" s="1"/>
  <c r="Y116" i="7"/>
  <c r="Z116" i="7"/>
  <c r="AJ116" i="7" s="1"/>
  <c r="Y120" i="7"/>
  <c r="AI120" i="7" s="1"/>
  <c r="AA120" i="7"/>
  <c r="AK120" i="7" s="1"/>
  <c r="AA6" i="7"/>
  <c r="AK6" i="7" s="1"/>
  <c r="Y6" i="7"/>
  <c r="AI6" i="7" s="1"/>
  <c r="T9" i="7"/>
  <c r="U9" i="7"/>
  <c r="AE9" i="7" s="1"/>
  <c r="X9" i="7"/>
  <c r="AH9" i="7" s="1"/>
  <c r="U11" i="7"/>
  <c r="AE11" i="7" s="1"/>
  <c r="U12" i="7"/>
  <c r="AE12" i="7" s="1"/>
  <c r="T13" i="7"/>
  <c r="U13" i="7"/>
  <c r="AE13" i="7" s="1"/>
  <c r="W13" i="7"/>
  <c r="AG13" i="7" s="1"/>
  <c r="V15" i="7"/>
  <c r="AF15" i="7" s="1"/>
  <c r="U16" i="7"/>
  <c r="AE16" i="7" s="1"/>
  <c r="V16" i="7"/>
  <c r="AF16" i="7" s="1"/>
  <c r="X16" i="7"/>
  <c r="AH16" i="7" s="1"/>
  <c r="V18" i="7"/>
  <c r="AF18" i="7" s="1"/>
  <c r="T20" i="7"/>
  <c r="V20" i="7"/>
  <c r="X20" i="7"/>
  <c r="AH20" i="7" s="1"/>
  <c r="T22" i="7"/>
  <c r="W22" i="7"/>
  <c r="T24" i="7"/>
  <c r="U24" i="7"/>
  <c r="AE24" i="7" s="1"/>
  <c r="X24" i="7"/>
  <c r="AH24" i="7" s="1"/>
  <c r="V26" i="7"/>
  <c r="AF26" i="7" s="1"/>
  <c r="X26" i="7"/>
  <c r="AH26" i="7" s="1"/>
  <c r="T28" i="7"/>
  <c r="U28" i="7"/>
  <c r="AE28" i="7" s="1"/>
  <c r="V28" i="7"/>
  <c r="AF28" i="7" s="1"/>
  <c r="U31" i="7"/>
  <c r="AE31" i="7" s="1"/>
  <c r="U32" i="7"/>
  <c r="AE32" i="7" s="1"/>
  <c r="V32" i="7"/>
  <c r="AF32" i="7" s="1"/>
  <c r="X32" i="7"/>
  <c r="AH32" i="7" s="1"/>
  <c r="X34" i="7"/>
  <c r="AH34" i="7" s="1"/>
  <c r="T36" i="7"/>
  <c r="V36" i="7"/>
  <c r="AF36" i="7" s="1"/>
  <c r="X36" i="7"/>
  <c r="AH36" i="7" s="1"/>
  <c r="T38" i="7"/>
  <c r="T40" i="7"/>
  <c r="U40" i="7"/>
  <c r="AE40" i="7" s="1"/>
  <c r="X40" i="7"/>
  <c r="AH40" i="7" s="1"/>
  <c r="V42" i="7"/>
  <c r="AF42" i="7" s="1"/>
  <c r="V43" i="7"/>
  <c r="AF43" i="7" s="1"/>
  <c r="T44" i="7"/>
  <c r="U44" i="7"/>
  <c r="AE44" i="7" s="1"/>
  <c r="V44" i="7"/>
  <c r="AF44" i="7" s="1"/>
  <c r="U46" i="7"/>
  <c r="AE46" i="7" s="1"/>
  <c r="U48" i="7"/>
  <c r="AE48" i="7" s="1"/>
  <c r="V48" i="7"/>
  <c r="AF48" i="7" s="1"/>
  <c r="W48" i="7"/>
  <c r="AG48" i="7" s="1"/>
  <c r="U50" i="7"/>
  <c r="AE50" i="7" s="1"/>
  <c r="W50" i="7"/>
  <c r="AG50" i="7" s="1"/>
  <c r="U52" i="7"/>
  <c r="V52" i="7"/>
  <c r="AF52" i="7" s="1"/>
  <c r="W52" i="7"/>
  <c r="AG52" i="7" s="1"/>
  <c r="W54" i="7"/>
  <c r="AG54" i="7" s="1"/>
  <c r="X54" i="7"/>
  <c r="AH54" i="7" s="1"/>
  <c r="U56" i="7"/>
  <c r="V56" i="7"/>
  <c r="AF56" i="7" s="1"/>
  <c r="W56" i="7"/>
  <c r="AG56" i="7" s="1"/>
  <c r="T58" i="7"/>
  <c r="T59" i="7"/>
  <c r="U60" i="7"/>
  <c r="AE60" i="7" s="1"/>
  <c r="V60" i="7"/>
  <c r="AF60" i="7" s="1"/>
  <c r="W60" i="7"/>
  <c r="AG60" i="7" s="1"/>
  <c r="U62" i="7"/>
  <c r="AE62" i="7" s="1"/>
  <c r="T63" i="7"/>
  <c r="V63" i="7"/>
  <c r="AF63" i="7" s="1"/>
  <c r="U64" i="7"/>
  <c r="AE64" i="7" s="1"/>
  <c r="V64" i="7"/>
  <c r="AF64" i="7" s="1"/>
  <c r="W64" i="7"/>
  <c r="AG64" i="7" s="1"/>
  <c r="U66" i="7"/>
  <c r="AE66" i="7" s="1"/>
  <c r="W66" i="7"/>
  <c r="AG66" i="7" s="1"/>
  <c r="V67" i="7"/>
  <c r="AF67" i="7" s="1"/>
  <c r="U68" i="7"/>
  <c r="AE68" i="7" s="1"/>
  <c r="V68" i="7"/>
  <c r="AF68" i="7" s="1"/>
  <c r="W68" i="7"/>
  <c r="AG68" i="7" s="1"/>
  <c r="U70" i="7"/>
  <c r="AE70" i="7" s="1"/>
  <c r="X70" i="7"/>
  <c r="AH70" i="7" s="1"/>
  <c r="V71" i="7"/>
  <c r="AF71" i="7" s="1"/>
  <c r="W71" i="7"/>
  <c r="AG71" i="7" s="1"/>
  <c r="U72" i="7"/>
  <c r="V72" i="7"/>
  <c r="AF72" i="7" s="1"/>
  <c r="W72" i="7"/>
  <c r="AG72" i="7" s="1"/>
  <c r="T74" i="7"/>
  <c r="X74" i="7"/>
  <c r="AH74" i="7" s="1"/>
  <c r="T75" i="7"/>
  <c r="U76" i="7"/>
  <c r="AE76" i="7" s="1"/>
  <c r="V76" i="7"/>
  <c r="AF76" i="7" s="1"/>
  <c r="W76" i="7"/>
  <c r="AG76" i="7" s="1"/>
  <c r="T78" i="7"/>
  <c r="X78" i="7"/>
  <c r="AH78" i="7" s="1"/>
  <c r="U80" i="7"/>
  <c r="AE80" i="7" s="1"/>
  <c r="V80" i="7"/>
  <c r="AF80" i="7" s="1"/>
  <c r="W80" i="7"/>
  <c r="AG80" i="7" s="1"/>
  <c r="T82" i="7"/>
  <c r="W82" i="7"/>
  <c r="AG82" i="7" s="1"/>
  <c r="V83" i="7"/>
  <c r="AF83" i="7" s="1"/>
  <c r="U84" i="7"/>
  <c r="AE84" i="7" s="1"/>
  <c r="V84" i="7"/>
  <c r="AF84" i="7" s="1"/>
  <c r="W84" i="7"/>
  <c r="AG84" i="7" s="1"/>
  <c r="U86" i="7"/>
  <c r="AE86" i="7" s="1"/>
  <c r="X86" i="7"/>
  <c r="AH86" i="7" s="1"/>
  <c r="V87" i="7"/>
  <c r="AF87" i="7" s="1"/>
  <c r="W87" i="7"/>
  <c r="AG87" i="7" s="1"/>
  <c r="U88" i="7"/>
  <c r="V88" i="7"/>
  <c r="AF88" i="7" s="1"/>
  <c r="W88" i="7"/>
  <c r="AG88" i="7" s="1"/>
  <c r="U90" i="7"/>
  <c r="AE90" i="7" s="1"/>
  <c r="W90" i="7"/>
  <c r="AG90" i="7" s="1"/>
  <c r="X90" i="7"/>
  <c r="AH90" i="7" s="1"/>
  <c r="W91" i="7"/>
  <c r="AG91" i="7" s="1"/>
  <c r="U92" i="7"/>
  <c r="AE92" i="7" s="1"/>
  <c r="V92" i="7"/>
  <c r="AF92" i="7" s="1"/>
  <c r="W92" i="7"/>
  <c r="AG92" i="7" s="1"/>
  <c r="T94" i="7"/>
  <c r="W94" i="7"/>
  <c r="AG94" i="7" s="1"/>
  <c r="X94" i="7"/>
  <c r="AH94" i="7" s="1"/>
  <c r="X95" i="7"/>
  <c r="AH95" i="7" s="1"/>
  <c r="U96" i="7"/>
  <c r="AE96" i="7" s="1"/>
  <c r="V96" i="7"/>
  <c r="AF96" i="7" s="1"/>
  <c r="W96" i="7"/>
  <c r="AG96" i="7" s="1"/>
  <c r="T98" i="7"/>
  <c r="U98" i="7"/>
  <c r="AE98" i="7" s="1"/>
  <c r="X98" i="7"/>
  <c r="AH98" i="7" s="1"/>
  <c r="V99" i="7"/>
  <c r="AF99" i="7" s="1"/>
  <c r="X99" i="7"/>
  <c r="AH99" i="7" s="1"/>
  <c r="U100" i="7"/>
  <c r="AE100" i="7" s="1"/>
  <c r="V100" i="7"/>
  <c r="AF100" i="7" s="1"/>
  <c r="W100" i="7"/>
  <c r="AG100" i="7" s="1"/>
  <c r="T102" i="7"/>
  <c r="U102" i="7"/>
  <c r="AE102" i="7" s="1"/>
  <c r="W102" i="7"/>
  <c r="AG102" i="7" s="1"/>
  <c r="V103" i="7"/>
  <c r="W103" i="7"/>
  <c r="AG103" i="7" s="1"/>
  <c r="U104" i="7"/>
  <c r="AE104" i="7" s="1"/>
  <c r="V104" i="7"/>
  <c r="AF104" i="7" s="1"/>
  <c r="W104" i="7"/>
  <c r="AG104" i="7" s="1"/>
  <c r="U106" i="7"/>
  <c r="AE106" i="7" s="1"/>
  <c r="W106" i="7"/>
  <c r="AG106" i="7" s="1"/>
  <c r="X106" i="7"/>
  <c r="AH106" i="7" s="1"/>
  <c r="W107" i="7"/>
  <c r="AG107" i="7" s="1"/>
  <c r="U108" i="7"/>
  <c r="AE108" i="7" s="1"/>
  <c r="V108" i="7"/>
  <c r="AF108" i="7" s="1"/>
  <c r="W108" i="7"/>
  <c r="AG108" i="7" s="1"/>
  <c r="T110" i="7"/>
  <c r="W110" i="7"/>
  <c r="AG110" i="7" s="1"/>
  <c r="X110" i="7"/>
  <c r="AH110" i="7" s="1"/>
  <c r="X111" i="7"/>
  <c r="AH111" i="7" s="1"/>
  <c r="U112" i="7"/>
  <c r="AE112" i="7" s="1"/>
  <c r="V112" i="7"/>
  <c r="AF112" i="7" s="1"/>
  <c r="W112" i="7"/>
  <c r="AG112" i="7" s="1"/>
  <c r="T114" i="7"/>
  <c r="U114" i="7"/>
  <c r="AE114" i="7" s="1"/>
  <c r="X114" i="7"/>
  <c r="AH114" i="7" s="1"/>
  <c r="V115" i="7"/>
  <c r="AF115" i="7" s="1"/>
  <c r="X115" i="7"/>
  <c r="U116" i="7"/>
  <c r="AE116" i="7" s="1"/>
  <c r="V116" i="7"/>
  <c r="AF116" i="7" s="1"/>
  <c r="W116" i="7"/>
  <c r="T118" i="7"/>
  <c r="U118" i="7"/>
  <c r="AE118" i="7" s="1"/>
  <c r="W118" i="7"/>
  <c r="AG118" i="7" s="1"/>
  <c r="V119" i="7"/>
  <c r="AF119" i="7" s="1"/>
  <c r="W119" i="7"/>
  <c r="AG119" i="7" s="1"/>
  <c r="U120" i="7"/>
  <c r="AE120" i="7" s="1"/>
  <c r="V120" i="7"/>
  <c r="AF120" i="7" s="1"/>
  <c r="W120" i="7"/>
  <c r="AG120" i="7" s="1"/>
  <c r="U122" i="7"/>
  <c r="AE122" i="7" s="1"/>
  <c r="W122" i="7"/>
  <c r="AG122" i="7" s="1"/>
  <c r="X122" i="7"/>
  <c r="AH122" i="7" s="1"/>
  <c r="W123" i="7"/>
  <c r="AG123" i="7" s="1"/>
  <c r="V6" i="7"/>
  <c r="AF6" i="7" s="1"/>
  <c r="W6" i="7"/>
  <c r="AG6" i="7" s="1"/>
  <c r="X6" i="7"/>
  <c r="AH6" i="7" s="1"/>
  <c r="C123" i="7"/>
  <c r="D123" i="7" s="1"/>
  <c r="C122" i="7"/>
  <c r="D122" i="7" s="1"/>
  <c r="C121" i="7"/>
  <c r="D121" i="7" s="1"/>
  <c r="C120" i="7"/>
  <c r="D120" i="7" s="1"/>
  <c r="Z120" i="7" s="1"/>
  <c r="AJ120" i="7" s="1"/>
  <c r="C119" i="7"/>
  <c r="D119" i="7" s="1"/>
  <c r="C118" i="7"/>
  <c r="D118" i="7" s="1"/>
  <c r="C117" i="7"/>
  <c r="D117" i="7" s="1"/>
  <c r="C116" i="7"/>
  <c r="D116" i="7" s="1"/>
  <c r="AA116" i="7" s="1"/>
  <c r="AK116" i="7" s="1"/>
  <c r="C115" i="7"/>
  <c r="D115" i="7" s="1"/>
  <c r="C114" i="7"/>
  <c r="D114" i="7" s="1"/>
  <c r="C113" i="7"/>
  <c r="D113" i="7" s="1"/>
  <c r="C112" i="7"/>
  <c r="D112" i="7" s="1"/>
  <c r="T112" i="7" s="1"/>
  <c r="C111" i="7"/>
  <c r="D111" i="7" s="1"/>
  <c r="C110" i="7"/>
  <c r="D110" i="7" s="1"/>
  <c r="C109" i="7"/>
  <c r="D109" i="7" s="1"/>
  <c r="C108" i="7"/>
  <c r="D108" i="7" s="1"/>
  <c r="Y108" i="7" s="1"/>
  <c r="AI108" i="7" s="1"/>
  <c r="C107" i="7"/>
  <c r="D107" i="7" s="1"/>
  <c r="C106" i="7"/>
  <c r="D106" i="7" s="1"/>
  <c r="C105" i="7"/>
  <c r="D105" i="7" s="1"/>
  <c r="C104" i="7"/>
  <c r="D104" i="7" s="1"/>
  <c r="Z104" i="7" s="1"/>
  <c r="AJ104" i="7" s="1"/>
  <c r="C103" i="7"/>
  <c r="D103" i="7" s="1"/>
  <c r="C102" i="7"/>
  <c r="D102" i="7" s="1"/>
  <c r="C101" i="7"/>
  <c r="D101" i="7" s="1"/>
  <c r="C100" i="7"/>
  <c r="D100" i="7" s="1"/>
  <c r="AA100" i="7" s="1"/>
  <c r="AK100" i="7" s="1"/>
  <c r="C99" i="7"/>
  <c r="D99" i="7" s="1"/>
  <c r="C98" i="7"/>
  <c r="D98" i="7" s="1"/>
  <c r="C97" i="7"/>
  <c r="D97" i="7" s="1"/>
  <c r="C96" i="7"/>
  <c r="D96" i="7" s="1"/>
  <c r="T96" i="7" s="1"/>
  <c r="C95" i="7"/>
  <c r="D95" i="7" s="1"/>
  <c r="C94" i="7"/>
  <c r="D94" i="7" s="1"/>
  <c r="C93" i="7"/>
  <c r="D93" i="7" s="1"/>
  <c r="C92" i="7"/>
  <c r="D92" i="7" s="1"/>
  <c r="Y92" i="7" s="1"/>
  <c r="AI92" i="7" s="1"/>
  <c r="C91" i="7"/>
  <c r="D91" i="7" s="1"/>
  <c r="C90" i="7"/>
  <c r="D90" i="7" s="1"/>
  <c r="C89" i="7"/>
  <c r="D89" i="7" s="1"/>
  <c r="C88" i="7"/>
  <c r="D88" i="7" s="1"/>
  <c r="Z88" i="7" s="1"/>
  <c r="AJ88" i="7" s="1"/>
  <c r="C87" i="7"/>
  <c r="D87" i="7" s="1"/>
  <c r="C86" i="7"/>
  <c r="D86" i="7" s="1"/>
  <c r="C85" i="7"/>
  <c r="D85" i="7" s="1"/>
  <c r="C84" i="7"/>
  <c r="D84" i="7" s="1"/>
  <c r="AA84" i="7" s="1"/>
  <c r="AK84" i="7" s="1"/>
  <c r="C83" i="7"/>
  <c r="D83" i="7" s="1"/>
  <c r="C82" i="7"/>
  <c r="D82" i="7" s="1"/>
  <c r="C81" i="7"/>
  <c r="D81" i="7" s="1"/>
  <c r="C80" i="7"/>
  <c r="D80" i="7" s="1"/>
  <c r="T80" i="7" s="1"/>
  <c r="C79" i="7"/>
  <c r="D79" i="7" s="1"/>
  <c r="C78" i="7"/>
  <c r="D78" i="7" s="1"/>
  <c r="C77" i="7"/>
  <c r="D77" i="7" s="1"/>
  <c r="C76" i="7"/>
  <c r="D76" i="7" s="1"/>
  <c r="Y76" i="7" s="1"/>
  <c r="AI76" i="7" s="1"/>
  <c r="C75" i="7"/>
  <c r="D75" i="7" s="1"/>
  <c r="C74" i="7"/>
  <c r="D74" i="7" s="1"/>
  <c r="C73" i="7"/>
  <c r="D73" i="7" s="1"/>
  <c r="C72" i="7"/>
  <c r="D72" i="7" s="1"/>
  <c r="Z72" i="7" s="1"/>
  <c r="AJ72" i="7" s="1"/>
  <c r="C71" i="7"/>
  <c r="D71" i="7" s="1"/>
  <c r="C70" i="7"/>
  <c r="D70" i="7" s="1"/>
  <c r="C69" i="7"/>
  <c r="D69" i="7" s="1"/>
  <c r="C68" i="7"/>
  <c r="D68" i="7" s="1"/>
  <c r="AA68" i="7" s="1"/>
  <c r="AK68" i="7" s="1"/>
  <c r="C67" i="7"/>
  <c r="D67" i="7" s="1"/>
  <c r="C66" i="7"/>
  <c r="D66" i="7" s="1"/>
  <c r="C65" i="7"/>
  <c r="D65" i="7" s="1"/>
  <c r="C64" i="7"/>
  <c r="D64" i="7" s="1"/>
  <c r="T64" i="7" s="1"/>
  <c r="C63" i="7"/>
  <c r="D63" i="7" s="1"/>
  <c r="C62" i="7"/>
  <c r="D62" i="7" s="1"/>
  <c r="C61" i="7"/>
  <c r="D61" i="7" s="1"/>
  <c r="C60" i="7"/>
  <c r="D60" i="7" s="1"/>
  <c r="Y60" i="7" s="1"/>
  <c r="AI60" i="7" s="1"/>
  <c r="C59" i="7"/>
  <c r="D59" i="7" s="1"/>
  <c r="C58" i="7"/>
  <c r="D58" i="7" s="1"/>
  <c r="C57" i="7"/>
  <c r="D57" i="7" s="1"/>
  <c r="C56" i="7"/>
  <c r="D56" i="7" s="1"/>
  <c r="Z56" i="7" s="1"/>
  <c r="AJ56" i="7" s="1"/>
  <c r="C55" i="7"/>
  <c r="D55" i="7" s="1"/>
  <c r="C54" i="7"/>
  <c r="D54" i="7" s="1"/>
  <c r="C53" i="7"/>
  <c r="D53" i="7" s="1"/>
  <c r="C52" i="7"/>
  <c r="D52" i="7" s="1"/>
  <c r="AA52" i="7" s="1"/>
  <c r="AK52" i="7" s="1"/>
  <c r="C51" i="7"/>
  <c r="D51" i="7" s="1"/>
  <c r="C50" i="7"/>
  <c r="D50" i="7" s="1"/>
  <c r="C49" i="7"/>
  <c r="D49" i="7" s="1"/>
  <c r="C48" i="7"/>
  <c r="D48" i="7" s="1"/>
  <c r="T48" i="7" s="1"/>
  <c r="C47" i="7"/>
  <c r="D47" i="7" s="1"/>
  <c r="C46" i="7"/>
  <c r="D46" i="7" s="1"/>
  <c r="C45" i="7"/>
  <c r="D45" i="7" s="1"/>
  <c r="C44" i="7"/>
  <c r="D44" i="7" s="1"/>
  <c r="W44" i="7" s="1"/>
  <c r="C43" i="7"/>
  <c r="D43" i="7" s="1"/>
  <c r="C42" i="7"/>
  <c r="D42" i="7" s="1"/>
  <c r="C41" i="7"/>
  <c r="D41" i="7" s="1"/>
  <c r="C40" i="7"/>
  <c r="D40" i="7" s="1"/>
  <c r="W40" i="7" s="1"/>
  <c r="AG40" i="7" s="1"/>
  <c r="C39" i="7"/>
  <c r="D39" i="7" s="1"/>
  <c r="C38" i="7"/>
  <c r="D38" i="7" s="1"/>
  <c r="C37" i="7"/>
  <c r="D37" i="7" s="1"/>
  <c r="C36" i="7"/>
  <c r="D36" i="7" s="1"/>
  <c r="W36" i="7" s="1"/>
  <c r="C35" i="7"/>
  <c r="D35" i="7" s="1"/>
  <c r="C34" i="7"/>
  <c r="D34" i="7" s="1"/>
  <c r="C33" i="7"/>
  <c r="D33" i="7" s="1"/>
  <c r="X33" i="7" s="1"/>
  <c r="AH33" i="7" s="1"/>
  <c r="C32" i="7"/>
  <c r="D32" i="7" s="1"/>
  <c r="W32" i="7" s="1"/>
  <c r="C31" i="7"/>
  <c r="D31" i="7" s="1"/>
  <c r="C30" i="7"/>
  <c r="D30" i="7" s="1"/>
  <c r="C29" i="7"/>
  <c r="D29" i="7" s="1"/>
  <c r="C28" i="7"/>
  <c r="D28" i="7" s="1"/>
  <c r="W28" i="7" s="1"/>
  <c r="C27" i="7"/>
  <c r="D27" i="7" s="1"/>
  <c r="C26" i="7"/>
  <c r="D26" i="7" s="1"/>
  <c r="C25" i="7"/>
  <c r="D25" i="7" s="1"/>
  <c r="C24" i="7"/>
  <c r="D24" i="7" s="1"/>
  <c r="W24" i="7" s="1"/>
  <c r="AG24" i="7" s="1"/>
  <c r="C23" i="7"/>
  <c r="D23" i="7" s="1"/>
  <c r="C22" i="7"/>
  <c r="D22" i="7" s="1"/>
  <c r="C21" i="7"/>
  <c r="D21" i="7" s="1"/>
  <c r="C20" i="7"/>
  <c r="D20" i="7" s="1"/>
  <c r="W20" i="7" s="1"/>
  <c r="C19" i="7"/>
  <c r="D19" i="7" s="1"/>
  <c r="C18" i="7"/>
  <c r="D18" i="7" s="1"/>
  <c r="C17" i="7"/>
  <c r="D17" i="7" s="1"/>
  <c r="X17" i="7" s="1"/>
  <c r="AH17" i="7" s="1"/>
  <c r="C16" i="7"/>
  <c r="D16" i="7" s="1"/>
  <c r="W16" i="7" s="1"/>
  <c r="AN15" i="7"/>
  <c r="C15" i="7"/>
  <c r="D15" i="7" s="1"/>
  <c r="C14" i="7"/>
  <c r="D14" i="7" s="1"/>
  <c r="C13" i="7"/>
  <c r="D13" i="7" s="1"/>
  <c r="C12" i="7"/>
  <c r="D12" i="7" s="1"/>
  <c r="C11" i="7"/>
  <c r="D11" i="7" s="1"/>
  <c r="C10" i="7"/>
  <c r="D10" i="7" s="1"/>
  <c r="C9" i="7"/>
  <c r="D9" i="7" s="1"/>
  <c r="D8" i="7"/>
  <c r="C8" i="7"/>
  <c r="C7" i="7"/>
  <c r="D7" i="7" s="1"/>
  <c r="C6" i="7"/>
  <c r="D6" i="7" s="1"/>
  <c r="AN6" i="7" s="1"/>
  <c r="Z8" i="5"/>
  <c r="AA8" i="5"/>
  <c r="AA9" i="5"/>
  <c r="AA11" i="5"/>
  <c r="Y13" i="5"/>
  <c r="AA13" i="5"/>
  <c r="Z15" i="5"/>
  <c r="AA15" i="5"/>
  <c r="Y19" i="5"/>
  <c r="Z19" i="5"/>
  <c r="Z20" i="5"/>
  <c r="AA20" i="5"/>
  <c r="Y21" i="5"/>
  <c r="AI21" i="5" s="1"/>
  <c r="AA23" i="5"/>
  <c r="Z24" i="5"/>
  <c r="AA24" i="5"/>
  <c r="AA25" i="5"/>
  <c r="Z27" i="5"/>
  <c r="Y29" i="5"/>
  <c r="AA29" i="5"/>
  <c r="Y31" i="5"/>
  <c r="AA31" i="5"/>
  <c r="AA32" i="5"/>
  <c r="Y35" i="5"/>
  <c r="Z35" i="5"/>
  <c r="AJ35" i="5" s="1"/>
  <c r="AA36" i="5"/>
  <c r="Y39" i="5"/>
  <c r="Z40" i="5"/>
  <c r="AA40" i="5"/>
  <c r="AA41" i="5"/>
  <c r="AA43" i="5"/>
  <c r="Z44" i="5"/>
  <c r="Y45" i="5"/>
  <c r="AA45" i="5"/>
  <c r="Y47" i="5"/>
  <c r="Z47" i="5"/>
  <c r="AA49" i="5"/>
  <c r="Y51" i="5"/>
  <c r="Z51" i="5"/>
  <c r="AJ51" i="5" s="1"/>
  <c r="Z52" i="5"/>
  <c r="Y53" i="5"/>
  <c r="AA55" i="5"/>
  <c r="AK55" i="5" s="1"/>
  <c r="Z56" i="5"/>
  <c r="AA56" i="5"/>
  <c r="Z59" i="5"/>
  <c r="AJ59" i="5" s="1"/>
  <c r="Y63" i="5"/>
  <c r="Z63" i="5"/>
  <c r="AA63" i="5"/>
  <c r="Y65" i="5"/>
  <c r="Z68" i="5"/>
  <c r="AA68" i="5"/>
  <c r="Y71" i="5"/>
  <c r="AI71" i="5" s="1"/>
  <c r="AA73" i="5"/>
  <c r="Z75" i="5"/>
  <c r="Z79" i="5"/>
  <c r="AJ79" i="5" s="1"/>
  <c r="AA79" i="5"/>
  <c r="AA80" i="5"/>
  <c r="AA81" i="5"/>
  <c r="Z84" i="5"/>
  <c r="AA84" i="5"/>
  <c r="AA87" i="5"/>
  <c r="AA89" i="5"/>
  <c r="Z91" i="5"/>
  <c r="AA93" i="5"/>
  <c r="Y95" i="5"/>
  <c r="AA95" i="5"/>
  <c r="AA96" i="5"/>
  <c r="Y97" i="5"/>
  <c r="AA100" i="5"/>
  <c r="AK100" i="5" s="1"/>
  <c r="Y103" i="5"/>
  <c r="AA103" i="5"/>
  <c r="AA105" i="5"/>
  <c r="Y111" i="5"/>
  <c r="Z111" i="5"/>
  <c r="AJ111" i="5" s="1"/>
  <c r="AA112" i="5"/>
  <c r="Y113" i="5"/>
  <c r="Z116" i="5"/>
  <c r="AA119" i="5"/>
  <c r="T7" i="5"/>
  <c r="AD7" i="5" s="1"/>
  <c r="V7" i="5"/>
  <c r="U8" i="5"/>
  <c r="V8" i="5"/>
  <c r="W8" i="5"/>
  <c r="AG8" i="5" s="1"/>
  <c r="V9" i="5"/>
  <c r="X9" i="5"/>
  <c r="V11" i="5"/>
  <c r="AF11" i="5" s="1"/>
  <c r="W12" i="5"/>
  <c r="AG12" i="5" s="1"/>
  <c r="T13" i="5"/>
  <c r="V13" i="5"/>
  <c r="X13" i="5"/>
  <c r="AH13" i="5" s="1"/>
  <c r="T15" i="5"/>
  <c r="W15" i="5"/>
  <c r="X15" i="5"/>
  <c r="W16" i="5"/>
  <c r="T19" i="5"/>
  <c r="V19" i="5"/>
  <c r="X19" i="5"/>
  <c r="U20" i="5"/>
  <c r="U21" i="5"/>
  <c r="V21" i="5"/>
  <c r="T23" i="5"/>
  <c r="W23" i="5"/>
  <c r="U24" i="5"/>
  <c r="V24" i="5"/>
  <c r="W24" i="5"/>
  <c r="U25" i="5"/>
  <c r="V25" i="5"/>
  <c r="X25" i="5"/>
  <c r="V28" i="5"/>
  <c r="AF28" i="5" s="1"/>
  <c r="T29" i="5"/>
  <c r="V29" i="5"/>
  <c r="X29" i="5"/>
  <c r="T31" i="5"/>
  <c r="W31" i="5"/>
  <c r="U32" i="5"/>
  <c r="T35" i="5"/>
  <c r="V35" i="5"/>
  <c r="AF35" i="5" s="1"/>
  <c r="X35" i="5"/>
  <c r="V36" i="5"/>
  <c r="U37" i="5"/>
  <c r="W39" i="5"/>
  <c r="U40" i="5"/>
  <c r="V40" i="5"/>
  <c r="W40" i="5"/>
  <c r="U41" i="5"/>
  <c r="V41" i="5"/>
  <c r="V44" i="5"/>
  <c r="T45" i="5"/>
  <c r="V45" i="5"/>
  <c r="X45" i="5"/>
  <c r="T47" i="5"/>
  <c r="X47" i="5"/>
  <c r="AH47" i="5" s="1"/>
  <c r="U48" i="5"/>
  <c r="AE48" i="5" s="1"/>
  <c r="W48" i="5"/>
  <c r="T51" i="5"/>
  <c r="AD51" i="5" s="1"/>
  <c r="V51" i="5"/>
  <c r="X51" i="5"/>
  <c r="U52" i="5"/>
  <c r="V52" i="5"/>
  <c r="V53" i="5"/>
  <c r="W55" i="5"/>
  <c r="U56" i="5"/>
  <c r="V56" i="5"/>
  <c r="W56" i="5"/>
  <c r="U57" i="5"/>
  <c r="X57" i="5"/>
  <c r="V59" i="5"/>
  <c r="W60" i="5"/>
  <c r="T61" i="5"/>
  <c r="W63" i="5"/>
  <c r="X63" i="5"/>
  <c r="U64" i="5"/>
  <c r="U68" i="5"/>
  <c r="AE68" i="5" s="1"/>
  <c r="V68" i="5"/>
  <c r="V73" i="5"/>
  <c r="X73" i="5"/>
  <c r="W75" i="5"/>
  <c r="V76" i="5"/>
  <c r="X77" i="5"/>
  <c r="T79" i="5"/>
  <c r="W79" i="5"/>
  <c r="X79" i="5"/>
  <c r="U81" i="5"/>
  <c r="V83" i="5"/>
  <c r="X83" i="5"/>
  <c r="U84" i="5"/>
  <c r="U85" i="5"/>
  <c r="V85" i="5"/>
  <c r="T87" i="5"/>
  <c r="W87" i="5"/>
  <c r="U89" i="5"/>
  <c r="V89" i="5"/>
  <c r="X89" i="5"/>
  <c r="V91" i="5"/>
  <c r="W92" i="5"/>
  <c r="V93" i="5"/>
  <c r="T95" i="5"/>
  <c r="AD95" i="5" s="1"/>
  <c r="W95" i="5"/>
  <c r="W96" i="5"/>
  <c r="T97" i="5"/>
  <c r="T99" i="5"/>
  <c r="V100" i="5"/>
  <c r="T101" i="5"/>
  <c r="U104" i="5"/>
  <c r="U105" i="5"/>
  <c r="V105" i="5"/>
  <c r="X107" i="5"/>
  <c r="V108" i="5"/>
  <c r="X109" i="5"/>
  <c r="T111" i="5"/>
  <c r="AD111" i="5" s="1"/>
  <c r="X111" i="5"/>
  <c r="U112" i="5"/>
  <c r="X113" i="5"/>
  <c r="V115" i="5"/>
  <c r="U116" i="5"/>
  <c r="V116" i="5"/>
  <c r="V119" i="5"/>
  <c r="W119" i="5"/>
  <c r="U121" i="5"/>
  <c r="X121" i="5"/>
  <c r="V123" i="5"/>
  <c r="S7" i="5"/>
  <c r="S8" i="5"/>
  <c r="S9" i="5"/>
  <c r="S11" i="5"/>
  <c r="W11" i="5" s="1"/>
  <c r="S12" i="5"/>
  <c r="S13" i="5"/>
  <c r="S15" i="5"/>
  <c r="S16" i="5"/>
  <c r="AA16" i="5" s="1"/>
  <c r="S17" i="5"/>
  <c r="S19" i="5"/>
  <c r="U19" i="5" s="1"/>
  <c r="S20" i="5"/>
  <c r="S21" i="5"/>
  <c r="S23" i="5"/>
  <c r="S24" i="5"/>
  <c r="S25" i="5"/>
  <c r="S27" i="5"/>
  <c r="AA27" i="5" s="1"/>
  <c r="S28" i="5"/>
  <c r="S29" i="5"/>
  <c r="S31" i="5"/>
  <c r="S32" i="5"/>
  <c r="W32" i="5" s="1"/>
  <c r="S33" i="5"/>
  <c r="S35" i="5"/>
  <c r="U35" i="5" s="1"/>
  <c r="S36" i="5"/>
  <c r="S37" i="5"/>
  <c r="S39" i="5"/>
  <c r="S40" i="5"/>
  <c r="S41" i="5"/>
  <c r="S43" i="5"/>
  <c r="W43" i="5" s="1"/>
  <c r="S44" i="5"/>
  <c r="S45" i="5"/>
  <c r="S47" i="5"/>
  <c r="S48" i="5"/>
  <c r="S49" i="5"/>
  <c r="S51" i="5"/>
  <c r="U51" i="5" s="1"/>
  <c r="S52" i="5"/>
  <c r="S53" i="5"/>
  <c r="S55" i="5"/>
  <c r="S56" i="5"/>
  <c r="S57" i="5"/>
  <c r="S59" i="5"/>
  <c r="W59" i="5" s="1"/>
  <c r="S60" i="5"/>
  <c r="S61" i="5"/>
  <c r="S63" i="5"/>
  <c r="S64" i="5"/>
  <c r="S65" i="5"/>
  <c r="S67" i="5"/>
  <c r="S68" i="5"/>
  <c r="S69" i="5"/>
  <c r="U69" i="5" s="1"/>
  <c r="S71" i="5"/>
  <c r="S72" i="5"/>
  <c r="S73" i="5"/>
  <c r="S75" i="5"/>
  <c r="AA75" i="5" s="1"/>
  <c r="AK75" i="5" s="1"/>
  <c r="S76" i="5"/>
  <c r="S77" i="5"/>
  <c r="S79" i="5"/>
  <c r="S80" i="5"/>
  <c r="W80" i="5" s="1"/>
  <c r="S81" i="5"/>
  <c r="S83" i="5"/>
  <c r="S84" i="5"/>
  <c r="S85" i="5"/>
  <c r="Y85" i="5" s="1"/>
  <c r="S87" i="5"/>
  <c r="S88" i="5"/>
  <c r="S89" i="5"/>
  <c r="S91" i="5"/>
  <c r="AA91" i="5" s="1"/>
  <c r="S92" i="5"/>
  <c r="S93" i="5"/>
  <c r="S95" i="5"/>
  <c r="S96" i="5"/>
  <c r="S97" i="5"/>
  <c r="S99" i="5"/>
  <c r="S100" i="5"/>
  <c r="S101" i="5"/>
  <c r="Y101" i="5" s="1"/>
  <c r="S103" i="5"/>
  <c r="S104" i="5"/>
  <c r="S105" i="5"/>
  <c r="S107" i="5"/>
  <c r="AA107" i="5" s="1"/>
  <c r="S108" i="5"/>
  <c r="S109" i="5"/>
  <c r="S111" i="5"/>
  <c r="S112" i="5"/>
  <c r="S113" i="5"/>
  <c r="S115" i="5"/>
  <c r="S116" i="5"/>
  <c r="S117" i="5"/>
  <c r="V117" i="5" s="1"/>
  <c r="S119" i="5"/>
  <c r="S120" i="5"/>
  <c r="S121" i="5"/>
  <c r="S123" i="5"/>
  <c r="S6" i="5"/>
  <c r="AC7" i="5"/>
  <c r="AC19" i="5"/>
  <c r="AH63" i="5"/>
  <c r="AJ75" i="5"/>
  <c r="AJ91" i="5"/>
  <c r="AD35" i="5"/>
  <c r="F2" i="5"/>
  <c r="T8" i="5" s="1"/>
  <c r="C123" i="5"/>
  <c r="D123" i="5" s="1"/>
  <c r="C122" i="5"/>
  <c r="D122" i="5" s="1"/>
  <c r="C121" i="5"/>
  <c r="D121" i="5" s="1"/>
  <c r="BJ121" i="5" s="1"/>
  <c r="C120" i="5"/>
  <c r="D120" i="5" s="1"/>
  <c r="BJ120" i="5" s="1"/>
  <c r="BJ119" i="5"/>
  <c r="C119" i="5"/>
  <c r="D119" i="5" s="1"/>
  <c r="C118" i="5"/>
  <c r="D118" i="5" s="1"/>
  <c r="D117" i="5"/>
  <c r="C117" i="5"/>
  <c r="C116" i="5"/>
  <c r="D116" i="5" s="1"/>
  <c r="BJ116" i="5" s="1"/>
  <c r="D115" i="5"/>
  <c r="BJ115" i="5" s="1"/>
  <c r="C115" i="5"/>
  <c r="C114" i="5"/>
  <c r="D114" i="5" s="1"/>
  <c r="C113" i="5"/>
  <c r="D113" i="5" s="1"/>
  <c r="C112" i="5"/>
  <c r="D112" i="5" s="1"/>
  <c r="D111" i="5"/>
  <c r="C111" i="5"/>
  <c r="C110" i="5"/>
  <c r="D110" i="5" s="1"/>
  <c r="BJ110" i="5" s="1"/>
  <c r="C109" i="5"/>
  <c r="D109" i="5" s="1"/>
  <c r="BJ109" i="5" s="1"/>
  <c r="D108" i="5"/>
  <c r="BJ108" i="5" s="1"/>
  <c r="C108" i="5"/>
  <c r="AH107" i="5"/>
  <c r="C107" i="5"/>
  <c r="D107" i="5" s="1"/>
  <c r="C106" i="5"/>
  <c r="D106" i="5" s="1"/>
  <c r="BJ105" i="5"/>
  <c r="C105" i="5"/>
  <c r="D105" i="5" s="1"/>
  <c r="D104" i="5"/>
  <c r="C104" i="5"/>
  <c r="C103" i="5"/>
  <c r="D103" i="5" s="1"/>
  <c r="C102" i="5"/>
  <c r="D102" i="5" s="1"/>
  <c r="BJ102" i="5" s="1"/>
  <c r="C101" i="5"/>
  <c r="D101" i="5" s="1"/>
  <c r="BJ101" i="5" s="1"/>
  <c r="AC100" i="5"/>
  <c r="C100" i="5"/>
  <c r="D100" i="5" s="1"/>
  <c r="BJ100" i="5" s="1"/>
  <c r="C99" i="5"/>
  <c r="D99" i="5" s="1"/>
  <c r="C98" i="5"/>
  <c r="D98" i="5" s="1"/>
  <c r="D97" i="5"/>
  <c r="BJ97" i="5" s="1"/>
  <c r="C97" i="5"/>
  <c r="C96" i="5"/>
  <c r="D96" i="5" s="1"/>
  <c r="BJ96" i="5" s="1"/>
  <c r="BJ95" i="5"/>
  <c r="D95" i="5"/>
  <c r="C95" i="5"/>
  <c r="BJ94" i="5"/>
  <c r="C94" i="5"/>
  <c r="D94" i="5" s="1"/>
  <c r="D93" i="5"/>
  <c r="C93" i="5"/>
  <c r="D92" i="5"/>
  <c r="C92" i="5"/>
  <c r="BJ91" i="5"/>
  <c r="C91" i="5"/>
  <c r="D91" i="5" s="1"/>
  <c r="C90" i="5"/>
  <c r="D90" i="5" s="1"/>
  <c r="BJ90" i="5" s="1"/>
  <c r="C89" i="5"/>
  <c r="D89" i="5" s="1"/>
  <c r="BJ89" i="5" s="1"/>
  <c r="BJ88" i="5"/>
  <c r="D88" i="5"/>
  <c r="C88" i="5"/>
  <c r="D87" i="5"/>
  <c r="C87" i="5"/>
  <c r="D86" i="5"/>
  <c r="C86" i="5"/>
  <c r="C85" i="5"/>
  <c r="D85" i="5" s="1"/>
  <c r="BJ85" i="5" s="1"/>
  <c r="C84" i="5"/>
  <c r="D84" i="5" s="1"/>
  <c r="BJ84" i="5" s="1"/>
  <c r="C83" i="5"/>
  <c r="D83" i="5" s="1"/>
  <c r="BJ83" i="5" s="1"/>
  <c r="D82" i="5"/>
  <c r="C82" i="5"/>
  <c r="C81" i="5"/>
  <c r="D81" i="5" s="1"/>
  <c r="C80" i="5"/>
  <c r="D80" i="5" s="1"/>
  <c r="BJ80" i="5" s="1"/>
  <c r="C79" i="5"/>
  <c r="D79" i="5" s="1"/>
  <c r="BJ79" i="5" s="1"/>
  <c r="D78" i="5"/>
  <c r="BJ78" i="5" s="1"/>
  <c r="C78" i="5"/>
  <c r="BJ77" i="5"/>
  <c r="C77" i="5"/>
  <c r="D77" i="5" s="1"/>
  <c r="C76" i="5"/>
  <c r="D76" i="5" s="1"/>
  <c r="AG75" i="5"/>
  <c r="C75" i="5"/>
  <c r="D75" i="5" s="1"/>
  <c r="C74" i="5"/>
  <c r="D74" i="5" s="1"/>
  <c r="BJ74" i="5" s="1"/>
  <c r="C73" i="5"/>
  <c r="D73" i="5" s="1"/>
  <c r="BJ73" i="5" s="1"/>
  <c r="C72" i="5"/>
  <c r="D72" i="5" s="1"/>
  <c r="BJ72" i="5" s="1"/>
  <c r="C71" i="5"/>
  <c r="D71" i="5" s="1"/>
  <c r="D70" i="5"/>
  <c r="C70" i="5"/>
  <c r="C69" i="5"/>
  <c r="D69" i="5" s="1"/>
  <c r="C68" i="5"/>
  <c r="D68" i="5" s="1"/>
  <c r="BJ68" i="5" s="1"/>
  <c r="C67" i="5"/>
  <c r="D67" i="5" s="1"/>
  <c r="BJ67" i="5" s="1"/>
  <c r="C66" i="5"/>
  <c r="D66" i="5" s="1"/>
  <c r="C65" i="5"/>
  <c r="D65" i="5" s="1"/>
  <c r="C64" i="5"/>
  <c r="D64" i="5" s="1"/>
  <c r="BJ64" i="5" s="1"/>
  <c r="AC63" i="5"/>
  <c r="AG63" i="5"/>
  <c r="D63" i="5"/>
  <c r="BJ63" i="5" s="1"/>
  <c r="C63" i="5"/>
  <c r="C62" i="5"/>
  <c r="D62" i="5" s="1"/>
  <c r="C61" i="5"/>
  <c r="D61" i="5" s="1"/>
  <c r="BJ61" i="5" s="1"/>
  <c r="C60" i="5"/>
  <c r="D60" i="5" s="1"/>
  <c r="BJ60" i="5" s="1"/>
  <c r="C59" i="5"/>
  <c r="D59" i="5" s="1"/>
  <c r="BJ59" i="5" s="1"/>
  <c r="BJ58" i="5"/>
  <c r="C58" i="5"/>
  <c r="D58" i="5" s="1"/>
  <c r="C57" i="5"/>
  <c r="D57" i="5" s="1"/>
  <c r="BJ57" i="5" s="1"/>
  <c r="C56" i="5"/>
  <c r="D56" i="5" s="1"/>
  <c r="D55" i="5"/>
  <c r="BJ55" i="5" s="1"/>
  <c r="C55" i="5"/>
  <c r="C54" i="5"/>
  <c r="D54" i="5" s="1"/>
  <c r="BJ54" i="5" s="1"/>
  <c r="BJ53" i="5"/>
  <c r="C53" i="5"/>
  <c r="D53" i="5" s="1"/>
  <c r="C52" i="5"/>
  <c r="D52" i="5" s="1"/>
  <c r="AF51" i="5"/>
  <c r="D51" i="5"/>
  <c r="C51" i="5"/>
  <c r="C50" i="5"/>
  <c r="D50" i="5" s="1"/>
  <c r="BJ50" i="5" s="1"/>
  <c r="C49" i="5"/>
  <c r="D49" i="5" s="1"/>
  <c r="BJ49" i="5" s="1"/>
  <c r="D48" i="5"/>
  <c r="BJ48" i="5" s="1"/>
  <c r="C48" i="5"/>
  <c r="C47" i="5"/>
  <c r="D47" i="5" s="1"/>
  <c r="BJ47" i="5" s="1"/>
  <c r="C46" i="5"/>
  <c r="D46" i="5" s="1"/>
  <c r="C45" i="5"/>
  <c r="D45" i="5" s="1"/>
  <c r="BJ45" i="5" s="1"/>
  <c r="C44" i="5"/>
  <c r="D44" i="5" s="1"/>
  <c r="BJ44" i="5" s="1"/>
  <c r="D43" i="5"/>
  <c r="BJ43" i="5" s="1"/>
  <c r="C43" i="5"/>
  <c r="BJ42" i="5"/>
  <c r="C42" i="5"/>
  <c r="D42" i="5" s="1"/>
  <c r="D41" i="5"/>
  <c r="C41" i="5"/>
  <c r="C40" i="5"/>
  <c r="D40" i="5" s="1"/>
  <c r="D39" i="5"/>
  <c r="BJ39" i="5" s="1"/>
  <c r="C39" i="5"/>
  <c r="C38" i="5"/>
  <c r="D38" i="5" s="1"/>
  <c r="BJ38" i="5" s="1"/>
  <c r="D37" i="5"/>
  <c r="BJ37" i="5" s="1"/>
  <c r="C37" i="5"/>
  <c r="C36" i="5"/>
  <c r="D36" i="5" s="1"/>
  <c r="AC35" i="5"/>
  <c r="C35" i="5"/>
  <c r="D35" i="5" s="1"/>
  <c r="C34" i="5"/>
  <c r="D34" i="5" s="1"/>
  <c r="BJ34" i="5" s="1"/>
  <c r="C33" i="5"/>
  <c r="D33" i="5" s="1"/>
  <c r="BJ33" i="5" s="1"/>
  <c r="D32" i="5"/>
  <c r="BJ32" i="5" s="1"/>
  <c r="C32" i="5"/>
  <c r="AC31" i="5"/>
  <c r="D31" i="5"/>
  <c r="C31" i="5"/>
  <c r="C30" i="5"/>
  <c r="D30" i="5" s="1"/>
  <c r="BJ30" i="5" s="1"/>
  <c r="C29" i="5"/>
  <c r="D29" i="5" s="1"/>
  <c r="C28" i="5"/>
  <c r="D28" i="5" s="1"/>
  <c r="BJ28" i="5" s="1"/>
  <c r="AC27" i="5"/>
  <c r="D27" i="5"/>
  <c r="BJ27" i="5" s="1"/>
  <c r="C27" i="5"/>
  <c r="C26" i="5"/>
  <c r="D26" i="5" s="1"/>
  <c r="D25" i="5"/>
  <c r="C25" i="5"/>
  <c r="AG24" i="5"/>
  <c r="D24" i="5"/>
  <c r="BJ24" i="5" s="1"/>
  <c r="C24" i="5"/>
  <c r="D23" i="5"/>
  <c r="BJ23" i="5" s="1"/>
  <c r="C23" i="5"/>
  <c r="C22" i="5"/>
  <c r="D22" i="5" s="1"/>
  <c r="BJ22" i="5" s="1"/>
  <c r="D21" i="5"/>
  <c r="C21" i="5"/>
  <c r="C20" i="5"/>
  <c r="D20" i="5" s="1"/>
  <c r="D19" i="5"/>
  <c r="C19" i="5"/>
  <c r="C18" i="5"/>
  <c r="D18" i="5" s="1"/>
  <c r="C17" i="5"/>
  <c r="D17" i="5" s="1"/>
  <c r="C16" i="5"/>
  <c r="D16" i="5" s="1"/>
  <c r="AC15" i="5"/>
  <c r="D15" i="5"/>
  <c r="BJ15" i="5" s="1"/>
  <c r="C15" i="5"/>
  <c r="C14" i="5"/>
  <c r="D14" i="5" s="1"/>
  <c r="BJ14" i="5" s="1"/>
  <c r="C13" i="5"/>
  <c r="D13" i="5" s="1"/>
  <c r="C12" i="5"/>
  <c r="D12" i="5" s="1"/>
  <c r="BJ11" i="5"/>
  <c r="AK11" i="5"/>
  <c r="D11" i="5"/>
  <c r="C11" i="5"/>
  <c r="BJ10" i="5"/>
  <c r="C10" i="5"/>
  <c r="D10" i="5" s="1"/>
  <c r="D9" i="5"/>
  <c r="BJ9" i="5" s="1"/>
  <c r="C9" i="5"/>
  <c r="D8" i="5"/>
  <c r="BJ8" i="5" s="1"/>
  <c r="C8" i="5"/>
  <c r="C7" i="5"/>
  <c r="D7" i="5" s="1"/>
  <c r="C6" i="5"/>
  <c r="D6" i="5" s="1"/>
  <c r="BJ6" i="5" s="1"/>
  <c r="Z8" i="3"/>
  <c r="AJ8" i="3" s="1"/>
  <c r="Y10" i="3"/>
  <c r="Y11" i="3"/>
  <c r="AI11" i="3" s="1"/>
  <c r="Z13" i="3"/>
  <c r="Z17" i="3"/>
  <c r="Y18" i="3"/>
  <c r="Z20" i="3"/>
  <c r="Y22" i="3"/>
  <c r="AA22" i="3"/>
  <c r="Z25" i="3"/>
  <c r="Z29" i="3"/>
  <c r="AA29" i="3"/>
  <c r="Z32" i="3"/>
  <c r="AJ32" i="3" s="1"/>
  <c r="AA34" i="3"/>
  <c r="AA36" i="3"/>
  <c r="AK36" i="3" s="1"/>
  <c r="AA38" i="3"/>
  <c r="Z39" i="3"/>
  <c r="Z41" i="3"/>
  <c r="AA41" i="3"/>
  <c r="AA45" i="3"/>
  <c r="AA46" i="3"/>
  <c r="AK46" i="3" s="1"/>
  <c r="AA50" i="3"/>
  <c r="AK50" i="3" s="1"/>
  <c r="Y51" i="3"/>
  <c r="AA53" i="3"/>
  <c r="Z55" i="3"/>
  <c r="AJ55" i="3" s="1"/>
  <c r="Y56" i="3"/>
  <c r="AA57" i="3"/>
  <c r="Y58" i="3"/>
  <c r="AA62" i="3"/>
  <c r="AA64" i="3"/>
  <c r="AK64" i="3" s="1"/>
  <c r="Z65" i="3"/>
  <c r="Y67" i="3"/>
  <c r="AI67" i="3" s="1"/>
  <c r="Y68" i="3"/>
  <c r="Z72" i="3"/>
  <c r="AJ72" i="3" s="1"/>
  <c r="Y74" i="3"/>
  <c r="Y75" i="3"/>
  <c r="AA76" i="3"/>
  <c r="Z77" i="3"/>
  <c r="Y79" i="3"/>
  <c r="AI79" i="3" s="1"/>
  <c r="Z79" i="3"/>
  <c r="Z81" i="3"/>
  <c r="Y82" i="3"/>
  <c r="Y84" i="3"/>
  <c r="AI84" i="3" s="1"/>
  <c r="Z84" i="3"/>
  <c r="AA86" i="3"/>
  <c r="AK86" i="3" s="1"/>
  <c r="Z88" i="3"/>
  <c r="Z89" i="3"/>
  <c r="Y91" i="3"/>
  <c r="Z91" i="3"/>
  <c r="Z95" i="3"/>
  <c r="AJ95" i="3" s="1"/>
  <c r="Z96" i="3"/>
  <c r="Y98" i="3"/>
  <c r="AA98" i="3"/>
  <c r="AA102" i="3"/>
  <c r="Z103" i="3"/>
  <c r="Z105" i="3"/>
  <c r="AA105" i="3"/>
  <c r="AA109" i="3"/>
  <c r="AK109" i="3" s="1"/>
  <c r="AA110" i="3"/>
  <c r="AK110" i="3" s="1"/>
  <c r="Z112" i="3"/>
  <c r="AA112" i="3"/>
  <c r="AA116" i="3"/>
  <c r="AA117" i="3"/>
  <c r="Y120" i="3"/>
  <c r="AI120" i="3" s="1"/>
  <c r="AA121" i="3"/>
  <c r="Y122" i="3"/>
  <c r="Z6" i="3"/>
  <c r="Y6" i="3"/>
  <c r="U8" i="3"/>
  <c r="AE8" i="3" s="1"/>
  <c r="W10" i="3"/>
  <c r="AG10" i="3" s="1"/>
  <c r="U11" i="3"/>
  <c r="AE11" i="3" s="1"/>
  <c r="W13" i="3"/>
  <c r="X13" i="3"/>
  <c r="AH13" i="3" s="1"/>
  <c r="V16" i="3"/>
  <c r="X16" i="3"/>
  <c r="AH16" i="3" s="1"/>
  <c r="X17" i="3"/>
  <c r="T18" i="3"/>
  <c r="AD18" i="3" s="1"/>
  <c r="U19" i="3"/>
  <c r="W19" i="3"/>
  <c r="AG19" i="3" s="1"/>
  <c r="T22" i="3"/>
  <c r="AD22" i="3" s="1"/>
  <c r="V22" i="3"/>
  <c r="V23" i="3"/>
  <c r="AF23" i="3" s="1"/>
  <c r="T24" i="3"/>
  <c r="AD24" i="3" s="1"/>
  <c r="T25" i="3"/>
  <c r="AD25" i="3" s="1"/>
  <c r="U25" i="3"/>
  <c r="AE25" i="3" s="1"/>
  <c r="W26" i="3"/>
  <c r="AG26" i="3" s="1"/>
  <c r="U28" i="3"/>
  <c r="AE28" i="3" s="1"/>
  <c r="U29" i="3"/>
  <c r="AE29" i="3" s="1"/>
  <c r="W29" i="3"/>
  <c r="AG29" i="3" s="1"/>
  <c r="X30" i="3"/>
  <c r="T32" i="3"/>
  <c r="AD32" i="3" s="1"/>
  <c r="V32" i="3"/>
  <c r="AF32" i="3" s="1"/>
  <c r="W33" i="3"/>
  <c r="AG33" i="3" s="1"/>
  <c r="X33" i="3"/>
  <c r="X36" i="3"/>
  <c r="AH36" i="3" s="1"/>
  <c r="T38" i="3"/>
  <c r="AD38" i="3" s="1"/>
  <c r="U39" i="3"/>
  <c r="V39" i="3"/>
  <c r="AF39" i="3" s="1"/>
  <c r="T41" i="3"/>
  <c r="AD41" i="3" s="1"/>
  <c r="T42" i="3"/>
  <c r="V42" i="3"/>
  <c r="AF42" i="3" s="1"/>
  <c r="W43" i="3"/>
  <c r="AG43" i="3" s="1"/>
  <c r="U45" i="3"/>
  <c r="AE45" i="3" s="1"/>
  <c r="V46" i="3"/>
  <c r="AF46" i="3" s="1"/>
  <c r="W46" i="3"/>
  <c r="AG46" i="3" s="1"/>
  <c r="T49" i="3"/>
  <c r="W49" i="3"/>
  <c r="AG49" i="3" s="1"/>
  <c r="W50" i="3"/>
  <c r="AG50" i="3" s="1"/>
  <c r="X50" i="3"/>
  <c r="AH50" i="3" s="1"/>
  <c r="U53" i="3"/>
  <c r="X53" i="3"/>
  <c r="AH53" i="3" s="1"/>
  <c r="X54" i="3"/>
  <c r="U55" i="3"/>
  <c r="AE55" i="3" s="1"/>
  <c r="V56" i="3"/>
  <c r="AF56" i="3" s="1"/>
  <c r="W57" i="3"/>
  <c r="T58" i="3"/>
  <c r="AD58" i="3" s="1"/>
  <c r="V59" i="3"/>
  <c r="AF59" i="3" s="1"/>
  <c r="X61" i="3"/>
  <c r="AH61" i="3" s="1"/>
  <c r="V62" i="3"/>
  <c r="X64" i="3"/>
  <c r="AH64" i="3" s="1"/>
  <c r="T65" i="3"/>
  <c r="AD65" i="3" s="1"/>
  <c r="W67" i="3"/>
  <c r="T68" i="3"/>
  <c r="U69" i="3"/>
  <c r="AE69" i="3" s="1"/>
  <c r="U72" i="3"/>
  <c r="AE72" i="3" s="1"/>
  <c r="U73" i="3"/>
  <c r="W73" i="3"/>
  <c r="AG73" i="3" s="1"/>
  <c r="W74" i="3"/>
  <c r="AG74" i="3" s="1"/>
  <c r="U75" i="3"/>
  <c r="AE75" i="3" s="1"/>
  <c r="U76" i="3"/>
  <c r="AE76" i="3" s="1"/>
  <c r="V76" i="3"/>
  <c r="AF76" i="3" s="1"/>
  <c r="W77" i="3"/>
  <c r="AG77" i="3" s="1"/>
  <c r="X77" i="3"/>
  <c r="V79" i="3"/>
  <c r="AF79" i="3" s="1"/>
  <c r="X81" i="3"/>
  <c r="T82" i="3"/>
  <c r="AD82" i="3" s="1"/>
  <c r="X84" i="3"/>
  <c r="AH84" i="3" s="1"/>
  <c r="T85" i="3"/>
  <c r="AD85" i="3" s="1"/>
  <c r="V86" i="3"/>
  <c r="AF86" i="3" s="1"/>
  <c r="T88" i="3"/>
  <c r="X88" i="3"/>
  <c r="T89" i="3"/>
  <c r="AD89" i="3" s="1"/>
  <c r="U91" i="3"/>
  <c r="U92" i="3"/>
  <c r="AE92" i="3" s="1"/>
  <c r="T94" i="3"/>
  <c r="AD94" i="3" s="1"/>
  <c r="V94" i="3"/>
  <c r="U95" i="3"/>
  <c r="AE95" i="3" s="1"/>
  <c r="V95" i="3"/>
  <c r="AF95" i="3" s="1"/>
  <c r="V96" i="3"/>
  <c r="U97" i="3"/>
  <c r="AE97" i="3" s="1"/>
  <c r="W97" i="3"/>
  <c r="V98" i="3"/>
  <c r="W98" i="3"/>
  <c r="AG98" i="3" s="1"/>
  <c r="W99" i="3"/>
  <c r="AG99" i="3" s="1"/>
  <c r="W101" i="3"/>
  <c r="AG101" i="3" s="1"/>
  <c r="X101" i="3"/>
  <c r="AH101" i="3" s="1"/>
  <c r="W102" i="3"/>
  <c r="AG102" i="3" s="1"/>
  <c r="X102" i="3"/>
  <c r="AH102" i="3" s="1"/>
  <c r="T105" i="3"/>
  <c r="AD105" i="3" s="1"/>
  <c r="X105" i="3"/>
  <c r="T106" i="3"/>
  <c r="AD106" i="3" s="1"/>
  <c r="X106" i="3"/>
  <c r="U107" i="3"/>
  <c r="T109" i="3"/>
  <c r="AD109" i="3" s="1"/>
  <c r="U109" i="3"/>
  <c r="AE109" i="3" s="1"/>
  <c r="V110" i="3"/>
  <c r="U112" i="3"/>
  <c r="AE112" i="3" s="1"/>
  <c r="V112" i="3"/>
  <c r="AF112" i="3" s="1"/>
  <c r="U113" i="3"/>
  <c r="W113" i="3"/>
  <c r="AG113" i="3" s="1"/>
  <c r="W114" i="3"/>
  <c r="AG114" i="3" s="1"/>
  <c r="V116" i="3"/>
  <c r="X116" i="3"/>
  <c r="AH116" i="3" s="1"/>
  <c r="W117" i="3"/>
  <c r="AG117" i="3" s="1"/>
  <c r="X117" i="3"/>
  <c r="X118" i="3"/>
  <c r="AH118" i="3" s="1"/>
  <c r="T120" i="3"/>
  <c r="AD120" i="3" s="1"/>
  <c r="X120" i="3"/>
  <c r="AH120" i="3" s="1"/>
  <c r="T121" i="3"/>
  <c r="AD121" i="3" s="1"/>
  <c r="X121" i="3"/>
  <c r="AH121" i="3" s="1"/>
  <c r="T122" i="3"/>
  <c r="AD122" i="3" s="1"/>
  <c r="U6" i="3"/>
  <c r="V6" i="3"/>
  <c r="H7" i="4"/>
  <c r="H23" i="4"/>
  <c r="H39" i="4"/>
  <c r="H55" i="4"/>
  <c r="H71" i="4"/>
  <c r="H87" i="4"/>
  <c r="H103" i="4"/>
  <c r="G6" i="4"/>
  <c r="H6" i="4" s="1"/>
  <c r="G12" i="4"/>
  <c r="H12" i="4" s="1"/>
  <c r="G13" i="4"/>
  <c r="H13" i="4" s="1"/>
  <c r="G17" i="4"/>
  <c r="H17" i="4" s="1"/>
  <c r="G18" i="4"/>
  <c r="H18" i="4" s="1"/>
  <c r="G22" i="4"/>
  <c r="H22" i="4" s="1"/>
  <c r="G28" i="4"/>
  <c r="H28" i="4" s="1"/>
  <c r="G29" i="4"/>
  <c r="H29" i="4" s="1"/>
  <c r="G33" i="4"/>
  <c r="H33" i="4" s="1"/>
  <c r="G34" i="4"/>
  <c r="H34" i="4" s="1"/>
  <c r="G38" i="4"/>
  <c r="H38" i="4" s="1"/>
  <c r="G44" i="4"/>
  <c r="H44" i="4" s="1"/>
  <c r="G45" i="4"/>
  <c r="H45" i="4" s="1"/>
  <c r="G49" i="4"/>
  <c r="H49" i="4" s="1"/>
  <c r="G50" i="4"/>
  <c r="H50" i="4" s="1"/>
  <c r="G54" i="4"/>
  <c r="H54" i="4" s="1"/>
  <c r="G60" i="4"/>
  <c r="H60" i="4" s="1"/>
  <c r="G61" i="4"/>
  <c r="H61" i="4" s="1"/>
  <c r="G65" i="4"/>
  <c r="H65" i="4" s="1"/>
  <c r="G66" i="4"/>
  <c r="H66" i="4" s="1"/>
  <c r="G70" i="4"/>
  <c r="H70" i="4" s="1"/>
  <c r="G76" i="4"/>
  <c r="H76" i="4" s="1"/>
  <c r="G77" i="4"/>
  <c r="H77" i="4" s="1"/>
  <c r="G81" i="4"/>
  <c r="H81" i="4" s="1"/>
  <c r="G82" i="4"/>
  <c r="H82" i="4" s="1"/>
  <c r="G86" i="4"/>
  <c r="H86" i="4" s="1"/>
  <c r="G92" i="4"/>
  <c r="H92" i="4" s="1"/>
  <c r="G93" i="4"/>
  <c r="H93" i="4" s="1"/>
  <c r="G97" i="4"/>
  <c r="H97" i="4" s="1"/>
  <c r="G98" i="4"/>
  <c r="H98" i="4" s="1"/>
  <c r="G102" i="4"/>
  <c r="H102" i="4" s="1"/>
  <c r="G108" i="4"/>
  <c r="H108" i="4" s="1"/>
  <c r="G109" i="4"/>
  <c r="H109" i="4" s="1"/>
  <c r="G113" i="4"/>
  <c r="H113" i="4" s="1"/>
  <c r="G114" i="4"/>
  <c r="H114" i="4" s="1"/>
  <c r="BJ9" i="3"/>
  <c r="BJ20" i="3"/>
  <c r="BJ25" i="3"/>
  <c r="BJ36" i="3"/>
  <c r="BJ41" i="3"/>
  <c r="BJ52" i="3"/>
  <c r="BJ57" i="3"/>
  <c r="BJ68" i="3"/>
  <c r="BJ73" i="3"/>
  <c r="BJ76" i="3"/>
  <c r="BJ81" i="3"/>
  <c r="BJ84" i="3"/>
  <c r="BJ89" i="3"/>
  <c r="BJ92" i="3"/>
  <c r="BJ97" i="3"/>
  <c r="BJ100" i="3"/>
  <c r="BJ105" i="3"/>
  <c r="BJ108" i="3"/>
  <c r="BJ113" i="3"/>
  <c r="BJ116" i="3"/>
  <c r="BJ121" i="3"/>
  <c r="AC7" i="3"/>
  <c r="AC10" i="3"/>
  <c r="AC13" i="3"/>
  <c r="AG13" i="3"/>
  <c r="AC14" i="3"/>
  <c r="AF16" i="3"/>
  <c r="AC17" i="3"/>
  <c r="AH17" i="3"/>
  <c r="AE19" i="3"/>
  <c r="AC20" i="3"/>
  <c r="AF22" i="3"/>
  <c r="AC28" i="3"/>
  <c r="AC29" i="3"/>
  <c r="AC30" i="3"/>
  <c r="AH30" i="3"/>
  <c r="AC33" i="3"/>
  <c r="AC38" i="3"/>
  <c r="AE39" i="3"/>
  <c r="AD42" i="3"/>
  <c r="AC47" i="3"/>
  <c r="AC49" i="3"/>
  <c r="AD49" i="3"/>
  <c r="AI51" i="3"/>
  <c r="AC53" i="3"/>
  <c r="AE53" i="3"/>
  <c r="AC54" i="3"/>
  <c r="AH54" i="3"/>
  <c r="AG57" i="3"/>
  <c r="AF62" i="3"/>
  <c r="AG67" i="3"/>
  <c r="AC68" i="3"/>
  <c r="AD68" i="3"/>
  <c r="AC69" i="3"/>
  <c r="AC72" i="3"/>
  <c r="AC73" i="3"/>
  <c r="AE73" i="3"/>
  <c r="AC74" i="3"/>
  <c r="AC75" i="3"/>
  <c r="AC79" i="3"/>
  <c r="AH81" i="3"/>
  <c r="AC82" i="3"/>
  <c r="AC85" i="3"/>
  <c r="AC86" i="3"/>
  <c r="AC88" i="3"/>
  <c r="AD88" i="3"/>
  <c r="AH88" i="3"/>
  <c r="AJ88" i="3"/>
  <c r="AE91" i="3"/>
  <c r="AI91" i="3"/>
  <c r="AC92" i="3"/>
  <c r="AF94" i="3"/>
  <c r="AC95" i="3"/>
  <c r="AF96" i="3"/>
  <c r="AJ96" i="3"/>
  <c r="AG97" i="3"/>
  <c r="AF98" i="3"/>
  <c r="AJ103" i="3"/>
  <c r="AC105" i="3"/>
  <c r="AC106" i="3"/>
  <c r="AH106" i="3"/>
  <c r="AE107" i="3"/>
  <c r="AF110" i="3"/>
  <c r="AC112" i="3"/>
  <c r="AE113" i="3"/>
  <c r="AF116" i="3"/>
  <c r="AC117" i="3"/>
  <c r="C7" i="3"/>
  <c r="D7" i="3"/>
  <c r="BJ7" i="3" s="1"/>
  <c r="C8" i="3"/>
  <c r="D8" i="3" s="1"/>
  <c r="BJ8" i="3" s="1"/>
  <c r="C9" i="3"/>
  <c r="D9" i="3"/>
  <c r="C10" i="3"/>
  <c r="C11" i="3"/>
  <c r="G3" i="4" s="1"/>
  <c r="H3" i="4" s="1"/>
  <c r="C12" i="3"/>
  <c r="D12" i="3" s="1"/>
  <c r="BJ12" i="3" s="1"/>
  <c r="C13" i="3"/>
  <c r="G5" i="4" s="1"/>
  <c r="H5" i="4" s="1"/>
  <c r="D13" i="3"/>
  <c r="BJ13" i="3" s="1"/>
  <c r="C14" i="3"/>
  <c r="D14" i="3" s="1"/>
  <c r="BJ14" i="3" s="1"/>
  <c r="C15" i="3"/>
  <c r="G7" i="4" s="1"/>
  <c r="D15" i="3"/>
  <c r="BJ15" i="3" s="1"/>
  <c r="C16" i="3"/>
  <c r="D16" i="3" s="1"/>
  <c r="BJ16" i="3" s="1"/>
  <c r="C17" i="3"/>
  <c r="G9" i="4" s="1"/>
  <c r="H9" i="4" s="1"/>
  <c r="D17" i="3"/>
  <c r="BJ17" i="3" s="1"/>
  <c r="C18" i="3"/>
  <c r="D18" i="3" s="1"/>
  <c r="BJ18" i="3" s="1"/>
  <c r="C19" i="3"/>
  <c r="G11" i="4" s="1"/>
  <c r="H11" i="4" s="1"/>
  <c r="C20" i="3"/>
  <c r="D20" i="3" s="1"/>
  <c r="C21" i="3"/>
  <c r="D21" i="3"/>
  <c r="BJ21" i="3" s="1"/>
  <c r="C22" i="3"/>
  <c r="D22" i="3" s="1"/>
  <c r="BJ22" i="3" s="1"/>
  <c r="C23" i="3"/>
  <c r="G15" i="4" s="1"/>
  <c r="H15" i="4" s="1"/>
  <c r="D23" i="3"/>
  <c r="BJ23" i="3" s="1"/>
  <c r="C24" i="3"/>
  <c r="D24" i="3" s="1"/>
  <c r="BJ24" i="3" s="1"/>
  <c r="C25" i="3"/>
  <c r="D25" i="3"/>
  <c r="C26" i="3"/>
  <c r="D26" i="3" s="1"/>
  <c r="BJ26" i="3" s="1"/>
  <c r="C27" i="3"/>
  <c r="G19" i="4" s="1"/>
  <c r="H19" i="4" s="1"/>
  <c r="C28" i="3"/>
  <c r="D28" i="3" s="1"/>
  <c r="BJ28" i="3" s="1"/>
  <c r="C29" i="3"/>
  <c r="G21" i="4" s="1"/>
  <c r="H21" i="4" s="1"/>
  <c r="D29" i="3"/>
  <c r="BJ29" i="3" s="1"/>
  <c r="C30" i="3"/>
  <c r="D30" i="3" s="1"/>
  <c r="BJ30" i="3" s="1"/>
  <c r="C31" i="3"/>
  <c r="G23" i="4" s="1"/>
  <c r="D31" i="3"/>
  <c r="BJ31" i="3" s="1"/>
  <c r="C32" i="3"/>
  <c r="D32" i="3" s="1"/>
  <c r="BJ32" i="3" s="1"/>
  <c r="C33" i="3"/>
  <c r="G25" i="4" s="1"/>
  <c r="H25" i="4" s="1"/>
  <c r="D33" i="3"/>
  <c r="BJ33" i="3" s="1"/>
  <c r="C34" i="3"/>
  <c r="D34" i="3" s="1"/>
  <c r="BJ34" i="3" s="1"/>
  <c r="C35" i="3"/>
  <c r="G27" i="4" s="1"/>
  <c r="H27" i="4" s="1"/>
  <c r="C36" i="3"/>
  <c r="D36" i="3" s="1"/>
  <c r="C37" i="3"/>
  <c r="D37" i="3"/>
  <c r="BJ37" i="3" s="1"/>
  <c r="C38" i="3"/>
  <c r="D38" i="3" s="1"/>
  <c r="BJ38" i="3" s="1"/>
  <c r="C39" i="3"/>
  <c r="G31" i="4" s="1"/>
  <c r="H31" i="4" s="1"/>
  <c r="D39" i="3"/>
  <c r="BJ39" i="3" s="1"/>
  <c r="C40" i="3"/>
  <c r="D40" i="3" s="1"/>
  <c r="BJ40" i="3" s="1"/>
  <c r="C41" i="3"/>
  <c r="D41" i="3"/>
  <c r="C42" i="3"/>
  <c r="D42" i="3" s="1"/>
  <c r="BJ42" i="3" s="1"/>
  <c r="C43" i="3"/>
  <c r="G35" i="4" s="1"/>
  <c r="H35" i="4" s="1"/>
  <c r="C44" i="3"/>
  <c r="D44" i="3" s="1"/>
  <c r="BJ44" i="3" s="1"/>
  <c r="C45" i="3"/>
  <c r="G37" i="4" s="1"/>
  <c r="H37" i="4" s="1"/>
  <c r="D45" i="3"/>
  <c r="BJ45" i="3" s="1"/>
  <c r="C46" i="3"/>
  <c r="D46" i="3" s="1"/>
  <c r="BJ46" i="3" s="1"/>
  <c r="C47" i="3"/>
  <c r="G39" i="4" s="1"/>
  <c r="D47" i="3"/>
  <c r="BJ47" i="3" s="1"/>
  <c r="C48" i="3"/>
  <c r="D48" i="3" s="1"/>
  <c r="BJ48" i="3" s="1"/>
  <c r="C49" i="3"/>
  <c r="G41" i="4" s="1"/>
  <c r="H41" i="4" s="1"/>
  <c r="D49" i="3"/>
  <c r="BJ49" i="3" s="1"/>
  <c r="C50" i="3"/>
  <c r="D50" i="3" s="1"/>
  <c r="BJ50" i="3" s="1"/>
  <c r="C51" i="3"/>
  <c r="G43" i="4" s="1"/>
  <c r="H43" i="4" s="1"/>
  <c r="C52" i="3"/>
  <c r="D52" i="3" s="1"/>
  <c r="C53" i="3"/>
  <c r="D53" i="3"/>
  <c r="BJ53" i="3" s="1"/>
  <c r="C54" i="3"/>
  <c r="D54" i="3" s="1"/>
  <c r="BJ54" i="3" s="1"/>
  <c r="C55" i="3"/>
  <c r="G47" i="4" s="1"/>
  <c r="H47" i="4" s="1"/>
  <c r="D55" i="3"/>
  <c r="BJ55" i="3" s="1"/>
  <c r="C56" i="3"/>
  <c r="D56" i="3" s="1"/>
  <c r="BJ56" i="3" s="1"/>
  <c r="C57" i="3"/>
  <c r="D57" i="3"/>
  <c r="C58" i="3"/>
  <c r="D58" i="3" s="1"/>
  <c r="BJ58" i="3" s="1"/>
  <c r="C59" i="3"/>
  <c r="G51" i="4" s="1"/>
  <c r="H51" i="4" s="1"/>
  <c r="C60" i="3"/>
  <c r="D60" i="3" s="1"/>
  <c r="BJ60" i="3" s="1"/>
  <c r="C61" i="3"/>
  <c r="G53" i="4" s="1"/>
  <c r="H53" i="4" s="1"/>
  <c r="D61" i="3"/>
  <c r="BJ61" i="3" s="1"/>
  <c r="C62" i="3"/>
  <c r="D62" i="3" s="1"/>
  <c r="BJ62" i="3" s="1"/>
  <c r="C63" i="3"/>
  <c r="G55" i="4" s="1"/>
  <c r="D63" i="3"/>
  <c r="BJ63" i="3" s="1"/>
  <c r="C64" i="3"/>
  <c r="D64" i="3" s="1"/>
  <c r="BJ64" i="3" s="1"/>
  <c r="C65" i="3"/>
  <c r="G57" i="4" s="1"/>
  <c r="H57" i="4" s="1"/>
  <c r="D65" i="3"/>
  <c r="BJ65" i="3" s="1"/>
  <c r="C66" i="3"/>
  <c r="D66" i="3" s="1"/>
  <c r="BJ66" i="3" s="1"/>
  <c r="C67" i="3"/>
  <c r="G59" i="4" s="1"/>
  <c r="H59" i="4" s="1"/>
  <c r="C68" i="3"/>
  <c r="D68" i="3" s="1"/>
  <c r="C69" i="3"/>
  <c r="D69" i="3"/>
  <c r="BJ69" i="3" s="1"/>
  <c r="C70" i="3"/>
  <c r="D70" i="3" s="1"/>
  <c r="BJ70" i="3" s="1"/>
  <c r="C71" i="3"/>
  <c r="G63" i="4" s="1"/>
  <c r="H63" i="4" s="1"/>
  <c r="D71" i="3"/>
  <c r="BJ71" i="3" s="1"/>
  <c r="C72" i="3"/>
  <c r="D72" i="3" s="1"/>
  <c r="BJ72" i="3" s="1"/>
  <c r="C73" i="3"/>
  <c r="D73" i="3"/>
  <c r="C74" i="3"/>
  <c r="D74" i="3" s="1"/>
  <c r="BJ74" i="3" s="1"/>
  <c r="C75" i="3"/>
  <c r="G67" i="4" s="1"/>
  <c r="H67" i="4" s="1"/>
  <c r="C76" i="3"/>
  <c r="D76" i="3" s="1"/>
  <c r="C77" i="3"/>
  <c r="G69" i="4" s="1"/>
  <c r="H69" i="4" s="1"/>
  <c r="D77" i="3"/>
  <c r="BJ77" i="3" s="1"/>
  <c r="C78" i="3"/>
  <c r="D78" i="3" s="1"/>
  <c r="BJ78" i="3" s="1"/>
  <c r="C79" i="3"/>
  <c r="G71" i="4" s="1"/>
  <c r="D79" i="3"/>
  <c r="BJ79" i="3" s="1"/>
  <c r="C80" i="3"/>
  <c r="D80" i="3" s="1"/>
  <c r="BJ80" i="3" s="1"/>
  <c r="C81" i="3"/>
  <c r="G73" i="4" s="1"/>
  <c r="H73" i="4" s="1"/>
  <c r="D81" i="3"/>
  <c r="C82" i="3"/>
  <c r="D82" i="3" s="1"/>
  <c r="BJ82" i="3" s="1"/>
  <c r="C83" i="3"/>
  <c r="G75" i="4" s="1"/>
  <c r="H75" i="4" s="1"/>
  <c r="C84" i="3"/>
  <c r="D84" i="3" s="1"/>
  <c r="C85" i="3"/>
  <c r="D85" i="3"/>
  <c r="BJ85" i="3" s="1"/>
  <c r="C86" i="3"/>
  <c r="D86" i="3" s="1"/>
  <c r="BJ86" i="3" s="1"/>
  <c r="C87" i="3"/>
  <c r="G79" i="4" s="1"/>
  <c r="H79" i="4" s="1"/>
  <c r="D87" i="3"/>
  <c r="BJ87" i="3" s="1"/>
  <c r="C88" i="3"/>
  <c r="D88" i="3" s="1"/>
  <c r="BJ88" i="3" s="1"/>
  <c r="C89" i="3"/>
  <c r="D89" i="3"/>
  <c r="C90" i="3"/>
  <c r="D90" i="3" s="1"/>
  <c r="BJ90" i="3" s="1"/>
  <c r="C91" i="3"/>
  <c r="G83" i="4" s="1"/>
  <c r="H83" i="4" s="1"/>
  <c r="C92" i="3"/>
  <c r="D92" i="3" s="1"/>
  <c r="C93" i="3"/>
  <c r="G85" i="4" s="1"/>
  <c r="H85" i="4" s="1"/>
  <c r="D93" i="3"/>
  <c r="BJ93" i="3" s="1"/>
  <c r="C94" i="3"/>
  <c r="D94" i="3" s="1"/>
  <c r="BJ94" i="3" s="1"/>
  <c r="C95" i="3"/>
  <c r="G87" i="4" s="1"/>
  <c r="D95" i="3"/>
  <c r="BJ95" i="3" s="1"/>
  <c r="C96" i="3"/>
  <c r="D96" i="3" s="1"/>
  <c r="BJ96" i="3" s="1"/>
  <c r="C97" i="3"/>
  <c r="G89" i="4" s="1"/>
  <c r="H89" i="4" s="1"/>
  <c r="D97" i="3"/>
  <c r="C98" i="3"/>
  <c r="D98" i="3" s="1"/>
  <c r="BJ98" i="3" s="1"/>
  <c r="C99" i="3"/>
  <c r="G91" i="4" s="1"/>
  <c r="H91" i="4" s="1"/>
  <c r="C100" i="3"/>
  <c r="D100" i="3" s="1"/>
  <c r="C101" i="3"/>
  <c r="D101" i="3"/>
  <c r="BJ101" i="3" s="1"/>
  <c r="C102" i="3"/>
  <c r="D102" i="3" s="1"/>
  <c r="BJ102" i="3" s="1"/>
  <c r="C103" i="3"/>
  <c r="G95" i="4" s="1"/>
  <c r="H95" i="4" s="1"/>
  <c r="D103" i="3"/>
  <c r="BJ103" i="3" s="1"/>
  <c r="C104" i="3"/>
  <c r="D104" i="3" s="1"/>
  <c r="BJ104" i="3" s="1"/>
  <c r="C105" i="3"/>
  <c r="D105" i="3"/>
  <c r="C106" i="3"/>
  <c r="D106" i="3" s="1"/>
  <c r="BJ106" i="3" s="1"/>
  <c r="C107" i="3"/>
  <c r="G99" i="4" s="1"/>
  <c r="H99" i="4" s="1"/>
  <c r="C108" i="3"/>
  <c r="D108" i="3" s="1"/>
  <c r="C109" i="3"/>
  <c r="G101" i="4" s="1"/>
  <c r="H101" i="4" s="1"/>
  <c r="D109" i="3"/>
  <c r="BJ109" i="3" s="1"/>
  <c r="C110" i="3"/>
  <c r="D110" i="3" s="1"/>
  <c r="BJ110" i="3" s="1"/>
  <c r="C111" i="3"/>
  <c r="G103" i="4" s="1"/>
  <c r="D111" i="3"/>
  <c r="BJ111" i="3" s="1"/>
  <c r="C112" i="3"/>
  <c r="D112" i="3" s="1"/>
  <c r="BJ112" i="3" s="1"/>
  <c r="C113" i="3"/>
  <c r="G105" i="4" s="1"/>
  <c r="H105" i="4" s="1"/>
  <c r="D113" i="3"/>
  <c r="C114" i="3"/>
  <c r="D114" i="3" s="1"/>
  <c r="BJ114" i="3" s="1"/>
  <c r="C115" i="3"/>
  <c r="G107" i="4" s="1"/>
  <c r="H107" i="4" s="1"/>
  <c r="C116" i="3"/>
  <c r="D116" i="3" s="1"/>
  <c r="C117" i="3"/>
  <c r="D117" i="3"/>
  <c r="BJ117" i="3" s="1"/>
  <c r="C118" i="3"/>
  <c r="D118" i="3" s="1"/>
  <c r="BJ118" i="3" s="1"/>
  <c r="C119" i="3"/>
  <c r="G111" i="4" s="1"/>
  <c r="H111" i="4" s="1"/>
  <c r="D119" i="3"/>
  <c r="BJ119" i="3" s="1"/>
  <c r="C120" i="3"/>
  <c r="D120" i="3" s="1"/>
  <c r="BJ120" i="3" s="1"/>
  <c r="C121" i="3"/>
  <c r="D121" i="3"/>
  <c r="C122" i="3"/>
  <c r="D122" i="3" s="1"/>
  <c r="BJ122" i="3" s="1"/>
  <c r="C123" i="3"/>
  <c r="D123" i="3" s="1"/>
  <c r="BJ123" i="3" s="1"/>
  <c r="C6" i="3"/>
  <c r="D6" i="3" s="1"/>
  <c r="BJ6" i="3" s="1"/>
  <c r="S7" i="3"/>
  <c r="S8" i="3"/>
  <c r="S9" i="3"/>
  <c r="S10" i="3"/>
  <c r="S11" i="3"/>
  <c r="Z11" i="3" s="1"/>
  <c r="S12" i="3"/>
  <c r="X12" i="3" s="1"/>
  <c r="AH12" i="3" s="1"/>
  <c r="S13" i="3"/>
  <c r="S14" i="3"/>
  <c r="V14" i="3" s="1"/>
  <c r="AF14" i="3" s="1"/>
  <c r="S15" i="3"/>
  <c r="S16" i="3"/>
  <c r="S17" i="3"/>
  <c r="S18" i="3"/>
  <c r="AI18" i="3"/>
  <c r="S19" i="3"/>
  <c r="S20" i="3"/>
  <c r="AA20" i="3" s="1"/>
  <c r="S21" i="3"/>
  <c r="U21" i="3" s="1"/>
  <c r="AE21" i="3" s="1"/>
  <c r="S22" i="3"/>
  <c r="S23" i="3"/>
  <c r="Z23" i="3" s="1"/>
  <c r="AJ23" i="3" s="1"/>
  <c r="S24" i="3"/>
  <c r="S25" i="3"/>
  <c r="S26" i="3"/>
  <c r="S27" i="3"/>
  <c r="S28" i="3"/>
  <c r="S29" i="3"/>
  <c r="S30" i="3"/>
  <c r="S31" i="3"/>
  <c r="V31" i="3" s="1"/>
  <c r="AF31" i="3" s="1"/>
  <c r="S32" i="3"/>
  <c r="S33" i="3"/>
  <c r="S34" i="3"/>
  <c r="T34" i="3" s="1"/>
  <c r="AD34" i="3" s="1"/>
  <c r="S35" i="3"/>
  <c r="S36" i="3"/>
  <c r="S37" i="3"/>
  <c r="AA37" i="3" s="1"/>
  <c r="S38" i="3"/>
  <c r="S39" i="3"/>
  <c r="S40" i="3"/>
  <c r="Y40" i="3" s="1"/>
  <c r="AI40" i="3" s="1"/>
  <c r="S41" i="3"/>
  <c r="S42" i="3"/>
  <c r="Y42" i="3" s="1"/>
  <c r="S43" i="3"/>
  <c r="S44" i="3"/>
  <c r="S45" i="3"/>
  <c r="S46" i="3"/>
  <c r="S47" i="3"/>
  <c r="Y47" i="3" s="1"/>
  <c r="S48" i="3"/>
  <c r="V48" i="3" s="1"/>
  <c r="AF48" i="3" s="1"/>
  <c r="S49" i="3"/>
  <c r="S50" i="3"/>
  <c r="AC50" i="3" s="1"/>
  <c r="S51" i="3"/>
  <c r="S52" i="3"/>
  <c r="S53" i="3"/>
  <c r="S54" i="3"/>
  <c r="S55" i="3"/>
  <c r="S56" i="3"/>
  <c r="Z56" i="3" s="1"/>
  <c r="AJ56" i="3" s="1"/>
  <c r="S57" i="3"/>
  <c r="S58" i="3"/>
  <c r="V58" i="3" s="1"/>
  <c r="AF58" i="3" s="1"/>
  <c r="S59" i="3"/>
  <c r="S60" i="3"/>
  <c r="V60" i="3" s="1"/>
  <c r="AF60" i="3" s="1"/>
  <c r="S61" i="3"/>
  <c r="S62" i="3"/>
  <c r="AK62" i="3"/>
  <c r="S63" i="3"/>
  <c r="S64" i="3"/>
  <c r="S65" i="3"/>
  <c r="W65" i="3" s="1"/>
  <c r="AG65" i="3" s="1"/>
  <c r="S66" i="3"/>
  <c r="Y66" i="3" s="1"/>
  <c r="S67" i="3"/>
  <c r="S68" i="3"/>
  <c r="Z68" i="3" s="1"/>
  <c r="S69" i="3"/>
  <c r="S70" i="3"/>
  <c r="S71" i="3"/>
  <c r="S72" i="3"/>
  <c r="V72" i="3" s="1"/>
  <c r="AF72" i="3" s="1"/>
  <c r="S73" i="3"/>
  <c r="S74" i="3"/>
  <c r="S75" i="3"/>
  <c r="AI75" i="3"/>
  <c r="S76" i="3"/>
  <c r="S77" i="3"/>
  <c r="AA77" i="3" s="1"/>
  <c r="S78" i="3"/>
  <c r="V78" i="3" s="1"/>
  <c r="AF78" i="3" s="1"/>
  <c r="S79" i="3"/>
  <c r="S80" i="3"/>
  <c r="Z80" i="3" s="1"/>
  <c r="AJ80" i="3" s="1"/>
  <c r="S81" i="3"/>
  <c r="S82" i="3"/>
  <c r="S83" i="3"/>
  <c r="S84" i="3"/>
  <c r="S85" i="3"/>
  <c r="U85" i="3" s="1"/>
  <c r="AE85" i="3" s="1"/>
  <c r="S86" i="3"/>
  <c r="X86" i="3" s="1"/>
  <c r="AH86" i="3" s="1"/>
  <c r="S87" i="3"/>
  <c r="Z87" i="3" s="1"/>
  <c r="S88" i="3"/>
  <c r="S89" i="3"/>
  <c r="S90" i="3"/>
  <c r="S91" i="3"/>
  <c r="S92" i="3"/>
  <c r="Y92" i="3" s="1"/>
  <c r="S93" i="3"/>
  <c r="W93" i="3" s="1"/>
  <c r="AG93" i="3" s="1"/>
  <c r="S94" i="3"/>
  <c r="S95" i="3"/>
  <c r="S96" i="3"/>
  <c r="S97" i="3"/>
  <c r="S98" i="3"/>
  <c r="X98" i="3" s="1"/>
  <c r="AH98" i="3" s="1"/>
  <c r="S99" i="3"/>
  <c r="Y99" i="3" s="1"/>
  <c r="AI99" i="3" s="1"/>
  <c r="S100" i="3"/>
  <c r="W100" i="3" s="1"/>
  <c r="AG100" i="3" s="1"/>
  <c r="S101" i="3"/>
  <c r="S102" i="3"/>
  <c r="S103" i="3"/>
  <c r="S104" i="3"/>
  <c r="Y104" i="3" s="1"/>
  <c r="AI104" i="3" s="1"/>
  <c r="S105" i="3"/>
  <c r="S106" i="3"/>
  <c r="Y106" i="3" s="1"/>
  <c r="S107" i="3"/>
  <c r="V107" i="3" s="1"/>
  <c r="AF107" i="3" s="1"/>
  <c r="S108" i="3"/>
  <c r="S109" i="3"/>
  <c r="S110" i="3"/>
  <c r="S111" i="3"/>
  <c r="Y111" i="3" s="1"/>
  <c r="S112" i="3"/>
  <c r="S113" i="3"/>
  <c r="S114" i="3"/>
  <c r="X114" i="3" s="1"/>
  <c r="AH114" i="3" s="1"/>
  <c r="S115" i="3"/>
  <c r="S116" i="3"/>
  <c r="W116" i="3" s="1"/>
  <c r="AG116" i="3" s="1"/>
  <c r="S117" i="3"/>
  <c r="T117" i="3" s="1"/>
  <c r="AD117" i="3" s="1"/>
  <c r="S118" i="3"/>
  <c r="S119" i="3"/>
  <c r="U119" i="3" s="1"/>
  <c r="AE119" i="3" s="1"/>
  <c r="S120" i="3"/>
  <c r="S121" i="3"/>
  <c r="S122" i="3"/>
  <c r="V122" i="3" s="1"/>
  <c r="AF122" i="3" s="1"/>
  <c r="S123" i="3"/>
  <c r="S6" i="3"/>
  <c r="AA123" i="3" l="1"/>
  <c r="T123" i="3"/>
  <c r="AD123" i="3" s="1"/>
  <c r="X123" i="3"/>
  <c r="AH123" i="3" s="1"/>
  <c r="AA115" i="3"/>
  <c r="AK115" i="3" s="1"/>
  <c r="Z115" i="3"/>
  <c r="T115" i="3"/>
  <c r="AD115" i="3" s="1"/>
  <c r="AQ115" i="3" s="1"/>
  <c r="X115" i="3"/>
  <c r="AH115" i="3" s="1"/>
  <c r="Z108" i="3"/>
  <c r="W108" i="3"/>
  <c r="AG108" i="3" s="1"/>
  <c r="Z90" i="3"/>
  <c r="AA90" i="3"/>
  <c r="U90" i="3"/>
  <c r="AE90" i="3" s="1"/>
  <c r="AA83" i="3"/>
  <c r="T83" i="3"/>
  <c r="AD83" i="3" s="1"/>
  <c r="X83" i="3"/>
  <c r="AH83" i="3" s="1"/>
  <c r="Z83" i="3"/>
  <c r="V83" i="3"/>
  <c r="AF83" i="3" s="1"/>
  <c r="Z70" i="3"/>
  <c r="AJ70" i="3" s="1"/>
  <c r="U70" i="3"/>
  <c r="AE70" i="3" s="1"/>
  <c r="AP70" i="3" s="1"/>
  <c r="W70" i="3"/>
  <c r="AG70" i="3" s="1"/>
  <c r="AA63" i="3"/>
  <c r="T63" i="3"/>
  <c r="AD63" i="3" s="1"/>
  <c r="X63" i="3"/>
  <c r="AH63" i="3" s="1"/>
  <c r="U63" i="3"/>
  <c r="AE63" i="3" s="1"/>
  <c r="W52" i="3"/>
  <c r="AG52" i="3" s="1"/>
  <c r="V52" i="3"/>
  <c r="AF52" i="3" s="1"/>
  <c r="W44" i="3"/>
  <c r="AG44" i="3" s="1"/>
  <c r="Z44" i="3"/>
  <c r="T44" i="3"/>
  <c r="AD44" i="3" s="1"/>
  <c r="AA35" i="3"/>
  <c r="AK35" i="3" s="1"/>
  <c r="T35" i="3"/>
  <c r="AD35" i="3" s="1"/>
  <c r="X35" i="3"/>
  <c r="AH35" i="3" s="1"/>
  <c r="Z35" i="3"/>
  <c r="AJ35" i="3" s="1"/>
  <c r="V35" i="3"/>
  <c r="AF35" i="3" s="1"/>
  <c r="AA27" i="3"/>
  <c r="AK27" i="3" s="1"/>
  <c r="AR27" i="3" s="1"/>
  <c r="T27" i="3"/>
  <c r="AD27" i="3" s="1"/>
  <c r="X27" i="3"/>
  <c r="AH27" i="3" s="1"/>
  <c r="AA15" i="3"/>
  <c r="AK15" i="3" s="1"/>
  <c r="T15" i="3"/>
  <c r="AD15" i="3" s="1"/>
  <c r="AU15" i="3" s="1"/>
  <c r="X15" i="3"/>
  <c r="AH15" i="3" s="1"/>
  <c r="U15" i="3"/>
  <c r="AE15" i="3" s="1"/>
  <c r="Y9" i="3"/>
  <c r="V9" i="3"/>
  <c r="AF9" i="3" s="1"/>
  <c r="X9" i="3"/>
  <c r="AH9" i="3" s="1"/>
  <c r="AC119" i="3"/>
  <c r="AC80" i="3"/>
  <c r="AC37" i="3"/>
  <c r="G88" i="4"/>
  <c r="H88" i="4" s="1"/>
  <c r="G72" i="4"/>
  <c r="H72" i="4" s="1"/>
  <c r="G56" i="4"/>
  <c r="H56" i="4" s="1"/>
  <c r="G24" i="4"/>
  <c r="H24" i="4" s="1"/>
  <c r="U123" i="3"/>
  <c r="AE123" i="3" s="1"/>
  <c r="W115" i="3"/>
  <c r="AG115" i="3" s="1"/>
  <c r="V111" i="3"/>
  <c r="AF111" i="3" s="1"/>
  <c r="U108" i="3"/>
  <c r="AE108" i="3" s="1"/>
  <c r="T90" i="3"/>
  <c r="AD90" i="3" s="1"/>
  <c r="X80" i="3"/>
  <c r="AH80" i="3" s="1"/>
  <c r="X70" i="3"/>
  <c r="AH70" i="3" s="1"/>
  <c r="AS70" i="3" s="1"/>
  <c r="W66" i="3"/>
  <c r="AG66" i="3" s="1"/>
  <c r="X60" i="3"/>
  <c r="AH60" i="3" s="1"/>
  <c r="U35" i="3"/>
  <c r="AE35" i="3" s="1"/>
  <c r="T21" i="3"/>
  <c r="AD21" i="3" s="1"/>
  <c r="V15" i="3"/>
  <c r="AF15" i="3" s="1"/>
  <c r="Y108" i="3"/>
  <c r="AA93" i="3"/>
  <c r="Y44" i="3"/>
  <c r="AA7" i="7"/>
  <c r="AK7" i="7" s="1"/>
  <c r="T7" i="7"/>
  <c r="X7" i="7"/>
  <c r="AH7" i="7" s="1"/>
  <c r="V7" i="7"/>
  <c r="AF7" i="7" s="1"/>
  <c r="Y7" i="7"/>
  <c r="AI7" i="7" s="1"/>
  <c r="U7" i="7"/>
  <c r="AE7" i="7" s="1"/>
  <c r="Z7" i="7"/>
  <c r="AJ7" i="7" s="1"/>
  <c r="W7" i="7"/>
  <c r="AG7" i="7" s="1"/>
  <c r="Z14" i="7"/>
  <c r="AJ14" i="7" s="1"/>
  <c r="U14" i="7"/>
  <c r="AE14" i="7" s="1"/>
  <c r="X14" i="7"/>
  <c r="AH14" i="7" s="1"/>
  <c r="Y14" i="7"/>
  <c r="AI14" i="7" s="1"/>
  <c r="V14" i="7"/>
  <c r="AF14" i="7" s="1"/>
  <c r="AA14" i="7"/>
  <c r="AK14" i="7" s="1"/>
  <c r="W14" i="7"/>
  <c r="AG14" i="7" s="1"/>
  <c r="T14" i="7"/>
  <c r="Y21" i="7"/>
  <c r="AI21" i="7" s="1"/>
  <c r="V21" i="7"/>
  <c r="AF21" i="7" s="1"/>
  <c r="U21" i="7"/>
  <c r="AE21" i="7" s="1"/>
  <c r="Z21" i="7"/>
  <c r="AJ21" i="7" s="1"/>
  <c r="W21" i="7"/>
  <c r="AG21" i="7" s="1"/>
  <c r="AA21" i="7"/>
  <c r="AK21" i="7" s="1"/>
  <c r="X21" i="7"/>
  <c r="AH21" i="7" s="1"/>
  <c r="T21" i="7"/>
  <c r="Y29" i="7"/>
  <c r="AI29" i="7" s="1"/>
  <c r="V29" i="7"/>
  <c r="AF29" i="7" s="1"/>
  <c r="AA29" i="7"/>
  <c r="AK29" i="7" s="1"/>
  <c r="X29" i="7"/>
  <c r="AH29" i="7" s="1"/>
  <c r="T29" i="7"/>
  <c r="W29" i="7"/>
  <c r="AG29" i="7" s="1"/>
  <c r="Z29" i="7"/>
  <c r="AJ29" i="7" s="1"/>
  <c r="U29" i="7"/>
  <c r="AE29" i="7" s="1"/>
  <c r="Y37" i="7"/>
  <c r="AI37" i="7" s="1"/>
  <c r="V37" i="7"/>
  <c r="AF37" i="7" s="1"/>
  <c r="U37" i="7"/>
  <c r="AE37" i="7" s="1"/>
  <c r="AA37" i="7"/>
  <c r="AK37" i="7" s="1"/>
  <c r="T37" i="7"/>
  <c r="W37" i="7"/>
  <c r="AG37" i="7" s="1"/>
  <c r="X37" i="7"/>
  <c r="AH37" i="7" s="1"/>
  <c r="Z37" i="7"/>
  <c r="AJ37" i="7" s="1"/>
  <c r="Y45" i="7"/>
  <c r="AI45" i="7" s="1"/>
  <c r="AA45" i="7"/>
  <c r="AK45" i="7" s="1"/>
  <c r="W45" i="7"/>
  <c r="AG45" i="7" s="1"/>
  <c r="V45" i="7"/>
  <c r="AF45" i="7" s="1"/>
  <c r="Z45" i="7"/>
  <c r="AJ45" i="7" s="1"/>
  <c r="X45" i="7"/>
  <c r="AH45" i="7" s="1"/>
  <c r="U45" i="7"/>
  <c r="AE45" i="7" s="1"/>
  <c r="T45" i="7"/>
  <c r="Y53" i="7"/>
  <c r="AI53" i="7" s="1"/>
  <c r="W53" i="7"/>
  <c r="AG53" i="7" s="1"/>
  <c r="T53" i="7"/>
  <c r="U53" i="7"/>
  <c r="AE53" i="7" s="1"/>
  <c r="V53" i="7"/>
  <c r="AF53" i="7" s="1"/>
  <c r="AA53" i="7"/>
  <c r="AK53" i="7" s="1"/>
  <c r="X53" i="7"/>
  <c r="AH53" i="7" s="1"/>
  <c r="Z53" i="7"/>
  <c r="AJ53" i="7" s="1"/>
  <c r="Y61" i="7"/>
  <c r="AI61" i="7" s="1"/>
  <c r="AA61" i="7"/>
  <c r="AK61" i="7" s="1"/>
  <c r="W61" i="7"/>
  <c r="AG61" i="7" s="1"/>
  <c r="Z61" i="7"/>
  <c r="AJ61" i="7" s="1"/>
  <c r="V61" i="7"/>
  <c r="AF61" i="7" s="1"/>
  <c r="X61" i="7"/>
  <c r="AH61" i="7" s="1"/>
  <c r="U61" i="7"/>
  <c r="AE61" i="7" s="1"/>
  <c r="T61" i="7"/>
  <c r="Y69" i="7"/>
  <c r="AI69" i="7" s="1"/>
  <c r="W69" i="7"/>
  <c r="AG69" i="7" s="1"/>
  <c r="T69" i="7"/>
  <c r="Z69" i="7"/>
  <c r="AJ69" i="7" s="1"/>
  <c r="AA69" i="7"/>
  <c r="AK69" i="7" s="1"/>
  <c r="U69" i="7"/>
  <c r="AE69" i="7" s="1"/>
  <c r="V69" i="7"/>
  <c r="AF69" i="7" s="1"/>
  <c r="X69" i="7"/>
  <c r="AH69" i="7" s="1"/>
  <c r="Y77" i="7"/>
  <c r="AI77" i="7" s="1"/>
  <c r="AA77" i="7"/>
  <c r="AK77" i="7" s="1"/>
  <c r="W77" i="7"/>
  <c r="AG77" i="7" s="1"/>
  <c r="V77" i="7"/>
  <c r="AF77" i="7" s="1"/>
  <c r="Z77" i="7"/>
  <c r="AJ77" i="7" s="1"/>
  <c r="T77" i="7"/>
  <c r="X77" i="7"/>
  <c r="AH77" i="7" s="1"/>
  <c r="U77" i="7"/>
  <c r="AE77" i="7" s="1"/>
  <c r="Y85" i="7"/>
  <c r="AI85" i="7" s="1"/>
  <c r="W85" i="7"/>
  <c r="AG85" i="7" s="1"/>
  <c r="Z85" i="7"/>
  <c r="AJ85" i="7" s="1"/>
  <c r="T85" i="7"/>
  <c r="AA85" i="7"/>
  <c r="AK85" i="7" s="1"/>
  <c r="U85" i="7"/>
  <c r="AE85" i="7" s="1"/>
  <c r="V85" i="7"/>
  <c r="AF85" i="7" s="1"/>
  <c r="X85" i="7"/>
  <c r="AH85" i="7" s="1"/>
  <c r="Y93" i="7"/>
  <c r="AI93" i="7" s="1"/>
  <c r="AA93" i="7"/>
  <c r="AK93" i="7" s="1"/>
  <c r="W93" i="7"/>
  <c r="AG93" i="7" s="1"/>
  <c r="U93" i="7"/>
  <c r="AE93" i="7" s="1"/>
  <c r="X93" i="7"/>
  <c r="AH93" i="7" s="1"/>
  <c r="V93" i="7"/>
  <c r="AF93" i="7" s="1"/>
  <c r="Z93" i="7"/>
  <c r="AJ93" i="7" s="1"/>
  <c r="T93" i="7"/>
  <c r="Y101" i="7"/>
  <c r="AI101" i="7" s="1"/>
  <c r="W101" i="7"/>
  <c r="AG101" i="7" s="1"/>
  <c r="AA101" i="7"/>
  <c r="AK101" i="7" s="1"/>
  <c r="X101" i="7"/>
  <c r="AH101" i="7" s="1"/>
  <c r="Z101" i="7"/>
  <c r="AJ101" i="7" s="1"/>
  <c r="V101" i="7"/>
  <c r="AF101" i="7" s="1"/>
  <c r="U101" i="7"/>
  <c r="AE101" i="7" s="1"/>
  <c r="T101" i="7"/>
  <c r="Y109" i="7"/>
  <c r="AI109" i="7" s="1"/>
  <c r="AA109" i="7"/>
  <c r="AK109" i="7" s="1"/>
  <c r="W109" i="7"/>
  <c r="AG109" i="7" s="1"/>
  <c r="Z109" i="7"/>
  <c r="AJ109" i="7" s="1"/>
  <c r="U109" i="7"/>
  <c r="AE109" i="7" s="1"/>
  <c r="X109" i="7"/>
  <c r="AH109" i="7" s="1"/>
  <c r="V109" i="7"/>
  <c r="AF109" i="7" s="1"/>
  <c r="T109" i="7"/>
  <c r="Y117" i="7"/>
  <c r="AI117" i="7" s="1"/>
  <c r="W117" i="7"/>
  <c r="AG117" i="7" s="1"/>
  <c r="X117" i="7"/>
  <c r="AH117" i="7" s="1"/>
  <c r="AA117" i="7"/>
  <c r="AK117" i="7" s="1"/>
  <c r="Z117" i="7"/>
  <c r="AJ117" i="7" s="1"/>
  <c r="V117" i="7"/>
  <c r="AF117" i="7" s="1"/>
  <c r="U117" i="7"/>
  <c r="AE117" i="7" s="1"/>
  <c r="T117" i="7"/>
  <c r="Z118" i="3"/>
  <c r="AJ118" i="3" s="1"/>
  <c r="U118" i="3"/>
  <c r="AE118" i="3" s="1"/>
  <c r="Z110" i="3"/>
  <c r="Y110" i="3"/>
  <c r="AI110" i="3" s="1"/>
  <c r="U110" i="3"/>
  <c r="AE110" i="3" s="1"/>
  <c r="AA103" i="3"/>
  <c r="AK103" i="3" s="1"/>
  <c r="Y103" i="3"/>
  <c r="T103" i="3"/>
  <c r="AD103" i="3" s="1"/>
  <c r="X103" i="3"/>
  <c r="AH103" i="3" s="1"/>
  <c r="Y96" i="3"/>
  <c r="AI96" i="3" s="1"/>
  <c r="W96" i="3"/>
  <c r="AG96" i="3" s="1"/>
  <c r="Y89" i="3"/>
  <c r="V89" i="3"/>
  <c r="AF89" i="3" s="1"/>
  <c r="Z82" i="3"/>
  <c r="AJ82" i="3" s="1"/>
  <c r="U82" i="3"/>
  <c r="AE82" i="3" s="1"/>
  <c r="V82" i="3"/>
  <c r="AF82" i="3" s="1"/>
  <c r="AA75" i="3"/>
  <c r="AK75" i="3" s="1"/>
  <c r="T75" i="3"/>
  <c r="AD75" i="3" s="1"/>
  <c r="X75" i="3"/>
  <c r="AH75" i="3" s="1"/>
  <c r="Y69" i="3"/>
  <c r="V69" i="3"/>
  <c r="AF69" i="3" s="1"/>
  <c r="Z69" i="3"/>
  <c r="W69" i="3"/>
  <c r="AG69" i="3" s="1"/>
  <c r="AA59" i="3"/>
  <c r="T59" i="3"/>
  <c r="AD59" i="3" s="1"/>
  <c r="X59" i="3"/>
  <c r="AH59" i="3" s="1"/>
  <c r="AA51" i="3"/>
  <c r="T51" i="3"/>
  <c r="AD51" i="3" s="1"/>
  <c r="X51" i="3"/>
  <c r="AH51" i="3" s="1"/>
  <c r="Z51" i="3"/>
  <c r="V51" i="3"/>
  <c r="AF51" i="3" s="1"/>
  <c r="AA43" i="3"/>
  <c r="T43" i="3"/>
  <c r="AD43" i="3" s="1"/>
  <c r="X43" i="3"/>
  <c r="AH43" i="3" s="1"/>
  <c r="W36" i="3"/>
  <c r="AG36" i="3" s="1"/>
  <c r="V36" i="3"/>
  <c r="AF36" i="3" s="1"/>
  <c r="Z30" i="3"/>
  <c r="AJ30" i="3" s="1"/>
  <c r="AP30" i="3" s="1"/>
  <c r="U30" i="3"/>
  <c r="AE30" i="3" s="1"/>
  <c r="Y30" i="3"/>
  <c r="AI30" i="3" s="1"/>
  <c r="T30" i="3"/>
  <c r="AD30" i="3" s="1"/>
  <c r="W24" i="3"/>
  <c r="AG24" i="3" s="1"/>
  <c r="AA24" i="3"/>
  <c r="AK24" i="3" s="1"/>
  <c r="X24" i="3"/>
  <c r="AH24" i="3" s="1"/>
  <c r="Z18" i="3"/>
  <c r="U18" i="3"/>
  <c r="AE18" i="3" s="1"/>
  <c r="AP18" i="3" s="1"/>
  <c r="V18" i="3"/>
  <c r="AF18" i="3" s="1"/>
  <c r="W8" i="3"/>
  <c r="AG8" i="3" s="1"/>
  <c r="AR8" i="3" s="1"/>
  <c r="AA8" i="3"/>
  <c r="AK8" i="3" s="1"/>
  <c r="X8" i="3"/>
  <c r="AH8" i="3" s="1"/>
  <c r="AC103" i="3"/>
  <c r="AC66" i="3"/>
  <c r="AC63" i="3"/>
  <c r="AC60" i="3"/>
  <c r="AC34" i="3"/>
  <c r="AC12" i="3"/>
  <c r="X122" i="3"/>
  <c r="AH122" i="3" s="1"/>
  <c r="W118" i="3"/>
  <c r="AG118" i="3" s="1"/>
  <c r="V114" i="3"/>
  <c r="AF114" i="3" s="1"/>
  <c r="U111" i="3"/>
  <c r="AE111" i="3" s="1"/>
  <c r="T110" i="3"/>
  <c r="AD110" i="3" s="1"/>
  <c r="T108" i="3"/>
  <c r="AD108" i="3" s="1"/>
  <c r="X104" i="3"/>
  <c r="AH104" i="3" s="1"/>
  <c r="W103" i="3"/>
  <c r="AG103" i="3" s="1"/>
  <c r="V99" i="3"/>
  <c r="AF99" i="3" s="1"/>
  <c r="T92" i="3"/>
  <c r="AD92" i="3" s="1"/>
  <c r="U83" i="3"/>
  <c r="AE83" i="3" s="1"/>
  <c r="V80" i="3"/>
  <c r="AF80" i="3" s="1"/>
  <c r="AQ80" i="3" s="1"/>
  <c r="T72" i="3"/>
  <c r="AD72" i="3" s="1"/>
  <c r="AL72" i="3" s="1"/>
  <c r="AX72" i="3" s="1"/>
  <c r="V63" i="3"/>
  <c r="AF63" i="3" s="1"/>
  <c r="U56" i="3"/>
  <c r="AE56" i="3" s="1"/>
  <c r="T52" i="3"/>
  <c r="AD52" i="3" s="1"/>
  <c r="W47" i="3"/>
  <c r="AG47" i="3" s="1"/>
  <c r="X44" i="3"/>
  <c r="AH44" i="3" s="1"/>
  <c r="V43" i="3"/>
  <c r="AF43" i="3" s="1"/>
  <c r="U36" i="3"/>
  <c r="AE36" i="3" s="1"/>
  <c r="X34" i="3"/>
  <c r="AH34" i="3" s="1"/>
  <c r="W30" i="3"/>
  <c r="AG30" i="3" s="1"/>
  <c r="W27" i="3"/>
  <c r="AG27" i="3" s="1"/>
  <c r="X20" i="3"/>
  <c r="AH20" i="3" s="1"/>
  <c r="AA69" i="3"/>
  <c r="Z48" i="3"/>
  <c r="AJ48" i="3" s="1"/>
  <c r="Z24" i="3"/>
  <c r="AJ24" i="3" s="1"/>
  <c r="AA12" i="3"/>
  <c r="Y121" i="3"/>
  <c r="V121" i="3"/>
  <c r="AF121" i="3" s="1"/>
  <c r="Y113" i="3"/>
  <c r="AA113" i="3"/>
  <c r="V113" i="3"/>
  <c r="AF113" i="3" s="1"/>
  <c r="Z102" i="3"/>
  <c r="U102" i="3"/>
  <c r="AE102" i="3" s="1"/>
  <c r="AA95" i="3"/>
  <c r="AK95" i="3" s="1"/>
  <c r="T95" i="3"/>
  <c r="AD95" i="3" s="1"/>
  <c r="X95" i="3"/>
  <c r="AH95" i="3" s="1"/>
  <c r="Y81" i="3"/>
  <c r="V81" i="3"/>
  <c r="AF81" i="3" s="1"/>
  <c r="AA81" i="3"/>
  <c r="U81" i="3"/>
  <c r="AE81" i="3" s="1"/>
  <c r="Z74" i="3"/>
  <c r="AJ74" i="3" s="1"/>
  <c r="U74" i="3"/>
  <c r="AE74" i="3" s="1"/>
  <c r="AP74" i="3" s="1"/>
  <c r="AA74" i="3"/>
  <c r="AK74" i="3" s="1"/>
  <c r="X74" i="3"/>
  <c r="AH74" i="3" s="1"/>
  <c r="Z62" i="3"/>
  <c r="U62" i="3"/>
  <c r="AE62" i="3" s="1"/>
  <c r="Y62" i="3"/>
  <c r="AI62" i="3" s="1"/>
  <c r="T62" i="3"/>
  <c r="AD62" i="3" s="1"/>
  <c r="Z54" i="3"/>
  <c r="AJ54" i="3" s="1"/>
  <c r="U54" i="3"/>
  <c r="AE54" i="3" s="1"/>
  <c r="AU54" i="3" s="1"/>
  <c r="W54" i="3"/>
  <c r="AG54" i="3" s="1"/>
  <c r="AR54" i="3" s="1"/>
  <c r="Z46" i="3"/>
  <c r="U46" i="3"/>
  <c r="AE46" i="3" s="1"/>
  <c r="Y46" i="3"/>
  <c r="AI46" i="3" s="1"/>
  <c r="AT46" i="3" s="1"/>
  <c r="T46" i="3"/>
  <c r="AD46" i="3" s="1"/>
  <c r="AV46" i="3" s="1"/>
  <c r="AA39" i="3"/>
  <c r="T39" i="3"/>
  <c r="AD39" i="3" s="1"/>
  <c r="X39" i="3"/>
  <c r="AH39" i="3" s="1"/>
  <c r="Y39" i="3"/>
  <c r="AI39" i="3" s="1"/>
  <c r="W39" i="3"/>
  <c r="AG39" i="3" s="1"/>
  <c r="Y29" i="3"/>
  <c r="V29" i="3"/>
  <c r="AF29" i="3" s="1"/>
  <c r="T29" i="3"/>
  <c r="AD29" i="3" s="1"/>
  <c r="Y25" i="3"/>
  <c r="V25" i="3"/>
  <c r="AF25" i="3" s="1"/>
  <c r="X25" i="3"/>
  <c r="AH25" i="3" s="1"/>
  <c r="Y17" i="3"/>
  <c r="AI17" i="3" s="1"/>
  <c r="V17" i="3"/>
  <c r="AF17" i="3" s="1"/>
  <c r="AA17" i="3"/>
  <c r="U17" i="3"/>
  <c r="AE17" i="3" s="1"/>
  <c r="AA7" i="3"/>
  <c r="T7" i="3"/>
  <c r="AD7" i="3" s="1"/>
  <c r="X7" i="3"/>
  <c r="AH7" i="3" s="1"/>
  <c r="Y7" i="3"/>
  <c r="W7" i="3"/>
  <c r="AG7" i="3" s="1"/>
  <c r="AA6" i="3"/>
  <c r="X6" i="3"/>
  <c r="AA120" i="3"/>
  <c r="AK120" i="3" s="1"/>
  <c r="W120" i="3"/>
  <c r="AG120" i="3" s="1"/>
  <c r="AK112" i="3"/>
  <c r="Y112" i="3"/>
  <c r="W112" i="3"/>
  <c r="AG112" i="3" s="1"/>
  <c r="Y109" i="3"/>
  <c r="V109" i="3"/>
  <c r="AF109" i="3" s="1"/>
  <c r="Y105" i="3"/>
  <c r="V105" i="3"/>
  <c r="AF105" i="3" s="1"/>
  <c r="Y101" i="3"/>
  <c r="Z101" i="3"/>
  <c r="V101" i="3"/>
  <c r="AF101" i="3" s="1"/>
  <c r="Y97" i="3"/>
  <c r="AI97" i="3" s="1"/>
  <c r="AA97" i="3"/>
  <c r="V97" i="3"/>
  <c r="AF97" i="3" s="1"/>
  <c r="Z94" i="3"/>
  <c r="Y94" i="3"/>
  <c r="AI94" i="3" s="1"/>
  <c r="U94" i="3"/>
  <c r="AE94" i="3" s="1"/>
  <c r="AA91" i="3"/>
  <c r="AK91" i="3" s="1"/>
  <c r="T91" i="3"/>
  <c r="AD91" i="3" s="1"/>
  <c r="X91" i="3"/>
  <c r="AH91" i="3" s="1"/>
  <c r="AA88" i="3"/>
  <c r="AK88" i="3" s="1"/>
  <c r="W88" i="3"/>
  <c r="AG88" i="3" s="1"/>
  <c r="W84" i="3"/>
  <c r="AG84" i="3" s="1"/>
  <c r="V84" i="3"/>
  <c r="AF84" i="3" s="1"/>
  <c r="AQ84" i="3" s="1"/>
  <c r="AA79" i="3"/>
  <c r="AK79" i="3" s="1"/>
  <c r="T79" i="3"/>
  <c r="AD79" i="3" s="1"/>
  <c r="X79" i="3"/>
  <c r="AH79" i="3" s="1"/>
  <c r="U79" i="3"/>
  <c r="AE79" i="3" s="1"/>
  <c r="AQ79" i="3" s="1"/>
  <c r="W76" i="3"/>
  <c r="AG76" i="3" s="1"/>
  <c r="Z76" i="3"/>
  <c r="T76" i="3"/>
  <c r="AD76" i="3" s="1"/>
  <c r="Y73" i="3"/>
  <c r="AI73" i="3" s="1"/>
  <c r="V73" i="3"/>
  <c r="AF73" i="3" s="1"/>
  <c r="X73" i="3"/>
  <c r="AA71" i="3"/>
  <c r="AK71" i="3" s="1"/>
  <c r="T71" i="3"/>
  <c r="AD71" i="3" s="1"/>
  <c r="AS71" i="3" s="1"/>
  <c r="X71" i="3"/>
  <c r="AH71" i="3" s="1"/>
  <c r="Y71" i="3"/>
  <c r="AI71" i="3" s="1"/>
  <c r="W71" i="3"/>
  <c r="AG71" i="3" s="1"/>
  <c r="AA67" i="3"/>
  <c r="AK67" i="3" s="1"/>
  <c r="T67" i="3"/>
  <c r="AD67" i="3" s="1"/>
  <c r="X67" i="3"/>
  <c r="AH67" i="3" s="1"/>
  <c r="Z67" i="3"/>
  <c r="AJ67" i="3" s="1"/>
  <c r="AR67" i="3" s="1"/>
  <c r="V67" i="3"/>
  <c r="AF67" i="3" s="1"/>
  <c r="W64" i="3"/>
  <c r="AG64" i="3" s="1"/>
  <c r="Y64" i="3"/>
  <c r="U64" i="3"/>
  <c r="AE64" i="3" s="1"/>
  <c r="Y61" i="3"/>
  <c r="V61" i="3"/>
  <c r="AF61" i="3" s="1"/>
  <c r="T61" i="3"/>
  <c r="AD61" i="3" s="1"/>
  <c r="Y57" i="3"/>
  <c r="V57" i="3"/>
  <c r="AF57" i="3" s="1"/>
  <c r="X57" i="3"/>
  <c r="AH57" i="3" s="1"/>
  <c r="AA55" i="3"/>
  <c r="AK55" i="3" s="1"/>
  <c r="T55" i="3"/>
  <c r="AD55" i="3" s="1"/>
  <c r="AV55" i="3" s="1"/>
  <c r="X55" i="3"/>
  <c r="AH55" i="3" s="1"/>
  <c r="AS55" i="3" s="1"/>
  <c r="Y55" i="3"/>
  <c r="AI55" i="3" s="1"/>
  <c r="W55" i="3"/>
  <c r="AG55" i="3" s="1"/>
  <c r="Y53" i="3"/>
  <c r="V53" i="3"/>
  <c r="AF53" i="3" s="1"/>
  <c r="Z53" i="3"/>
  <c r="W53" i="3"/>
  <c r="AG53" i="3" s="1"/>
  <c r="Y49" i="3"/>
  <c r="V49" i="3"/>
  <c r="AF49" i="3" s="1"/>
  <c r="AA49" i="3"/>
  <c r="U49" i="3"/>
  <c r="AE49" i="3" s="1"/>
  <c r="Y45" i="3"/>
  <c r="V45" i="3"/>
  <c r="AF45" i="3" s="1"/>
  <c r="T45" i="3"/>
  <c r="AD45" i="3" s="1"/>
  <c r="Y41" i="3"/>
  <c r="V41" i="3"/>
  <c r="AF41" i="3" s="1"/>
  <c r="X41" i="3"/>
  <c r="AH41" i="3" s="1"/>
  <c r="Z38" i="3"/>
  <c r="U38" i="3"/>
  <c r="AE38" i="3" s="1"/>
  <c r="W38" i="3"/>
  <c r="AG38" i="3" s="1"/>
  <c r="AK32" i="3"/>
  <c r="AP32" i="3" s="1"/>
  <c r="W32" i="3"/>
  <c r="AG32" i="3" s="1"/>
  <c r="Y32" i="3"/>
  <c r="AI32" i="3" s="1"/>
  <c r="U32" i="3"/>
  <c r="AE32" i="3" s="1"/>
  <c r="AU32" i="3" s="1"/>
  <c r="W28" i="3"/>
  <c r="AG28" i="3" s="1"/>
  <c r="Z28" i="3"/>
  <c r="T28" i="3"/>
  <c r="AD28" i="3" s="1"/>
  <c r="Z22" i="3"/>
  <c r="U22" i="3"/>
  <c r="AE22" i="3" s="1"/>
  <c r="W22" i="3"/>
  <c r="AG22" i="3" s="1"/>
  <c r="AA19" i="3"/>
  <c r="AK19" i="3" s="1"/>
  <c r="T19" i="3"/>
  <c r="AD19" i="3" s="1"/>
  <c r="X19" i="3"/>
  <c r="AH19" i="3" s="1"/>
  <c r="Z19" i="3"/>
  <c r="V19" i="3"/>
  <c r="AF19" i="3" s="1"/>
  <c r="W16" i="3"/>
  <c r="AG16" i="3" s="1"/>
  <c r="AR16" i="3" s="1"/>
  <c r="Y16" i="3"/>
  <c r="AI16" i="3" s="1"/>
  <c r="U16" i="3"/>
  <c r="AE16" i="3" s="1"/>
  <c r="Y13" i="3"/>
  <c r="AI13" i="3" s="1"/>
  <c r="V13" i="3"/>
  <c r="AF13" i="3" s="1"/>
  <c r="T13" i="3"/>
  <c r="AD13" i="3" s="1"/>
  <c r="Z10" i="3"/>
  <c r="U10" i="3"/>
  <c r="AE10" i="3" s="1"/>
  <c r="AA10" i="3"/>
  <c r="X10" i="3"/>
  <c r="AH10" i="3" s="1"/>
  <c r="AC6" i="3"/>
  <c r="D115" i="3"/>
  <c r="BJ115" i="3" s="1"/>
  <c r="D107" i="3"/>
  <c r="BJ107" i="3" s="1"/>
  <c r="D99" i="3"/>
  <c r="BJ99" i="3" s="1"/>
  <c r="D91" i="3"/>
  <c r="BJ91" i="3" s="1"/>
  <c r="D83" i="3"/>
  <c r="BJ83" i="3" s="1"/>
  <c r="D75" i="3"/>
  <c r="BJ75" i="3" s="1"/>
  <c r="D67" i="3"/>
  <c r="BJ67" i="3" s="1"/>
  <c r="D59" i="3"/>
  <c r="BJ59" i="3" s="1"/>
  <c r="D51" i="3"/>
  <c r="BJ51" i="3" s="1"/>
  <c r="D43" i="3"/>
  <c r="BJ43" i="3" s="1"/>
  <c r="D35" i="3"/>
  <c r="BJ35" i="3" s="1"/>
  <c r="D27" i="3"/>
  <c r="BJ27" i="3" s="1"/>
  <c r="D19" i="3"/>
  <c r="BJ19" i="3" s="1"/>
  <c r="D11" i="3"/>
  <c r="BJ11" i="3" s="1"/>
  <c r="AC122" i="3"/>
  <c r="AC121" i="3"/>
  <c r="AC113" i="3"/>
  <c r="AC110" i="3"/>
  <c r="AC109" i="3"/>
  <c r="AC104" i="3"/>
  <c r="AC100" i="3"/>
  <c r="AC98" i="3"/>
  <c r="AC97" i="3"/>
  <c r="AC94" i="3"/>
  <c r="AC93" i="3"/>
  <c r="AC90" i="3"/>
  <c r="AC89" i="3"/>
  <c r="AC83" i="3"/>
  <c r="AC76" i="3"/>
  <c r="AC67" i="3"/>
  <c r="AC64" i="3"/>
  <c r="AC62" i="3"/>
  <c r="AC61" i="3"/>
  <c r="AC58" i="3"/>
  <c r="AC57" i="3"/>
  <c r="AC55" i="3"/>
  <c r="AC52" i="3"/>
  <c r="AC48" i="3"/>
  <c r="AL48" i="3" s="1"/>
  <c r="AX48" i="3" s="1"/>
  <c r="AC35" i="3"/>
  <c r="AC32" i="3"/>
  <c r="AC27" i="3"/>
  <c r="AC24" i="3"/>
  <c r="AC22" i="3"/>
  <c r="AC21" i="3"/>
  <c r="AC18" i="3"/>
  <c r="AC16" i="3"/>
  <c r="AL16" i="3" s="1"/>
  <c r="AC11" i="3"/>
  <c r="AC8" i="3"/>
  <c r="G110" i="4"/>
  <c r="H110" i="4" s="1"/>
  <c r="G100" i="4"/>
  <c r="H100" i="4" s="1"/>
  <c r="G94" i="4"/>
  <c r="H94" i="4" s="1"/>
  <c r="G84" i="4"/>
  <c r="H84" i="4" s="1"/>
  <c r="G78" i="4"/>
  <c r="H78" i="4" s="1"/>
  <c r="G68" i="4"/>
  <c r="H68" i="4" s="1"/>
  <c r="G62" i="4"/>
  <c r="H62" i="4" s="1"/>
  <c r="G52" i="4"/>
  <c r="H52" i="4" s="1"/>
  <c r="G46" i="4"/>
  <c r="H46" i="4" s="1"/>
  <c r="G36" i="4"/>
  <c r="H36" i="4" s="1"/>
  <c r="G30" i="4"/>
  <c r="H30" i="4" s="1"/>
  <c r="G20" i="4"/>
  <c r="H20" i="4" s="1"/>
  <c r="G14" i="4"/>
  <c r="H14" i="4" s="1"/>
  <c r="G4" i="4"/>
  <c r="H4" i="4" s="1"/>
  <c r="W6" i="3"/>
  <c r="V123" i="3"/>
  <c r="AF123" i="3" s="1"/>
  <c r="U121" i="3"/>
  <c r="AE121" i="3" s="1"/>
  <c r="U120" i="3"/>
  <c r="AE120" i="3" s="1"/>
  <c r="AO120" i="3" s="1"/>
  <c r="T118" i="3"/>
  <c r="AD118" i="3" s="1"/>
  <c r="T116" i="3"/>
  <c r="AD116" i="3" s="1"/>
  <c r="X113" i="3"/>
  <c r="AH113" i="3" s="1"/>
  <c r="X112" i="3"/>
  <c r="AH112" i="3" s="1"/>
  <c r="W111" i="3"/>
  <c r="AG111" i="3" s="1"/>
  <c r="W110" i="3"/>
  <c r="AG110" i="3" s="1"/>
  <c r="W109" i="3"/>
  <c r="AG109" i="3" s="1"/>
  <c r="V108" i="3"/>
  <c r="AF108" i="3" s="1"/>
  <c r="V106" i="3"/>
  <c r="AF106" i="3" s="1"/>
  <c r="U105" i="3"/>
  <c r="AE105" i="3" s="1"/>
  <c r="U104" i="3"/>
  <c r="AE104" i="3" s="1"/>
  <c r="AQ104" i="3" s="1"/>
  <c r="U103" i="3"/>
  <c r="AE103" i="3" s="1"/>
  <c r="T102" i="3"/>
  <c r="AD102" i="3" s="1"/>
  <c r="T101" i="3"/>
  <c r="AD101" i="3" s="1"/>
  <c r="T100" i="3"/>
  <c r="AD100" i="3" s="1"/>
  <c r="X97" i="3"/>
  <c r="AH97" i="3" s="1"/>
  <c r="X96" i="3"/>
  <c r="AH96" i="3" s="1"/>
  <c r="W95" i="3"/>
  <c r="AG95" i="3" s="1"/>
  <c r="W94" i="3"/>
  <c r="AG94" i="3" s="1"/>
  <c r="V92" i="3"/>
  <c r="AF92" i="3" s="1"/>
  <c r="V91" i="3"/>
  <c r="AF91" i="3" s="1"/>
  <c r="V90" i="3"/>
  <c r="AF90" i="3" s="1"/>
  <c r="U89" i="3"/>
  <c r="AE89" i="3" s="1"/>
  <c r="U88" i="3"/>
  <c r="AE88" i="3" s="1"/>
  <c r="AP88" i="3" s="1"/>
  <c r="T84" i="3"/>
  <c r="AD84" i="3" s="1"/>
  <c r="W82" i="3"/>
  <c r="AG82" i="3" s="1"/>
  <c r="T81" i="3"/>
  <c r="AD81" i="3" s="1"/>
  <c r="W79" i="3"/>
  <c r="AG79" i="3" s="1"/>
  <c r="X76" i="3"/>
  <c r="AH76" i="3" s="1"/>
  <c r="V75" i="3"/>
  <c r="AF75" i="3" s="1"/>
  <c r="T74" i="3"/>
  <c r="AD74" i="3" s="1"/>
  <c r="U71" i="3"/>
  <c r="AE71" i="3" s="1"/>
  <c r="AP71" i="3" s="1"/>
  <c r="AZ71" i="3" s="1"/>
  <c r="X69" i="3"/>
  <c r="U68" i="3"/>
  <c r="AE68" i="3" s="1"/>
  <c r="X66" i="3"/>
  <c r="AH66" i="3" s="1"/>
  <c r="T64" i="3"/>
  <c r="AD64" i="3" s="1"/>
  <c r="AQ64" i="3" s="1"/>
  <c r="W62" i="3"/>
  <c r="AG62" i="3" s="1"/>
  <c r="U61" i="3"/>
  <c r="AE61" i="3" s="1"/>
  <c r="W59" i="3"/>
  <c r="AG59" i="3" s="1"/>
  <c r="T57" i="3"/>
  <c r="AD57" i="3" s="1"/>
  <c r="V55" i="3"/>
  <c r="AF55" i="3" s="1"/>
  <c r="T54" i="3"/>
  <c r="AD54" i="3" s="1"/>
  <c r="X52" i="3"/>
  <c r="AH52" i="3" s="1"/>
  <c r="U51" i="3"/>
  <c r="AE51" i="3" s="1"/>
  <c r="X49" i="3"/>
  <c r="AH49" i="3" s="1"/>
  <c r="X46" i="3"/>
  <c r="AH46" i="3" s="1"/>
  <c r="W45" i="3"/>
  <c r="AG45" i="3" s="1"/>
  <c r="U44" i="3"/>
  <c r="AE44" i="3" s="1"/>
  <c r="W42" i="3"/>
  <c r="AG42" i="3" s="1"/>
  <c r="U41" i="3"/>
  <c r="AE41" i="3" s="1"/>
  <c r="T40" i="3"/>
  <c r="AD40" i="3" s="1"/>
  <c r="AO40" i="3" s="1"/>
  <c r="V38" i="3"/>
  <c r="AF38" i="3" s="1"/>
  <c r="T37" i="3"/>
  <c r="AD37" i="3" s="1"/>
  <c r="W35" i="3"/>
  <c r="AG35" i="3" s="1"/>
  <c r="X32" i="3"/>
  <c r="AH32" i="3" s="1"/>
  <c r="X29" i="3"/>
  <c r="V28" i="3"/>
  <c r="AF28" i="3" s="1"/>
  <c r="U27" i="3"/>
  <c r="AE27" i="3" s="1"/>
  <c r="W25" i="3"/>
  <c r="AG25" i="3" s="1"/>
  <c r="U24" i="3"/>
  <c r="AE24" i="3" s="1"/>
  <c r="AS24" i="3" s="1"/>
  <c r="X22" i="3"/>
  <c r="AH22" i="3" s="1"/>
  <c r="T20" i="3"/>
  <c r="AD20" i="3" s="1"/>
  <c r="W18" i="3"/>
  <c r="AG18" i="3" s="1"/>
  <c r="T17" i="3"/>
  <c r="AD17" i="3" s="1"/>
  <c r="W15" i="3"/>
  <c r="AG15" i="3" s="1"/>
  <c r="V11" i="3"/>
  <c r="AF11" i="3" s="1"/>
  <c r="T10" i="3"/>
  <c r="AD10" i="3" s="1"/>
  <c r="V8" i="3"/>
  <c r="AF8" i="3" s="1"/>
  <c r="AL8" i="3" s="1"/>
  <c r="U7" i="3"/>
  <c r="AE7" i="3" s="1"/>
  <c r="Y123" i="3"/>
  <c r="AI123" i="3" s="1"/>
  <c r="Z120" i="3"/>
  <c r="AJ120" i="3" s="1"/>
  <c r="AU120" i="3" s="1"/>
  <c r="Y118" i="3"/>
  <c r="AI118" i="3" s="1"/>
  <c r="AR118" i="3" s="1"/>
  <c r="Y116" i="3"/>
  <c r="Z113" i="3"/>
  <c r="AA108" i="3"/>
  <c r="AK108" i="3" s="1"/>
  <c r="AA101" i="3"/>
  <c r="AA96" i="3"/>
  <c r="AK96" i="3" s="1"/>
  <c r="AA94" i="3"/>
  <c r="AA89" i="3"/>
  <c r="AA84" i="3"/>
  <c r="AK84" i="3" s="1"/>
  <c r="AA82" i="3"/>
  <c r="AK82" i="3" s="1"/>
  <c r="Z75" i="3"/>
  <c r="Z73" i="3"/>
  <c r="AA70" i="3"/>
  <c r="AK70" i="3" s="1"/>
  <c r="AV70" i="3" s="1"/>
  <c r="BF70" i="3" s="1"/>
  <c r="Z63" i="3"/>
  <c r="Z61" i="3"/>
  <c r="Y59" i="3"/>
  <c r="Y54" i="3"/>
  <c r="AI54" i="3" s="1"/>
  <c r="AT54" i="3" s="1"/>
  <c r="Y52" i="3"/>
  <c r="Z49" i="3"/>
  <c r="AA44" i="3"/>
  <c r="AK44" i="3" s="1"/>
  <c r="Y35" i="3"/>
  <c r="AI35" i="3" s="1"/>
  <c r="AA32" i="3"/>
  <c r="AA30" i="3"/>
  <c r="Y28" i="3"/>
  <c r="AI28" i="3" s="1"/>
  <c r="AA25" i="3"/>
  <c r="AA18" i="3"/>
  <c r="AK18" i="3" s="1"/>
  <c r="Z16" i="3"/>
  <c r="AJ16" i="3" s="1"/>
  <c r="AA13" i="3"/>
  <c r="Z9" i="3"/>
  <c r="Y120" i="5"/>
  <c r="X120" i="5"/>
  <c r="U120" i="5"/>
  <c r="AE120" i="5" s="1"/>
  <c r="AA120" i="5"/>
  <c r="AK120" i="5" s="1"/>
  <c r="W120" i="5"/>
  <c r="Z120" i="5"/>
  <c r="V120" i="5"/>
  <c r="U115" i="5"/>
  <c r="AE115" i="5" s="1"/>
  <c r="AA115" i="5"/>
  <c r="W115" i="5"/>
  <c r="X115" i="5"/>
  <c r="Y115" i="5"/>
  <c r="AI115" i="5" s="1"/>
  <c r="T115" i="5"/>
  <c r="Z115" i="5"/>
  <c r="Z109" i="5"/>
  <c r="AJ109" i="5" s="1"/>
  <c r="W109" i="5"/>
  <c r="AG109" i="5" s="1"/>
  <c r="AQ109" i="5" s="1"/>
  <c r="U109" i="5"/>
  <c r="AA109" i="5"/>
  <c r="V109" i="5"/>
  <c r="AF109" i="5" s="1"/>
  <c r="T109" i="5"/>
  <c r="AD109" i="5" s="1"/>
  <c r="Y104" i="5"/>
  <c r="AI104" i="5" s="1"/>
  <c r="X104" i="5"/>
  <c r="AA104" i="5"/>
  <c r="V104" i="5"/>
  <c r="AF104" i="5" s="1"/>
  <c r="Z104" i="5"/>
  <c r="W104" i="5"/>
  <c r="U99" i="5"/>
  <c r="AE99" i="5" s="1"/>
  <c r="AA99" i="5"/>
  <c r="AK99" i="5" s="1"/>
  <c r="W99" i="5"/>
  <c r="AG99" i="5" s="1"/>
  <c r="Y99" i="5"/>
  <c r="AI99" i="5" s="1"/>
  <c r="X99" i="5"/>
  <c r="AH99" i="5" s="1"/>
  <c r="V99" i="5"/>
  <c r="AF99" i="5" s="1"/>
  <c r="Z99" i="5"/>
  <c r="Z93" i="5"/>
  <c r="AJ93" i="5" s="1"/>
  <c r="W93" i="5"/>
  <c r="AG93" i="5" s="1"/>
  <c r="U93" i="5"/>
  <c r="AE93" i="5" s="1"/>
  <c r="Y93" i="5"/>
  <c r="T93" i="5"/>
  <c r="X93" i="5"/>
  <c r="Y88" i="5"/>
  <c r="AI88" i="5" s="1"/>
  <c r="X88" i="5"/>
  <c r="Z88" i="5"/>
  <c r="W88" i="5"/>
  <c r="AG88" i="5" s="1"/>
  <c r="V88" i="5"/>
  <c r="AA88" i="5"/>
  <c r="U88" i="5"/>
  <c r="U83" i="5"/>
  <c r="AE83" i="5" s="1"/>
  <c r="AA83" i="5"/>
  <c r="AK83" i="5" s="1"/>
  <c r="W83" i="5"/>
  <c r="Z83" i="5"/>
  <c r="AJ83" i="5" s="1"/>
  <c r="T83" i="5"/>
  <c r="Y83" i="5"/>
  <c r="AI77" i="5"/>
  <c r="Z77" i="5"/>
  <c r="W77" i="5"/>
  <c r="U77" i="5"/>
  <c r="AE77" i="5" s="1"/>
  <c r="V77" i="5"/>
  <c r="Y77" i="5"/>
  <c r="T77" i="5"/>
  <c r="AD77" i="5" s="1"/>
  <c r="AA77" i="5"/>
  <c r="Y72" i="5"/>
  <c r="X72" i="5"/>
  <c r="AA72" i="5"/>
  <c r="W72" i="5"/>
  <c r="AG72" i="5" s="1"/>
  <c r="U72" i="5"/>
  <c r="AC72" i="5"/>
  <c r="Z72" i="5"/>
  <c r="AJ72" i="5" s="1"/>
  <c r="V72" i="5"/>
  <c r="AF72" i="5" s="1"/>
  <c r="U67" i="5"/>
  <c r="AA67" i="5"/>
  <c r="W67" i="5"/>
  <c r="AG67" i="5" s="1"/>
  <c r="Y67" i="5"/>
  <c r="AI67" i="5" s="1"/>
  <c r="V67" i="5"/>
  <c r="Z67" i="5"/>
  <c r="AJ67" i="5" s="1"/>
  <c r="X67" i="5"/>
  <c r="AH67" i="5" s="1"/>
  <c r="T67" i="5"/>
  <c r="AD67" i="5" s="1"/>
  <c r="Z61" i="5"/>
  <c r="W61" i="5"/>
  <c r="U61" i="5"/>
  <c r="X61" i="5"/>
  <c r="AH61" i="5" s="1"/>
  <c r="Y61" i="5"/>
  <c r="V61" i="5"/>
  <c r="AA61" i="5"/>
  <c r="AK61" i="5" s="1"/>
  <c r="Y109" i="5"/>
  <c r="AA119" i="3"/>
  <c r="AK119" i="3" s="1"/>
  <c r="Y119" i="3"/>
  <c r="T119" i="3"/>
  <c r="AD119" i="3" s="1"/>
  <c r="AP119" i="3" s="1"/>
  <c r="AZ119" i="3" s="1"/>
  <c r="X119" i="3"/>
  <c r="AH119" i="3" s="1"/>
  <c r="AA111" i="3"/>
  <c r="T111" i="3"/>
  <c r="AD111" i="3" s="1"/>
  <c r="X111" i="3"/>
  <c r="AH111" i="3" s="1"/>
  <c r="AK104" i="3"/>
  <c r="AP104" i="3" s="1"/>
  <c r="AA104" i="3"/>
  <c r="W104" i="3"/>
  <c r="AG104" i="3" s="1"/>
  <c r="Y93" i="3"/>
  <c r="V93" i="3"/>
  <c r="AF93" i="3" s="1"/>
  <c r="AA87" i="3"/>
  <c r="T87" i="3"/>
  <c r="AD87" i="3" s="1"/>
  <c r="X87" i="3"/>
  <c r="AH87" i="3" s="1"/>
  <c r="Y87" i="3"/>
  <c r="W87" i="3"/>
  <c r="AG87" i="3" s="1"/>
  <c r="W80" i="3"/>
  <c r="AG80" i="3" s="1"/>
  <c r="Y80" i="3"/>
  <c r="AI80" i="3" s="1"/>
  <c r="AT80" i="3" s="1"/>
  <c r="U80" i="3"/>
  <c r="AE80" i="3" s="1"/>
  <c r="AP80" i="3" s="1"/>
  <c r="Z66" i="3"/>
  <c r="U66" i="3"/>
  <c r="AE66" i="3" s="1"/>
  <c r="V66" i="3"/>
  <c r="AF66" i="3" s="1"/>
  <c r="W60" i="3"/>
  <c r="AG60" i="3" s="1"/>
  <c r="Z60" i="3"/>
  <c r="T60" i="3"/>
  <c r="AD60" i="3" s="1"/>
  <c r="W48" i="3"/>
  <c r="AG48" i="3" s="1"/>
  <c r="Y48" i="3"/>
  <c r="AI48" i="3" s="1"/>
  <c r="U48" i="3"/>
  <c r="AE48" i="3" s="1"/>
  <c r="Y37" i="3"/>
  <c r="V37" i="3"/>
  <c r="AF37" i="3" s="1"/>
  <c r="Z37" i="3"/>
  <c r="W37" i="3"/>
  <c r="AG37" i="3" s="1"/>
  <c r="AA31" i="3"/>
  <c r="AK31" i="3" s="1"/>
  <c r="T31" i="3"/>
  <c r="AD31" i="3" s="1"/>
  <c r="AQ31" i="3" s="1"/>
  <c r="X31" i="3"/>
  <c r="AH31" i="3" s="1"/>
  <c r="U31" i="3"/>
  <c r="AE31" i="3" s="1"/>
  <c r="Y21" i="3"/>
  <c r="V21" i="3"/>
  <c r="AF21" i="3" s="1"/>
  <c r="Z21" i="3"/>
  <c r="W21" i="3"/>
  <c r="AG21" i="3" s="1"/>
  <c r="W12" i="3"/>
  <c r="AG12" i="3" s="1"/>
  <c r="Z12" i="3"/>
  <c r="T12" i="3"/>
  <c r="AD12" i="3" s="1"/>
  <c r="AC123" i="3"/>
  <c r="AC115" i="3"/>
  <c r="AC70" i="3"/>
  <c r="AL70" i="3" s="1"/>
  <c r="AX70" i="3" s="1"/>
  <c r="AC44" i="3"/>
  <c r="AC9" i="3"/>
  <c r="G104" i="4"/>
  <c r="H104" i="4" s="1"/>
  <c r="G40" i="4"/>
  <c r="H40" i="4" s="1"/>
  <c r="G8" i="4"/>
  <c r="H8" i="4" s="1"/>
  <c r="T104" i="3"/>
  <c r="AD104" i="3" s="1"/>
  <c r="X100" i="3"/>
  <c r="AH100" i="3" s="1"/>
  <c r="U93" i="3"/>
  <c r="AE93" i="3" s="1"/>
  <c r="W83" i="3"/>
  <c r="AG83" i="3" s="1"/>
  <c r="W63" i="3"/>
  <c r="AG63" i="3" s="1"/>
  <c r="U52" i="3"/>
  <c r="AE52" i="3" s="1"/>
  <c r="T48" i="3"/>
  <c r="AD48" i="3" s="1"/>
  <c r="V12" i="3"/>
  <c r="AF12" i="3" s="1"/>
  <c r="W9" i="3"/>
  <c r="AG9" i="3" s="1"/>
  <c r="Y115" i="3"/>
  <c r="AI115" i="3" s="1"/>
  <c r="AA100" i="3"/>
  <c r="Y70" i="3"/>
  <c r="AI70" i="3" s="1"/>
  <c r="Y63" i="3"/>
  <c r="AA60" i="3"/>
  <c r="AK60" i="3" s="1"/>
  <c r="AA48" i="3"/>
  <c r="AK48" i="3" s="1"/>
  <c r="Z27" i="3"/>
  <c r="Z15" i="3"/>
  <c r="AJ15" i="3" s="1"/>
  <c r="Z10" i="7"/>
  <c r="AJ10" i="7" s="1"/>
  <c r="U10" i="7"/>
  <c r="AE10" i="7" s="1"/>
  <c r="Y10" i="7"/>
  <c r="AI10" i="7" s="1"/>
  <c r="W10" i="7"/>
  <c r="AG10" i="7" s="1"/>
  <c r="T10" i="7"/>
  <c r="V10" i="7"/>
  <c r="AF10" i="7" s="1"/>
  <c r="X10" i="7"/>
  <c r="AH10" i="7" s="1"/>
  <c r="AA10" i="7"/>
  <c r="AK10" i="7" s="1"/>
  <c r="Y17" i="7"/>
  <c r="AI17" i="7" s="1"/>
  <c r="V17" i="7"/>
  <c r="AF17" i="7" s="1"/>
  <c r="Z17" i="7"/>
  <c r="AJ17" i="7" s="1"/>
  <c r="T17" i="7"/>
  <c r="U17" i="7"/>
  <c r="AE17" i="7" s="1"/>
  <c r="W17" i="7"/>
  <c r="AG17" i="7" s="1"/>
  <c r="AA17" i="7"/>
  <c r="AK17" i="7" s="1"/>
  <c r="AN25" i="7"/>
  <c r="Y25" i="7"/>
  <c r="AI25" i="7" s="1"/>
  <c r="V25" i="7"/>
  <c r="AF25" i="7" s="1"/>
  <c r="W25" i="7"/>
  <c r="AG25" i="7" s="1"/>
  <c r="AA25" i="7"/>
  <c r="AK25" i="7" s="1"/>
  <c r="X25" i="7"/>
  <c r="AH25" i="7" s="1"/>
  <c r="U25" i="7"/>
  <c r="AE25" i="7" s="1"/>
  <c r="T25" i="7"/>
  <c r="Z25" i="7"/>
  <c r="AJ25" i="7" s="1"/>
  <c r="Y33" i="7"/>
  <c r="AI33" i="7" s="1"/>
  <c r="V33" i="7"/>
  <c r="AF33" i="7" s="1"/>
  <c r="Z33" i="7"/>
  <c r="AJ33" i="7" s="1"/>
  <c r="T33" i="7"/>
  <c r="AA33" i="7"/>
  <c r="AK33" i="7" s="1"/>
  <c r="U33" i="7"/>
  <c r="AE33" i="7" s="1"/>
  <c r="W33" i="7"/>
  <c r="AG33" i="7" s="1"/>
  <c r="Y41" i="7"/>
  <c r="AI41" i="7" s="1"/>
  <c r="V41" i="7"/>
  <c r="AF41" i="7" s="1"/>
  <c r="W41" i="7"/>
  <c r="AG41" i="7" s="1"/>
  <c r="U41" i="7"/>
  <c r="AE41" i="7" s="1"/>
  <c r="X41" i="7"/>
  <c r="AH41" i="7" s="1"/>
  <c r="Z41" i="7"/>
  <c r="AJ41" i="7" s="1"/>
  <c r="T41" i="7"/>
  <c r="AA41" i="7"/>
  <c r="AK41" i="7" s="1"/>
  <c r="Y49" i="7"/>
  <c r="AI49" i="7" s="1"/>
  <c r="Z49" i="7"/>
  <c r="AJ49" i="7" s="1"/>
  <c r="W49" i="7"/>
  <c r="AG49" i="7" s="1"/>
  <c r="AA49" i="7"/>
  <c r="AK49" i="7" s="1"/>
  <c r="X49" i="7"/>
  <c r="AH49" i="7" s="1"/>
  <c r="T49" i="7"/>
  <c r="V49" i="7"/>
  <c r="AF49" i="7" s="1"/>
  <c r="U49" i="7"/>
  <c r="AE49" i="7" s="1"/>
  <c r="Y57" i="7"/>
  <c r="AI57" i="7" s="1"/>
  <c r="W57" i="7"/>
  <c r="AG57" i="7" s="1"/>
  <c r="U57" i="7"/>
  <c r="AE57" i="7" s="1"/>
  <c r="Z57" i="7"/>
  <c r="AJ57" i="7" s="1"/>
  <c r="V57" i="7"/>
  <c r="AF57" i="7" s="1"/>
  <c r="AA57" i="7"/>
  <c r="AK57" i="7" s="1"/>
  <c r="X57" i="7"/>
  <c r="AH57" i="7" s="1"/>
  <c r="T57" i="7"/>
  <c r="Y65" i="7"/>
  <c r="AI65" i="7" s="1"/>
  <c r="Z65" i="7"/>
  <c r="AJ65" i="7" s="1"/>
  <c r="W65" i="7"/>
  <c r="AG65" i="7" s="1"/>
  <c r="X65" i="7"/>
  <c r="AH65" i="7" s="1"/>
  <c r="T65" i="7"/>
  <c r="AA65" i="7"/>
  <c r="AK65" i="7" s="1"/>
  <c r="V65" i="7"/>
  <c r="AF65" i="7" s="1"/>
  <c r="U65" i="7"/>
  <c r="AE65" i="7" s="1"/>
  <c r="Y73" i="7"/>
  <c r="AI73" i="7" s="1"/>
  <c r="W73" i="7"/>
  <c r="AG73" i="7" s="1"/>
  <c r="Z73" i="7"/>
  <c r="AJ73" i="7" s="1"/>
  <c r="U73" i="7"/>
  <c r="AE73" i="7" s="1"/>
  <c r="AA73" i="7"/>
  <c r="AK73" i="7" s="1"/>
  <c r="T73" i="7"/>
  <c r="X73" i="7"/>
  <c r="AH73" i="7" s="1"/>
  <c r="V73" i="7"/>
  <c r="AF73" i="7" s="1"/>
  <c r="Y81" i="7"/>
  <c r="AI81" i="7" s="1"/>
  <c r="Z81" i="7"/>
  <c r="AJ81" i="7" s="1"/>
  <c r="W81" i="7"/>
  <c r="AG81" i="7" s="1"/>
  <c r="X81" i="7"/>
  <c r="AH81" i="7" s="1"/>
  <c r="T81" i="7"/>
  <c r="U81" i="7"/>
  <c r="AE81" i="7" s="1"/>
  <c r="AA81" i="7"/>
  <c r="AK81" i="7" s="1"/>
  <c r="V81" i="7"/>
  <c r="AF81" i="7" s="1"/>
  <c r="Y89" i="7"/>
  <c r="AI89" i="7" s="1"/>
  <c r="W89" i="7"/>
  <c r="AG89" i="7" s="1"/>
  <c r="AA89" i="7"/>
  <c r="AK89" i="7" s="1"/>
  <c r="T89" i="7"/>
  <c r="X89" i="7"/>
  <c r="AH89" i="7" s="1"/>
  <c r="V89" i="7"/>
  <c r="AF89" i="7" s="1"/>
  <c r="Z89" i="7"/>
  <c r="AJ89" i="7" s="1"/>
  <c r="U89" i="7"/>
  <c r="AE89" i="7" s="1"/>
  <c r="Y97" i="7"/>
  <c r="AI97" i="7" s="1"/>
  <c r="Z97" i="7"/>
  <c r="AJ97" i="7" s="1"/>
  <c r="W97" i="7"/>
  <c r="AG97" i="7" s="1"/>
  <c r="AA97" i="7"/>
  <c r="AK97" i="7" s="1"/>
  <c r="V97" i="7"/>
  <c r="AF97" i="7" s="1"/>
  <c r="X97" i="7"/>
  <c r="AH97" i="7" s="1"/>
  <c r="U97" i="7"/>
  <c r="AE97" i="7" s="1"/>
  <c r="T97" i="7"/>
  <c r="Y105" i="7"/>
  <c r="AI105" i="7" s="1"/>
  <c r="W105" i="7"/>
  <c r="AG105" i="7" s="1"/>
  <c r="Z105" i="7"/>
  <c r="AJ105" i="7" s="1"/>
  <c r="T105" i="7"/>
  <c r="AA105" i="7"/>
  <c r="AK105" i="7" s="1"/>
  <c r="X105" i="7"/>
  <c r="AH105" i="7" s="1"/>
  <c r="V105" i="7"/>
  <c r="AF105" i="7" s="1"/>
  <c r="U105" i="7"/>
  <c r="AE105" i="7" s="1"/>
  <c r="Y113" i="7"/>
  <c r="AI113" i="7" s="1"/>
  <c r="Z113" i="7"/>
  <c r="AJ113" i="7" s="1"/>
  <c r="W113" i="7"/>
  <c r="AG113" i="7" s="1"/>
  <c r="AA113" i="7"/>
  <c r="AK113" i="7" s="1"/>
  <c r="V113" i="7"/>
  <c r="AF113" i="7" s="1"/>
  <c r="X113" i="7"/>
  <c r="AH113" i="7" s="1"/>
  <c r="U113" i="7"/>
  <c r="AE113" i="7" s="1"/>
  <c r="T113" i="7"/>
  <c r="Y121" i="7"/>
  <c r="AI121" i="7" s="1"/>
  <c r="W121" i="7"/>
  <c r="AG121" i="7" s="1"/>
  <c r="Z121" i="7"/>
  <c r="AJ121" i="7" s="1"/>
  <c r="T121" i="7"/>
  <c r="AA121" i="7"/>
  <c r="AK121" i="7" s="1"/>
  <c r="X121" i="7"/>
  <c r="AH121" i="7" s="1"/>
  <c r="V121" i="7"/>
  <c r="AF121" i="7" s="1"/>
  <c r="U121" i="7"/>
  <c r="AE121" i="7" s="1"/>
  <c r="Z122" i="3"/>
  <c r="AJ122" i="3" s="1"/>
  <c r="AA122" i="3"/>
  <c r="AK122" i="3" s="1"/>
  <c r="U122" i="3"/>
  <c r="AE122" i="3" s="1"/>
  <c r="Z114" i="3"/>
  <c r="U114" i="3"/>
  <c r="AE114" i="3" s="1"/>
  <c r="AA107" i="3"/>
  <c r="AK107" i="3" s="1"/>
  <c r="T107" i="3"/>
  <c r="AD107" i="3" s="1"/>
  <c r="X107" i="3"/>
  <c r="AH107" i="3" s="1"/>
  <c r="AA99" i="3"/>
  <c r="AK99" i="3" s="1"/>
  <c r="Z99" i="3"/>
  <c r="AJ99" i="3" s="1"/>
  <c r="T99" i="3"/>
  <c r="AD99" i="3" s="1"/>
  <c r="AO99" i="3" s="1"/>
  <c r="X99" i="3"/>
  <c r="AH99" i="3" s="1"/>
  <c r="Z92" i="3"/>
  <c r="W92" i="3"/>
  <c r="AG92" i="3" s="1"/>
  <c r="Z86" i="3"/>
  <c r="U86" i="3"/>
  <c r="AE86" i="3" s="1"/>
  <c r="W86" i="3"/>
  <c r="AG86" i="3" s="1"/>
  <c r="Z78" i="3"/>
  <c r="AJ78" i="3" s="1"/>
  <c r="U78" i="3"/>
  <c r="AE78" i="3" s="1"/>
  <c r="AP78" i="3" s="1"/>
  <c r="Y78" i="3"/>
  <c r="AI78" i="3" s="1"/>
  <c r="T78" i="3"/>
  <c r="AD78" i="3" s="1"/>
  <c r="W72" i="3"/>
  <c r="AG72" i="3" s="1"/>
  <c r="AR72" i="3" s="1"/>
  <c r="BB72" i="3" s="1"/>
  <c r="AA72" i="3"/>
  <c r="AK72" i="3" s="1"/>
  <c r="AV72" i="3" s="1"/>
  <c r="X72" i="3"/>
  <c r="AH72" i="3" s="1"/>
  <c r="Y65" i="3"/>
  <c r="V65" i="3"/>
  <c r="AF65" i="3" s="1"/>
  <c r="AA65" i="3"/>
  <c r="U65" i="3"/>
  <c r="AE65" i="3" s="1"/>
  <c r="W56" i="3"/>
  <c r="AG56" i="3" s="1"/>
  <c r="AA56" i="3"/>
  <c r="AK56" i="3" s="1"/>
  <c r="X56" i="3"/>
  <c r="AH56" i="3" s="1"/>
  <c r="AS56" i="3" s="1"/>
  <c r="AA47" i="3"/>
  <c r="T47" i="3"/>
  <c r="AD47" i="3" s="1"/>
  <c r="X47" i="3"/>
  <c r="AH47" i="3" s="1"/>
  <c r="U47" i="3"/>
  <c r="AE47" i="3" s="1"/>
  <c r="W40" i="3"/>
  <c r="AG40" i="3" s="1"/>
  <c r="AA40" i="3"/>
  <c r="AK40" i="3" s="1"/>
  <c r="X40" i="3"/>
  <c r="AH40" i="3" s="1"/>
  <c r="AS40" i="3" s="1"/>
  <c r="Z34" i="3"/>
  <c r="U34" i="3"/>
  <c r="AE34" i="3" s="1"/>
  <c r="V34" i="3"/>
  <c r="AF34" i="3" s="1"/>
  <c r="Z26" i="3"/>
  <c r="AJ26" i="3" s="1"/>
  <c r="U26" i="3"/>
  <c r="AE26" i="3" s="1"/>
  <c r="AQ26" i="3" s="1"/>
  <c r="AA26" i="3"/>
  <c r="AK26" i="3" s="1"/>
  <c r="X26" i="3"/>
  <c r="AH26" i="3" s="1"/>
  <c r="W20" i="3"/>
  <c r="AG20" i="3" s="1"/>
  <c r="V20" i="3"/>
  <c r="AF20" i="3" s="1"/>
  <c r="Z14" i="3"/>
  <c r="U14" i="3"/>
  <c r="AE14" i="3" s="1"/>
  <c r="Y14" i="3"/>
  <c r="AI14" i="3" s="1"/>
  <c r="T14" i="3"/>
  <c r="AD14" i="3" s="1"/>
  <c r="D10" i="3"/>
  <c r="BJ10" i="3" s="1"/>
  <c r="G2" i="4"/>
  <c r="H2" i="4" s="1"/>
  <c r="AC118" i="3"/>
  <c r="AC114" i="3"/>
  <c r="AC111" i="3"/>
  <c r="AC108" i="3"/>
  <c r="AC99" i="3"/>
  <c r="AC65" i="3"/>
  <c r="AC56" i="3"/>
  <c r="AC51" i="3"/>
  <c r="AC43" i="3"/>
  <c r="AC40" i="3"/>
  <c r="AL40" i="3" s="1"/>
  <c r="BB40" i="3" s="1"/>
  <c r="W119" i="3"/>
  <c r="AG119" i="3" s="1"/>
  <c r="V115" i="3"/>
  <c r="AF115" i="3" s="1"/>
  <c r="V100" i="3"/>
  <c r="AF100" i="3" s="1"/>
  <c r="U96" i="3"/>
  <c r="AE96" i="3" s="1"/>
  <c r="AU96" i="3" s="1"/>
  <c r="T93" i="3"/>
  <c r="AD93" i="3" s="1"/>
  <c r="X90" i="3"/>
  <c r="AH90" i="3" s="1"/>
  <c r="X89" i="3"/>
  <c r="AH89" i="3" s="1"/>
  <c r="V87" i="3"/>
  <c r="AF87" i="3" s="1"/>
  <c r="T86" i="3"/>
  <c r="AD86" i="3" s="1"/>
  <c r="X78" i="3"/>
  <c r="AH78" i="3" s="1"/>
  <c r="V70" i="3"/>
  <c r="AF70" i="3" s="1"/>
  <c r="T69" i="3"/>
  <c r="AD69" i="3" s="1"/>
  <c r="T66" i="3"/>
  <c r="AD66" i="3" s="1"/>
  <c r="U59" i="3"/>
  <c r="AE59" i="3" s="1"/>
  <c r="V40" i="3"/>
  <c r="AF40" i="3" s="1"/>
  <c r="AQ40" i="3" s="1"/>
  <c r="X37" i="3"/>
  <c r="AH37" i="3" s="1"/>
  <c r="V26" i="3"/>
  <c r="AF26" i="3" s="1"/>
  <c r="X14" i="3"/>
  <c r="AH14" i="3" s="1"/>
  <c r="U12" i="3"/>
  <c r="AE12" i="3" s="1"/>
  <c r="U9" i="3"/>
  <c r="AE9" i="3" s="1"/>
  <c r="T8" i="3"/>
  <c r="AD8" i="3" s="1"/>
  <c r="Z119" i="3"/>
  <c r="AJ119" i="3" s="1"/>
  <c r="AA114" i="3"/>
  <c r="Z107" i="3"/>
  <c r="AJ107" i="3" s="1"/>
  <c r="AL107" i="3" s="1"/>
  <c r="Z100" i="3"/>
  <c r="Z93" i="3"/>
  <c r="Y86" i="3"/>
  <c r="AI86" i="3" s="1"/>
  <c r="Y72" i="3"/>
  <c r="AI72" i="3" s="1"/>
  <c r="Y60" i="3"/>
  <c r="AI60" i="3" s="1"/>
  <c r="AA52" i="3"/>
  <c r="AK52" i="3" s="1"/>
  <c r="Z43" i="3"/>
  <c r="Z36" i="3"/>
  <c r="AJ36" i="3" s="1"/>
  <c r="Y34" i="3"/>
  <c r="Z31" i="3"/>
  <c r="AJ31" i="3" s="1"/>
  <c r="Y27" i="3"/>
  <c r="AI27" i="3" s="1"/>
  <c r="Y20" i="3"/>
  <c r="AI20" i="3" s="1"/>
  <c r="Y15" i="3"/>
  <c r="Y8" i="3"/>
  <c r="AI8" i="3" s="1"/>
  <c r="Y117" i="3"/>
  <c r="Z117" i="3"/>
  <c r="V117" i="3"/>
  <c r="AF117" i="3" s="1"/>
  <c r="Z106" i="3"/>
  <c r="AJ106" i="3" s="1"/>
  <c r="AA106" i="3"/>
  <c r="AK106" i="3" s="1"/>
  <c r="U106" i="3"/>
  <c r="AE106" i="3" s="1"/>
  <c r="AQ106" i="3" s="1"/>
  <c r="Z98" i="3"/>
  <c r="U98" i="3"/>
  <c r="AE98" i="3" s="1"/>
  <c r="Y85" i="3"/>
  <c r="V85" i="3"/>
  <c r="AF85" i="3" s="1"/>
  <c r="Z85" i="3"/>
  <c r="W85" i="3"/>
  <c r="AG85" i="3" s="1"/>
  <c r="Y77" i="3"/>
  <c r="V77" i="3"/>
  <c r="AF77" i="3" s="1"/>
  <c r="T77" i="3"/>
  <c r="AD77" i="3" s="1"/>
  <c r="W68" i="3"/>
  <c r="AG68" i="3" s="1"/>
  <c r="V68" i="3"/>
  <c r="AF68" i="3" s="1"/>
  <c r="Z58" i="3"/>
  <c r="AJ58" i="3" s="1"/>
  <c r="U58" i="3"/>
  <c r="AE58" i="3" s="1"/>
  <c r="AA58" i="3"/>
  <c r="AK58" i="3" s="1"/>
  <c r="X58" i="3"/>
  <c r="AH58" i="3" s="1"/>
  <c r="Z50" i="3"/>
  <c r="AJ50" i="3" s="1"/>
  <c r="U50" i="3"/>
  <c r="AE50" i="3" s="1"/>
  <c r="V50" i="3"/>
  <c r="AF50" i="3" s="1"/>
  <c r="Z42" i="3"/>
  <c r="AJ42" i="3" s="1"/>
  <c r="U42" i="3"/>
  <c r="AE42" i="3" s="1"/>
  <c r="AA42" i="3"/>
  <c r="AK42" i="3" s="1"/>
  <c r="X42" i="3"/>
  <c r="AH42" i="3" s="1"/>
  <c r="Y33" i="3"/>
  <c r="AI33" i="3" s="1"/>
  <c r="V33" i="3"/>
  <c r="AF33" i="3" s="1"/>
  <c r="AA33" i="3"/>
  <c r="U33" i="3"/>
  <c r="AE33" i="3" s="1"/>
  <c r="AA23" i="3"/>
  <c r="AK23" i="3" s="1"/>
  <c r="T23" i="3"/>
  <c r="AD23" i="3" s="1"/>
  <c r="AL23" i="3" s="1"/>
  <c r="X23" i="3"/>
  <c r="AH23" i="3" s="1"/>
  <c r="Y23" i="3"/>
  <c r="W23" i="3"/>
  <c r="AG23" i="3" s="1"/>
  <c r="AA11" i="3"/>
  <c r="AK11" i="3" s="1"/>
  <c r="AR11" i="3" s="1"/>
  <c r="T11" i="3"/>
  <c r="AD11" i="3" s="1"/>
  <c r="X11" i="3"/>
  <c r="AH11" i="3" s="1"/>
  <c r="AC120" i="3"/>
  <c r="AC116" i="3"/>
  <c r="AC107" i="3"/>
  <c r="AC102" i="3"/>
  <c r="AC101" i="3"/>
  <c r="AC96" i="3"/>
  <c r="AL96" i="3" s="1"/>
  <c r="AC91" i="3"/>
  <c r="AC87" i="3"/>
  <c r="AC84" i="3"/>
  <c r="AC81" i="3"/>
  <c r="AC78" i="3"/>
  <c r="AC77" i="3"/>
  <c r="AC71" i="3"/>
  <c r="AL71" i="3" s="1"/>
  <c r="AX71" i="3" s="1"/>
  <c r="AC59" i="3"/>
  <c r="AC46" i="3"/>
  <c r="AC45" i="3"/>
  <c r="AC42" i="3"/>
  <c r="AC41" i="3"/>
  <c r="AC39" i="3"/>
  <c r="AC36" i="3"/>
  <c r="AC31" i="3"/>
  <c r="AC26" i="3"/>
  <c r="AC25" i="3"/>
  <c r="AC23" i="3"/>
  <c r="AC19" i="3"/>
  <c r="AC15" i="3"/>
  <c r="AL15" i="3" s="1"/>
  <c r="G112" i="4"/>
  <c r="H112" i="4" s="1"/>
  <c r="G106" i="4"/>
  <c r="H106" i="4" s="1"/>
  <c r="G96" i="4"/>
  <c r="H96" i="4" s="1"/>
  <c r="G90" i="4"/>
  <c r="H90" i="4" s="1"/>
  <c r="G80" i="4"/>
  <c r="H80" i="4" s="1"/>
  <c r="G74" i="4"/>
  <c r="H74" i="4" s="1"/>
  <c r="G64" i="4"/>
  <c r="H64" i="4" s="1"/>
  <c r="G58" i="4"/>
  <c r="H58" i="4" s="1"/>
  <c r="G48" i="4"/>
  <c r="H48" i="4" s="1"/>
  <c r="G42" i="4"/>
  <c r="H42" i="4" s="1"/>
  <c r="G32" i="4"/>
  <c r="H32" i="4" s="1"/>
  <c r="G26" i="4"/>
  <c r="H26" i="4" s="1"/>
  <c r="G16" i="4"/>
  <c r="H16" i="4" s="1"/>
  <c r="G10" i="4"/>
  <c r="H10" i="4" s="1"/>
  <c r="T6" i="3"/>
  <c r="AD6" i="3" s="1"/>
  <c r="W123" i="3"/>
  <c r="AG123" i="3" s="1"/>
  <c r="W122" i="3"/>
  <c r="AG122" i="3" s="1"/>
  <c r="W121" i="3"/>
  <c r="AG121" i="3" s="1"/>
  <c r="V120" i="3"/>
  <c r="AF120" i="3" s="1"/>
  <c r="V119" i="3"/>
  <c r="AF119" i="3" s="1"/>
  <c r="V118" i="3"/>
  <c r="AF118" i="3" s="1"/>
  <c r="U117" i="3"/>
  <c r="AE117" i="3" s="1"/>
  <c r="U116" i="3"/>
  <c r="AE116" i="3" s="1"/>
  <c r="U115" i="3"/>
  <c r="AE115" i="3" s="1"/>
  <c r="AO115" i="3" s="1"/>
  <c r="T114" i="3"/>
  <c r="AD114" i="3" s="1"/>
  <c r="T113" i="3"/>
  <c r="AD113" i="3" s="1"/>
  <c r="T112" i="3"/>
  <c r="AD112" i="3" s="1"/>
  <c r="X110" i="3"/>
  <c r="AH110" i="3" s="1"/>
  <c r="AS110" i="3" s="1"/>
  <c r="X109" i="3"/>
  <c r="AH109" i="3" s="1"/>
  <c r="X108" i="3"/>
  <c r="AH108" i="3" s="1"/>
  <c r="W107" i="3"/>
  <c r="AG107" i="3" s="1"/>
  <c r="W106" i="3"/>
  <c r="AG106" i="3" s="1"/>
  <c r="W105" i="3"/>
  <c r="AG105" i="3" s="1"/>
  <c r="V104" i="3"/>
  <c r="AF104" i="3" s="1"/>
  <c r="V103" i="3"/>
  <c r="AF103" i="3" s="1"/>
  <c r="V102" i="3"/>
  <c r="AF102" i="3" s="1"/>
  <c r="U101" i="3"/>
  <c r="AE101" i="3" s="1"/>
  <c r="U100" i="3"/>
  <c r="AE100" i="3" s="1"/>
  <c r="U99" i="3"/>
  <c r="AE99" i="3" s="1"/>
  <c r="T98" i="3"/>
  <c r="AD98" i="3" s="1"/>
  <c r="T97" i="3"/>
  <c r="AD97" i="3" s="1"/>
  <c r="T96" i="3"/>
  <c r="AD96" i="3" s="1"/>
  <c r="X94" i="3"/>
  <c r="AH94" i="3" s="1"/>
  <c r="X93" i="3"/>
  <c r="X92" i="3"/>
  <c r="AH92" i="3" s="1"/>
  <c r="W91" i="3"/>
  <c r="AG91" i="3" s="1"/>
  <c r="W90" i="3"/>
  <c r="AG90" i="3" s="1"/>
  <c r="W89" i="3"/>
  <c r="AG89" i="3" s="1"/>
  <c r="V88" i="3"/>
  <c r="AF88" i="3" s="1"/>
  <c r="U87" i="3"/>
  <c r="AE87" i="3" s="1"/>
  <c r="X85" i="3"/>
  <c r="AH85" i="3" s="1"/>
  <c r="U84" i="3"/>
  <c r="AE84" i="3" s="1"/>
  <c r="X82" i="3"/>
  <c r="AH82" i="3" s="1"/>
  <c r="W81" i="3"/>
  <c r="AG81" i="3" s="1"/>
  <c r="T80" i="3"/>
  <c r="AD80" i="3" s="1"/>
  <c r="AS80" i="3" s="1"/>
  <c r="W78" i="3"/>
  <c r="AG78" i="3" s="1"/>
  <c r="U77" i="3"/>
  <c r="AE77" i="3" s="1"/>
  <c r="W75" i="3"/>
  <c r="AG75" i="3" s="1"/>
  <c r="V74" i="3"/>
  <c r="AF74" i="3" s="1"/>
  <c r="T73" i="3"/>
  <c r="AD73" i="3" s="1"/>
  <c r="V71" i="3"/>
  <c r="AF71" i="3" s="1"/>
  <c r="T70" i="3"/>
  <c r="AD70" i="3" s="1"/>
  <c r="X68" i="3"/>
  <c r="AH68" i="3" s="1"/>
  <c r="U67" i="3"/>
  <c r="AE67" i="3" s="1"/>
  <c r="X65" i="3"/>
  <c r="V64" i="3"/>
  <c r="AF64" i="3" s="1"/>
  <c r="X62" i="3"/>
  <c r="AH62" i="3" s="1"/>
  <c r="W61" i="3"/>
  <c r="AG61" i="3" s="1"/>
  <c r="U60" i="3"/>
  <c r="AE60" i="3" s="1"/>
  <c r="W58" i="3"/>
  <c r="AG58" i="3" s="1"/>
  <c r="U57" i="3"/>
  <c r="AE57" i="3" s="1"/>
  <c r="T56" i="3"/>
  <c r="AD56" i="3" s="1"/>
  <c r="V54" i="3"/>
  <c r="AF54" i="3" s="1"/>
  <c r="T53" i="3"/>
  <c r="AD53" i="3" s="1"/>
  <c r="W51" i="3"/>
  <c r="AG51" i="3" s="1"/>
  <c r="T50" i="3"/>
  <c r="AD50" i="3" s="1"/>
  <c r="AS50" i="3" s="1"/>
  <c r="X48" i="3"/>
  <c r="AH48" i="3" s="1"/>
  <c r="V47" i="3"/>
  <c r="AF47" i="3" s="1"/>
  <c r="X45" i="3"/>
  <c r="AH45" i="3" s="1"/>
  <c r="V44" i="3"/>
  <c r="AF44" i="3" s="1"/>
  <c r="U43" i="3"/>
  <c r="AE43" i="3" s="1"/>
  <c r="W41" i="3"/>
  <c r="AG41" i="3" s="1"/>
  <c r="U40" i="3"/>
  <c r="AE40" i="3" s="1"/>
  <c r="AP40" i="3" s="1"/>
  <c r="X38" i="3"/>
  <c r="AH38" i="3" s="1"/>
  <c r="U37" i="3"/>
  <c r="AE37" i="3" s="1"/>
  <c r="T36" i="3"/>
  <c r="AD36" i="3" s="1"/>
  <c r="W34" i="3"/>
  <c r="AG34" i="3" s="1"/>
  <c r="T33" i="3"/>
  <c r="AD33" i="3" s="1"/>
  <c r="W31" i="3"/>
  <c r="AG31" i="3" s="1"/>
  <c r="V30" i="3"/>
  <c r="AF30" i="3" s="1"/>
  <c r="X28" i="3"/>
  <c r="AH28" i="3" s="1"/>
  <c r="V27" i="3"/>
  <c r="AF27" i="3" s="1"/>
  <c r="T26" i="3"/>
  <c r="AD26" i="3" s="1"/>
  <c r="V24" i="3"/>
  <c r="AF24" i="3" s="1"/>
  <c r="U23" i="3"/>
  <c r="AE23" i="3" s="1"/>
  <c r="X21" i="3"/>
  <c r="AH21" i="3" s="1"/>
  <c r="U20" i="3"/>
  <c r="AE20" i="3" s="1"/>
  <c r="X18" i="3"/>
  <c r="AH18" i="3" s="1"/>
  <c r="W17" i="3"/>
  <c r="AG17" i="3" s="1"/>
  <c r="T16" i="3"/>
  <c r="AD16" i="3" s="1"/>
  <c r="W14" i="3"/>
  <c r="AG14" i="3" s="1"/>
  <c r="U13" i="3"/>
  <c r="AE13" i="3" s="1"/>
  <c r="W11" i="3"/>
  <c r="AG11" i="3" s="1"/>
  <c r="AQ11" i="3" s="1"/>
  <c r="V10" i="3"/>
  <c r="AF10" i="3" s="1"/>
  <c r="T9" i="3"/>
  <c r="AD9" i="3" s="1"/>
  <c r="V7" i="3"/>
  <c r="AF7" i="3" s="1"/>
  <c r="Z123" i="3"/>
  <c r="Z121" i="3"/>
  <c r="AA118" i="3"/>
  <c r="Z116" i="3"/>
  <c r="Y114" i="3"/>
  <c r="AI114" i="3" s="1"/>
  <c r="Z111" i="3"/>
  <c r="Z109" i="3"/>
  <c r="Y107" i="3"/>
  <c r="Z104" i="3"/>
  <c r="AJ104" i="3" s="1"/>
  <c r="AU104" i="3" s="1"/>
  <c r="Y102" i="3"/>
  <c r="AI102" i="3" s="1"/>
  <c r="Y100" i="3"/>
  <c r="Z97" i="3"/>
  <c r="Y95" i="3"/>
  <c r="AI95" i="3" s="1"/>
  <c r="AS95" i="3" s="1"/>
  <c r="AA92" i="3"/>
  <c r="Y90" i="3"/>
  <c r="Y88" i="3"/>
  <c r="AI88" i="3" s="1"/>
  <c r="AA85" i="3"/>
  <c r="Y83" i="3"/>
  <c r="AI83" i="3" s="1"/>
  <c r="AA80" i="3"/>
  <c r="AK80" i="3" s="1"/>
  <c r="AA78" i="3"/>
  <c r="Y76" i="3"/>
  <c r="AI76" i="3" s="1"/>
  <c r="AA73" i="3"/>
  <c r="Z71" i="3"/>
  <c r="AJ71" i="3" s="1"/>
  <c r="AA68" i="3"/>
  <c r="AA66" i="3"/>
  <c r="Z64" i="3"/>
  <c r="AJ64" i="3" s="1"/>
  <c r="AA61" i="3"/>
  <c r="Z59" i="3"/>
  <c r="Z57" i="3"/>
  <c r="AA54" i="3"/>
  <c r="AK54" i="3" s="1"/>
  <c r="AV54" i="3" s="1"/>
  <c r="Z52" i="3"/>
  <c r="Y50" i="3"/>
  <c r="Z47" i="3"/>
  <c r="Z45" i="3"/>
  <c r="Y43" i="3"/>
  <c r="Z40" i="3"/>
  <c r="AJ40" i="3" s="1"/>
  <c r="Y38" i="3"/>
  <c r="AI38" i="3" s="1"/>
  <c r="Y36" i="3"/>
  <c r="AI36" i="3" s="1"/>
  <c r="Z33" i="3"/>
  <c r="Y31" i="3"/>
  <c r="AA28" i="3"/>
  <c r="Y26" i="3"/>
  <c r="Y24" i="3"/>
  <c r="AA21" i="3"/>
  <c r="Y19" i="3"/>
  <c r="AI19" i="3" s="1"/>
  <c r="AT19" i="3" s="1"/>
  <c r="AA16" i="3"/>
  <c r="AK16" i="3" s="1"/>
  <c r="AA14" i="3"/>
  <c r="Y12" i="3"/>
  <c r="AA9" i="3"/>
  <c r="Z7" i="3"/>
  <c r="Z6" i="5"/>
  <c r="W6" i="5"/>
  <c r="AG6" i="5" s="1"/>
  <c r="Y6" i="5"/>
  <c r="AI6" i="5" s="1"/>
  <c r="X6" i="5"/>
  <c r="AH6" i="5" s="1"/>
  <c r="V6" i="5"/>
  <c r="AA6" i="5"/>
  <c r="AK6" i="5" s="1"/>
  <c r="U6" i="5"/>
  <c r="AC6" i="5"/>
  <c r="U119" i="5"/>
  <c r="Z119" i="5"/>
  <c r="X119" i="5"/>
  <c r="AH119" i="5" s="1"/>
  <c r="Y119" i="5"/>
  <c r="AI119" i="5" s="1"/>
  <c r="T119" i="5"/>
  <c r="AD119" i="5" s="1"/>
  <c r="Z113" i="5"/>
  <c r="W113" i="5"/>
  <c r="AG113" i="5" s="1"/>
  <c r="V113" i="5"/>
  <c r="AF113" i="5" s="1"/>
  <c r="T113" i="5"/>
  <c r="U113" i="5"/>
  <c r="AA113" i="5"/>
  <c r="AK113" i="5" s="1"/>
  <c r="Y108" i="5"/>
  <c r="AI108" i="5" s="1"/>
  <c r="X108" i="5"/>
  <c r="AA108" i="5"/>
  <c r="U108" i="5"/>
  <c r="W108" i="5"/>
  <c r="AG108" i="5" s="1"/>
  <c r="Z108" i="5"/>
  <c r="AJ108" i="5" s="1"/>
  <c r="U103" i="5"/>
  <c r="Z103" i="5"/>
  <c r="AJ103" i="5" s="1"/>
  <c r="X103" i="5"/>
  <c r="AH103" i="5" s="1"/>
  <c r="T103" i="5"/>
  <c r="W103" i="5"/>
  <c r="AG103" i="5" s="1"/>
  <c r="V103" i="5"/>
  <c r="AF103" i="5" s="1"/>
  <c r="AI97" i="5"/>
  <c r="Z97" i="5"/>
  <c r="W97" i="5"/>
  <c r="V97" i="5"/>
  <c r="AF97" i="5" s="1"/>
  <c r="AA97" i="5"/>
  <c r="U97" i="5"/>
  <c r="X97" i="5"/>
  <c r="Y92" i="5"/>
  <c r="AI92" i="5" s="1"/>
  <c r="X92" i="5"/>
  <c r="AH92" i="5" s="1"/>
  <c r="AA92" i="5"/>
  <c r="U92" i="5"/>
  <c r="Z92" i="5"/>
  <c r="AJ92" i="5" s="1"/>
  <c r="V92" i="5"/>
  <c r="AF92" i="5" s="1"/>
  <c r="U87" i="5"/>
  <c r="Z87" i="5"/>
  <c r="X87" i="5"/>
  <c r="V87" i="5"/>
  <c r="AF87" i="5" s="1"/>
  <c r="Z81" i="5"/>
  <c r="W81" i="5"/>
  <c r="V81" i="5"/>
  <c r="Y81" i="5"/>
  <c r="AI81" i="5" s="1"/>
  <c r="X81" i="5"/>
  <c r="T81" i="5"/>
  <c r="Y76" i="5"/>
  <c r="AI76" i="5" s="1"/>
  <c r="X76" i="5"/>
  <c r="AA76" i="5"/>
  <c r="U76" i="5"/>
  <c r="AE76" i="5" s="1"/>
  <c r="Z76" i="5"/>
  <c r="AJ76" i="5" s="1"/>
  <c r="W76" i="5"/>
  <c r="AG76" i="5" s="1"/>
  <c r="U71" i="5"/>
  <c r="Z71" i="5"/>
  <c r="X71" i="5"/>
  <c r="AA71" i="5"/>
  <c r="W71" i="5"/>
  <c r="AG71" i="5" s="1"/>
  <c r="V71" i="5"/>
  <c r="T71" i="5"/>
  <c r="AD71" i="5" s="1"/>
  <c r="AF65" i="5"/>
  <c r="Z65" i="5"/>
  <c r="W65" i="5"/>
  <c r="V65" i="5"/>
  <c r="X65" i="5"/>
  <c r="AH65" i="5" s="1"/>
  <c r="U65" i="5"/>
  <c r="Y60" i="5"/>
  <c r="X60" i="5"/>
  <c r="AA60" i="5"/>
  <c r="AK60" i="5" s="1"/>
  <c r="U60" i="5"/>
  <c r="V60" i="5"/>
  <c r="Z60" i="5"/>
  <c r="AJ60" i="5" s="1"/>
  <c r="U55" i="5"/>
  <c r="Z55" i="5"/>
  <c r="AJ55" i="5" s="1"/>
  <c r="X55" i="5"/>
  <c r="Y55" i="5"/>
  <c r="T55" i="5"/>
  <c r="AD55" i="5" s="1"/>
  <c r="AC49" i="5"/>
  <c r="Z49" i="5"/>
  <c r="W49" i="5"/>
  <c r="V49" i="5"/>
  <c r="AF49" i="5" s="1"/>
  <c r="T49" i="5"/>
  <c r="X49" i="5"/>
  <c r="U49" i="5"/>
  <c r="Y44" i="5"/>
  <c r="AI44" i="5" s="1"/>
  <c r="X44" i="5"/>
  <c r="AA44" i="5"/>
  <c r="U44" i="5"/>
  <c r="W44" i="5"/>
  <c r="AG44" i="5" s="1"/>
  <c r="U39" i="5"/>
  <c r="Z39" i="5"/>
  <c r="AJ39" i="5" s="1"/>
  <c r="X39" i="5"/>
  <c r="T39" i="5"/>
  <c r="AD39" i="5" s="1"/>
  <c r="AA39" i="5"/>
  <c r="AK39" i="5" s="1"/>
  <c r="Z33" i="5"/>
  <c r="W33" i="5"/>
  <c r="V33" i="5"/>
  <c r="AA33" i="5"/>
  <c r="U33" i="5"/>
  <c r="AE33" i="5" s="1"/>
  <c r="T33" i="5"/>
  <c r="AD33" i="5" s="1"/>
  <c r="Y33" i="5"/>
  <c r="Y28" i="5"/>
  <c r="AI28" i="5" s="1"/>
  <c r="X28" i="5"/>
  <c r="AH28" i="5" s="1"/>
  <c r="AA28" i="5"/>
  <c r="AK28" i="5" s="1"/>
  <c r="U28" i="5"/>
  <c r="Z28" i="5"/>
  <c r="U23" i="5"/>
  <c r="AE23" i="5" s="1"/>
  <c r="Z23" i="5"/>
  <c r="AJ23" i="5" s="1"/>
  <c r="X23" i="5"/>
  <c r="AH23" i="5" s="1"/>
  <c r="V23" i="5"/>
  <c r="Y23" i="5"/>
  <c r="AI23" i="5" s="1"/>
  <c r="AF17" i="5"/>
  <c r="Z17" i="5"/>
  <c r="W17" i="5"/>
  <c r="V17" i="5"/>
  <c r="Y17" i="5"/>
  <c r="AI17" i="5" s="1"/>
  <c r="X17" i="5"/>
  <c r="AA17" i="5"/>
  <c r="U17" i="5"/>
  <c r="AE17" i="5" s="1"/>
  <c r="T17" i="5"/>
  <c r="AD17" i="5" s="1"/>
  <c r="Y12" i="5"/>
  <c r="X12" i="5"/>
  <c r="AA12" i="5"/>
  <c r="AK12" i="5" s="1"/>
  <c r="U12" i="5"/>
  <c r="AE12" i="5" s="1"/>
  <c r="Z12" i="5"/>
  <c r="V12" i="5"/>
  <c r="AF12" i="5" s="1"/>
  <c r="U7" i="5"/>
  <c r="Z7" i="5"/>
  <c r="AJ7" i="5" s="1"/>
  <c r="X7" i="5"/>
  <c r="AA7" i="5"/>
  <c r="AK7" i="5" s="1"/>
  <c r="W7" i="5"/>
  <c r="AG7" i="5" s="1"/>
  <c r="Y7" i="5"/>
  <c r="AI7" i="5" s="1"/>
  <c r="T65" i="5"/>
  <c r="V55" i="5"/>
  <c r="AF55" i="5" s="1"/>
  <c r="V39" i="5"/>
  <c r="AF39" i="5" s="1"/>
  <c r="X33" i="5"/>
  <c r="AH33" i="5" s="1"/>
  <c r="W28" i="5"/>
  <c r="Y87" i="5"/>
  <c r="AA65" i="5"/>
  <c r="Y49" i="5"/>
  <c r="AI49" i="5" s="1"/>
  <c r="U123" i="5"/>
  <c r="Y123" i="5"/>
  <c r="T123" i="5"/>
  <c r="AA123" i="5"/>
  <c r="Z123" i="5"/>
  <c r="AJ123" i="5" s="1"/>
  <c r="X123" i="5"/>
  <c r="Z117" i="5"/>
  <c r="W117" i="5"/>
  <c r="AA117" i="5"/>
  <c r="AK117" i="5" s="1"/>
  <c r="X117" i="5"/>
  <c r="U117" i="5"/>
  <c r="T117" i="5"/>
  <c r="Y117" i="5"/>
  <c r="AI117" i="5" s="1"/>
  <c r="Y112" i="5"/>
  <c r="X112" i="5"/>
  <c r="Z112" i="5"/>
  <c r="V112" i="5"/>
  <c r="AF112" i="5" s="1"/>
  <c r="W112" i="5"/>
  <c r="AG112" i="5" s="1"/>
  <c r="W123" i="5"/>
  <c r="AG123" i="5" s="1"/>
  <c r="U101" i="5"/>
  <c r="X91" i="5"/>
  <c r="V27" i="5"/>
  <c r="W8" i="7"/>
  <c r="AG8" i="7" s="1"/>
  <c r="Z8" i="7"/>
  <c r="AJ8" i="7" s="1"/>
  <c r="V8" i="7"/>
  <c r="AF8" i="7" s="1"/>
  <c r="X8" i="7"/>
  <c r="AH8" i="7" s="1"/>
  <c r="U8" i="7"/>
  <c r="AE8" i="7" s="1"/>
  <c r="T8" i="7"/>
  <c r="W12" i="7"/>
  <c r="AG12" i="7" s="1"/>
  <c r="Y12" i="7"/>
  <c r="AI12" i="7" s="1"/>
  <c r="X12" i="7"/>
  <c r="AH12" i="7" s="1"/>
  <c r="Z12" i="7"/>
  <c r="AJ12" i="7" s="1"/>
  <c r="T12" i="7"/>
  <c r="AA12" i="7"/>
  <c r="AK12" i="7" s="1"/>
  <c r="V12" i="7"/>
  <c r="AF12" i="7" s="1"/>
  <c r="AA19" i="7"/>
  <c r="AK19" i="7" s="1"/>
  <c r="T19" i="7"/>
  <c r="X19" i="7"/>
  <c r="AH19" i="7" s="1"/>
  <c r="Y19" i="7"/>
  <c r="AI19" i="7" s="1"/>
  <c r="U19" i="7"/>
  <c r="AE19" i="7" s="1"/>
  <c r="Z19" i="7"/>
  <c r="AJ19" i="7" s="1"/>
  <c r="W19" i="7"/>
  <c r="AG19" i="7" s="1"/>
  <c r="V19" i="7"/>
  <c r="AF19" i="7" s="1"/>
  <c r="AA23" i="7"/>
  <c r="AK23" i="7" s="1"/>
  <c r="T23" i="7"/>
  <c r="X23" i="7"/>
  <c r="AH23" i="7" s="1"/>
  <c r="V23" i="7"/>
  <c r="AF23" i="7" s="1"/>
  <c r="Z23" i="7"/>
  <c r="AJ23" i="7" s="1"/>
  <c r="U23" i="7"/>
  <c r="AE23" i="7" s="1"/>
  <c r="W23" i="7"/>
  <c r="AG23" i="7" s="1"/>
  <c r="AA27" i="7"/>
  <c r="AK27" i="7" s="1"/>
  <c r="T27" i="7"/>
  <c r="X27" i="7"/>
  <c r="AH27" i="7" s="1"/>
  <c r="W27" i="7"/>
  <c r="AG27" i="7" s="1"/>
  <c r="U27" i="7"/>
  <c r="AE27" i="7" s="1"/>
  <c r="V27" i="7"/>
  <c r="AF27" i="7" s="1"/>
  <c r="Z27" i="7"/>
  <c r="AJ27" i="7" s="1"/>
  <c r="AA31" i="7"/>
  <c r="AK31" i="7" s="1"/>
  <c r="T31" i="7"/>
  <c r="X31" i="7"/>
  <c r="AH31" i="7" s="1"/>
  <c r="Z31" i="7"/>
  <c r="AJ31" i="7" s="1"/>
  <c r="V31" i="7"/>
  <c r="AF31" i="7" s="1"/>
  <c r="Y31" i="7"/>
  <c r="AI31" i="7" s="1"/>
  <c r="W31" i="7"/>
  <c r="AG31" i="7" s="1"/>
  <c r="AA35" i="7"/>
  <c r="AK35" i="7" s="1"/>
  <c r="T35" i="7"/>
  <c r="X35" i="7"/>
  <c r="AH35" i="7" s="1"/>
  <c r="Y35" i="7"/>
  <c r="AI35" i="7" s="1"/>
  <c r="U35" i="7"/>
  <c r="AE35" i="7" s="1"/>
  <c r="Z35" i="7"/>
  <c r="AJ35" i="7" s="1"/>
  <c r="W35" i="7"/>
  <c r="AG35" i="7" s="1"/>
  <c r="V35" i="7"/>
  <c r="AF35" i="7" s="1"/>
  <c r="AA39" i="7"/>
  <c r="AK39" i="7" s="1"/>
  <c r="T39" i="7"/>
  <c r="X39" i="7"/>
  <c r="AH39" i="7" s="1"/>
  <c r="V39" i="7"/>
  <c r="AF39" i="7" s="1"/>
  <c r="Y39" i="7"/>
  <c r="AI39" i="7" s="1"/>
  <c r="W39" i="7"/>
  <c r="AG39" i="7" s="1"/>
  <c r="Z39" i="7"/>
  <c r="AJ39" i="7" s="1"/>
  <c r="U39" i="7"/>
  <c r="AE39" i="7" s="1"/>
  <c r="AA43" i="7"/>
  <c r="AK43" i="7" s="1"/>
  <c r="T43" i="7"/>
  <c r="X43" i="7"/>
  <c r="AH43" i="7" s="1"/>
  <c r="W43" i="7"/>
  <c r="AG43" i="7" s="1"/>
  <c r="Y43" i="7"/>
  <c r="AI43" i="7" s="1"/>
  <c r="U43" i="7"/>
  <c r="AE43" i="7" s="1"/>
  <c r="Z43" i="7"/>
  <c r="AJ43" i="7" s="1"/>
  <c r="AA47" i="7"/>
  <c r="AK47" i="7" s="1"/>
  <c r="Z47" i="7"/>
  <c r="AJ47" i="7" s="1"/>
  <c r="U47" i="7"/>
  <c r="AE47" i="7" s="1"/>
  <c r="Y47" i="7"/>
  <c r="AI47" i="7" s="1"/>
  <c r="W47" i="7"/>
  <c r="AG47" i="7" s="1"/>
  <c r="X47" i="7"/>
  <c r="AH47" i="7" s="1"/>
  <c r="V47" i="7"/>
  <c r="AF47" i="7" s="1"/>
  <c r="T47" i="7"/>
  <c r="AA51" i="7"/>
  <c r="AK51" i="7" s="1"/>
  <c r="Y51" i="7"/>
  <c r="AI51" i="7" s="1"/>
  <c r="U51" i="7"/>
  <c r="AE51" i="7" s="1"/>
  <c r="X51" i="7"/>
  <c r="AH51" i="7" s="1"/>
  <c r="T51" i="7"/>
  <c r="W51" i="7"/>
  <c r="AG51" i="7" s="1"/>
  <c r="Z51" i="7"/>
  <c r="AJ51" i="7" s="1"/>
  <c r="V51" i="7"/>
  <c r="AF51" i="7" s="1"/>
  <c r="AA55" i="7"/>
  <c r="AK55" i="7" s="1"/>
  <c r="U55" i="7"/>
  <c r="AE55" i="7" s="1"/>
  <c r="T55" i="7"/>
  <c r="Y55" i="7"/>
  <c r="AI55" i="7" s="1"/>
  <c r="V55" i="7"/>
  <c r="AF55" i="7" s="1"/>
  <c r="Z55" i="7"/>
  <c r="AJ55" i="7" s="1"/>
  <c r="W55" i="7"/>
  <c r="AG55" i="7" s="1"/>
  <c r="X55" i="7"/>
  <c r="AH55" i="7" s="1"/>
  <c r="AA59" i="7"/>
  <c r="AK59" i="7" s="1"/>
  <c r="U59" i="7"/>
  <c r="AE59" i="7" s="1"/>
  <c r="Y59" i="7"/>
  <c r="AI59" i="7" s="1"/>
  <c r="V59" i="7"/>
  <c r="AF59" i="7" s="1"/>
  <c r="Z59" i="7"/>
  <c r="AJ59" i="7" s="1"/>
  <c r="W59" i="7"/>
  <c r="AG59" i="7" s="1"/>
  <c r="X59" i="7"/>
  <c r="AH59" i="7" s="1"/>
  <c r="AA63" i="7"/>
  <c r="AK63" i="7" s="1"/>
  <c r="Z63" i="7"/>
  <c r="AJ63" i="7" s="1"/>
  <c r="U63" i="7"/>
  <c r="AE63" i="7" s="1"/>
  <c r="W63" i="7"/>
  <c r="AG63" i="7" s="1"/>
  <c r="X63" i="7"/>
  <c r="AH63" i="7" s="1"/>
  <c r="Y63" i="7"/>
  <c r="AI63" i="7" s="1"/>
  <c r="AA67" i="7"/>
  <c r="AK67" i="7" s="1"/>
  <c r="Y67" i="7"/>
  <c r="AI67" i="7" s="1"/>
  <c r="U67" i="7"/>
  <c r="AE67" i="7" s="1"/>
  <c r="X67" i="7"/>
  <c r="AH67" i="7" s="1"/>
  <c r="T67" i="7"/>
  <c r="W67" i="7"/>
  <c r="AG67" i="7" s="1"/>
  <c r="Z67" i="7"/>
  <c r="AJ67" i="7" s="1"/>
  <c r="AA71" i="7"/>
  <c r="AK71" i="7" s="1"/>
  <c r="U71" i="7"/>
  <c r="AE71" i="7" s="1"/>
  <c r="Y71" i="7"/>
  <c r="AI71" i="7" s="1"/>
  <c r="T71" i="7"/>
  <c r="Z71" i="7"/>
  <c r="AJ71" i="7" s="1"/>
  <c r="X71" i="7"/>
  <c r="AH71" i="7" s="1"/>
  <c r="AA75" i="7"/>
  <c r="AK75" i="7" s="1"/>
  <c r="U75" i="7"/>
  <c r="AE75" i="7" s="1"/>
  <c r="Z75" i="7"/>
  <c r="AJ75" i="7" s="1"/>
  <c r="V75" i="7"/>
  <c r="AF75" i="7" s="1"/>
  <c r="X75" i="7"/>
  <c r="AH75" i="7" s="1"/>
  <c r="W75" i="7"/>
  <c r="AG75" i="7" s="1"/>
  <c r="AA79" i="7"/>
  <c r="AK79" i="7" s="1"/>
  <c r="Z79" i="7"/>
  <c r="AJ79" i="7" s="1"/>
  <c r="U79" i="7"/>
  <c r="AE79" i="7" s="1"/>
  <c r="W79" i="7"/>
  <c r="AG79" i="7" s="1"/>
  <c r="X79" i="7"/>
  <c r="AH79" i="7" s="1"/>
  <c r="V79" i="7"/>
  <c r="AF79" i="7" s="1"/>
  <c r="T79" i="7"/>
  <c r="AA83" i="7"/>
  <c r="AK83" i="7" s="1"/>
  <c r="Y83" i="7"/>
  <c r="AI83" i="7" s="1"/>
  <c r="U83" i="7"/>
  <c r="AE83" i="7" s="1"/>
  <c r="X83" i="7"/>
  <c r="AH83" i="7" s="1"/>
  <c r="Z83" i="7"/>
  <c r="AJ83" i="7" s="1"/>
  <c r="W83" i="7"/>
  <c r="AG83" i="7" s="1"/>
  <c r="T83" i="7"/>
  <c r="AA87" i="7"/>
  <c r="AK87" i="7" s="1"/>
  <c r="U87" i="7"/>
  <c r="AE87" i="7" s="1"/>
  <c r="Z87" i="7"/>
  <c r="AJ87" i="7" s="1"/>
  <c r="T87" i="7"/>
  <c r="X87" i="7"/>
  <c r="AH87" i="7" s="1"/>
  <c r="AA91" i="7"/>
  <c r="AK91" i="7" s="1"/>
  <c r="U91" i="7"/>
  <c r="AE91" i="7" s="1"/>
  <c r="T91" i="7"/>
  <c r="Z91" i="7"/>
  <c r="AJ91" i="7" s="1"/>
  <c r="V91" i="7"/>
  <c r="AF91" i="7" s="1"/>
  <c r="AA95" i="7"/>
  <c r="AK95" i="7" s="1"/>
  <c r="Z95" i="7"/>
  <c r="AJ95" i="7" s="1"/>
  <c r="U95" i="7"/>
  <c r="AE95" i="7" s="1"/>
  <c r="Y95" i="7"/>
  <c r="AI95" i="7" s="1"/>
  <c r="V95" i="7"/>
  <c r="AF95" i="7" s="1"/>
  <c r="T95" i="7"/>
  <c r="AA99" i="7"/>
  <c r="AK99" i="7" s="1"/>
  <c r="Y99" i="7"/>
  <c r="AI99" i="7" s="1"/>
  <c r="U99" i="7"/>
  <c r="AE99" i="7" s="1"/>
  <c r="Z99" i="7"/>
  <c r="AJ99" i="7" s="1"/>
  <c r="W99" i="7"/>
  <c r="AG99" i="7" s="1"/>
  <c r="T99" i="7"/>
  <c r="AA103" i="7"/>
  <c r="AK103" i="7" s="1"/>
  <c r="U103" i="7"/>
  <c r="AE103" i="7" s="1"/>
  <c r="Y103" i="7"/>
  <c r="AI103" i="7" s="1"/>
  <c r="X103" i="7"/>
  <c r="AH103" i="7" s="1"/>
  <c r="T103" i="7"/>
  <c r="AA107" i="7"/>
  <c r="AK107" i="7" s="1"/>
  <c r="U107" i="7"/>
  <c r="AE107" i="7" s="1"/>
  <c r="Y107" i="7"/>
  <c r="AI107" i="7" s="1"/>
  <c r="T107" i="7"/>
  <c r="V107" i="7"/>
  <c r="AF107" i="7" s="1"/>
  <c r="AA111" i="7"/>
  <c r="AK111" i="7" s="1"/>
  <c r="Z111" i="7"/>
  <c r="AJ111" i="7" s="1"/>
  <c r="U111" i="7"/>
  <c r="AE111" i="7" s="1"/>
  <c r="Y111" i="7"/>
  <c r="AI111" i="7" s="1"/>
  <c r="V111" i="7"/>
  <c r="AF111" i="7" s="1"/>
  <c r="T111" i="7"/>
  <c r="AA115" i="7"/>
  <c r="AK115" i="7" s="1"/>
  <c r="Y115" i="7"/>
  <c r="AI115" i="7" s="1"/>
  <c r="U115" i="7"/>
  <c r="AE115" i="7" s="1"/>
  <c r="W115" i="7"/>
  <c r="AG115" i="7" s="1"/>
  <c r="Z115" i="7"/>
  <c r="AJ115" i="7" s="1"/>
  <c r="T115" i="7"/>
  <c r="AA119" i="7"/>
  <c r="AK119" i="7" s="1"/>
  <c r="U119" i="7"/>
  <c r="AE119" i="7" s="1"/>
  <c r="Y119" i="7"/>
  <c r="AI119" i="7" s="1"/>
  <c r="Z119" i="7"/>
  <c r="AJ119" i="7" s="1"/>
  <c r="X119" i="7"/>
  <c r="AH119" i="7" s="1"/>
  <c r="T119" i="7"/>
  <c r="AA123" i="7"/>
  <c r="AK123" i="7" s="1"/>
  <c r="U123" i="7"/>
  <c r="AE123" i="7" s="1"/>
  <c r="Y123" i="7"/>
  <c r="AI123" i="7" s="1"/>
  <c r="Z123" i="7"/>
  <c r="AJ123" i="7" s="1"/>
  <c r="T123" i="7"/>
  <c r="V123" i="7"/>
  <c r="AF123" i="7" s="1"/>
  <c r="X123" i="7"/>
  <c r="AH123" i="7" s="1"/>
  <c r="W111" i="7"/>
  <c r="AG111" i="7" s="1"/>
  <c r="X107" i="7"/>
  <c r="AH107" i="7" s="1"/>
  <c r="W95" i="7"/>
  <c r="AG95" i="7" s="1"/>
  <c r="X91" i="7"/>
  <c r="AH91" i="7" s="1"/>
  <c r="Z107" i="7"/>
  <c r="AJ107" i="7" s="1"/>
  <c r="Y23" i="7"/>
  <c r="AI23" i="7" s="1"/>
  <c r="U107" i="5"/>
  <c r="Y107" i="5"/>
  <c r="AI107" i="5" s="1"/>
  <c r="T107" i="5"/>
  <c r="Z107" i="5"/>
  <c r="V107" i="5"/>
  <c r="AC101" i="5"/>
  <c r="Z101" i="5"/>
  <c r="W101" i="5"/>
  <c r="AA101" i="5"/>
  <c r="AK101" i="5" s="1"/>
  <c r="X101" i="5"/>
  <c r="AH101" i="5" s="1"/>
  <c r="V101" i="5"/>
  <c r="Y96" i="5"/>
  <c r="X96" i="5"/>
  <c r="AH96" i="5" s="1"/>
  <c r="Z96" i="5"/>
  <c r="AJ96" i="5" s="1"/>
  <c r="V96" i="5"/>
  <c r="AF96" i="5" s="1"/>
  <c r="U91" i="5"/>
  <c r="Y91" i="5"/>
  <c r="T91" i="5"/>
  <c r="AD91" i="5" s="1"/>
  <c r="W91" i="5"/>
  <c r="Z85" i="5"/>
  <c r="W85" i="5"/>
  <c r="AG85" i="5" s="1"/>
  <c r="AA85" i="5"/>
  <c r="X85" i="5"/>
  <c r="Y80" i="5"/>
  <c r="X80" i="5"/>
  <c r="AH80" i="5" s="1"/>
  <c r="Z80" i="5"/>
  <c r="AJ80" i="5" s="1"/>
  <c r="V80" i="5"/>
  <c r="U80" i="5"/>
  <c r="U75" i="5"/>
  <c r="AE75" i="5" s="1"/>
  <c r="Y75" i="5"/>
  <c r="AI75" i="5" s="1"/>
  <c r="T75" i="5"/>
  <c r="X75" i="5"/>
  <c r="Z69" i="5"/>
  <c r="AJ69" i="5" s="1"/>
  <c r="W69" i="5"/>
  <c r="AG69" i="5" s="1"/>
  <c r="AA69" i="5"/>
  <c r="X69" i="5"/>
  <c r="Y69" i="5"/>
  <c r="T69" i="5"/>
  <c r="AD69" i="5" s="1"/>
  <c r="Y64" i="5"/>
  <c r="AI64" i="5" s="1"/>
  <c r="X64" i="5"/>
  <c r="Z64" i="5"/>
  <c r="AJ64" i="5" s="1"/>
  <c r="V64" i="5"/>
  <c r="AF64" i="5" s="1"/>
  <c r="AA64" i="5"/>
  <c r="W64" i="5"/>
  <c r="U59" i="5"/>
  <c r="Y59" i="5"/>
  <c r="AI59" i="5" s="1"/>
  <c r="T59" i="5"/>
  <c r="AA59" i="5"/>
  <c r="Z53" i="5"/>
  <c r="W53" i="5"/>
  <c r="AA53" i="5"/>
  <c r="X53" i="5"/>
  <c r="AH53" i="5" s="1"/>
  <c r="U53" i="5"/>
  <c r="AE53" i="5" s="1"/>
  <c r="Y48" i="5"/>
  <c r="AI48" i="5" s="1"/>
  <c r="X48" i="5"/>
  <c r="Z48" i="5"/>
  <c r="AJ48" i="5" s="1"/>
  <c r="V48" i="5"/>
  <c r="U43" i="5"/>
  <c r="Y43" i="5"/>
  <c r="T43" i="5"/>
  <c r="AD43" i="5" s="1"/>
  <c r="Z43" i="5"/>
  <c r="V43" i="5"/>
  <c r="Z37" i="5"/>
  <c r="W37" i="5"/>
  <c r="AG37" i="5" s="1"/>
  <c r="AA37" i="5"/>
  <c r="AK37" i="5" s="1"/>
  <c r="X37" i="5"/>
  <c r="V37" i="5"/>
  <c r="Y32" i="5"/>
  <c r="AI32" i="5" s="1"/>
  <c r="X32" i="5"/>
  <c r="Z32" i="5"/>
  <c r="AJ32" i="5" s="1"/>
  <c r="V32" i="5"/>
  <c r="U27" i="5"/>
  <c r="Y27" i="5"/>
  <c r="AI27" i="5" s="1"/>
  <c r="T27" i="5"/>
  <c r="AD27" i="5" s="1"/>
  <c r="W27" i="5"/>
  <c r="AG27" i="5" s="1"/>
  <c r="Z21" i="5"/>
  <c r="W21" i="5"/>
  <c r="AG21" i="5" s="1"/>
  <c r="AA21" i="5"/>
  <c r="X21" i="5"/>
  <c r="Y16" i="5"/>
  <c r="X16" i="5"/>
  <c r="AH16" i="5" s="1"/>
  <c r="Z16" i="5"/>
  <c r="AJ16" i="5" s="1"/>
  <c r="V16" i="5"/>
  <c r="U16" i="5"/>
  <c r="AE16" i="5" s="1"/>
  <c r="U11" i="5"/>
  <c r="AE11" i="5" s="1"/>
  <c r="Y11" i="5"/>
  <c r="T11" i="5"/>
  <c r="AD11" i="5" s="1"/>
  <c r="X11" i="5"/>
  <c r="W107" i="5"/>
  <c r="AG107" i="5" s="1"/>
  <c r="U96" i="5"/>
  <c r="T85" i="5"/>
  <c r="V75" i="5"/>
  <c r="AF75" i="5" s="1"/>
  <c r="V69" i="5"/>
  <c r="AF69" i="5" s="1"/>
  <c r="X59" i="5"/>
  <c r="T53" i="5"/>
  <c r="X43" i="5"/>
  <c r="AH43" i="5" s="1"/>
  <c r="T37" i="5"/>
  <c r="AD37" i="5" s="1"/>
  <c r="X27" i="5"/>
  <c r="T21" i="5"/>
  <c r="AA48" i="5"/>
  <c r="Y37" i="5"/>
  <c r="AI37" i="5" s="1"/>
  <c r="Z11" i="5"/>
  <c r="AJ11" i="5" s="1"/>
  <c r="Y8" i="7"/>
  <c r="AI8" i="7" s="1"/>
  <c r="Z121" i="5"/>
  <c r="W121" i="5"/>
  <c r="Y121" i="5"/>
  <c r="AI121" i="5" s="1"/>
  <c r="T121" i="5"/>
  <c r="Y116" i="5"/>
  <c r="X116" i="5"/>
  <c r="AH116" i="5" s="1"/>
  <c r="W116" i="5"/>
  <c r="U111" i="5"/>
  <c r="AC111" i="5"/>
  <c r="V111" i="5"/>
  <c r="AF111" i="5" s="1"/>
  <c r="Z105" i="5"/>
  <c r="AJ105" i="5" s="1"/>
  <c r="W105" i="5"/>
  <c r="Y105" i="5"/>
  <c r="T105" i="5"/>
  <c r="AD105" i="5" s="1"/>
  <c r="Y100" i="5"/>
  <c r="AI100" i="5" s="1"/>
  <c r="X100" i="5"/>
  <c r="W100" i="5"/>
  <c r="U95" i="5"/>
  <c r="AE95" i="5" s="1"/>
  <c r="V95" i="5"/>
  <c r="Z89" i="5"/>
  <c r="W89" i="5"/>
  <c r="Y89" i="5"/>
  <c r="T89" i="5"/>
  <c r="Y84" i="5"/>
  <c r="X84" i="5"/>
  <c r="AH84" i="5" s="1"/>
  <c r="W84" i="5"/>
  <c r="U79" i="5"/>
  <c r="AE79" i="5" s="1"/>
  <c r="V79" i="5"/>
  <c r="AF79" i="5" s="1"/>
  <c r="Z73" i="5"/>
  <c r="W73" i="5"/>
  <c r="Y73" i="5"/>
  <c r="T73" i="5"/>
  <c r="Y68" i="5"/>
  <c r="X68" i="5"/>
  <c r="AH68" i="5" s="1"/>
  <c r="W68" i="5"/>
  <c r="U63" i="5"/>
  <c r="V63" i="5"/>
  <c r="Z57" i="5"/>
  <c r="W57" i="5"/>
  <c r="AG57" i="5" s="1"/>
  <c r="Y57" i="5"/>
  <c r="AI57" i="5" s="1"/>
  <c r="T57" i="5"/>
  <c r="Y52" i="5"/>
  <c r="AI52" i="5" s="1"/>
  <c r="X52" i="5"/>
  <c r="W52" i="5"/>
  <c r="U47" i="5"/>
  <c r="AC47" i="5"/>
  <c r="V47" i="5"/>
  <c r="AF47" i="5" s="1"/>
  <c r="Z41" i="5"/>
  <c r="W41" i="5"/>
  <c r="AG41" i="5" s="1"/>
  <c r="Y41" i="5"/>
  <c r="AI41" i="5" s="1"/>
  <c r="T41" i="5"/>
  <c r="Y36" i="5"/>
  <c r="AI36" i="5" s="1"/>
  <c r="X36" i="5"/>
  <c r="W36" i="5"/>
  <c r="AG36" i="5" s="1"/>
  <c r="U31" i="5"/>
  <c r="V31" i="5"/>
  <c r="Z25" i="5"/>
  <c r="W25" i="5"/>
  <c r="AG25" i="5" s="1"/>
  <c r="Y25" i="5"/>
  <c r="T25" i="5"/>
  <c r="Y20" i="5"/>
  <c r="AI20" i="5" s="1"/>
  <c r="X20" i="5"/>
  <c r="AH20" i="5" s="1"/>
  <c r="W20" i="5"/>
  <c r="AG20" i="5" s="1"/>
  <c r="U15" i="5"/>
  <c r="V15" i="5"/>
  <c r="AI9" i="5"/>
  <c r="Z9" i="5"/>
  <c r="W9" i="5"/>
  <c r="Y9" i="5"/>
  <c r="T9" i="5"/>
  <c r="AD9" i="5" s="1"/>
  <c r="V121" i="5"/>
  <c r="W111" i="5"/>
  <c r="X105" i="5"/>
  <c r="AH105" i="5" s="1"/>
  <c r="U100" i="5"/>
  <c r="AE100" i="5" s="1"/>
  <c r="X95" i="5"/>
  <c r="AH95" i="5" s="1"/>
  <c r="V84" i="5"/>
  <c r="AF84" i="5" s="1"/>
  <c r="U73" i="5"/>
  <c r="AE73" i="5" s="1"/>
  <c r="T63" i="5"/>
  <c r="AD63" i="5" s="1"/>
  <c r="V57" i="5"/>
  <c r="W47" i="5"/>
  <c r="X41" i="5"/>
  <c r="AH41" i="5" s="1"/>
  <c r="U36" i="5"/>
  <c r="AE36" i="5" s="1"/>
  <c r="X31" i="5"/>
  <c r="V20" i="5"/>
  <c r="AF20" i="5" s="1"/>
  <c r="U9" i="5"/>
  <c r="AE9" i="5" s="1"/>
  <c r="AA121" i="5"/>
  <c r="AK121" i="5" s="1"/>
  <c r="AA116" i="5"/>
  <c r="AA111" i="5"/>
  <c r="AK111" i="5" s="1"/>
  <c r="Z100" i="5"/>
  <c r="AJ100" i="5" s="1"/>
  <c r="Z95" i="5"/>
  <c r="AJ95" i="5" s="1"/>
  <c r="Y79" i="5"/>
  <c r="AA57" i="5"/>
  <c r="AA52" i="5"/>
  <c r="AA47" i="5"/>
  <c r="Z36" i="5"/>
  <c r="Z31" i="5"/>
  <c r="Y15" i="5"/>
  <c r="AW120" i="6"/>
  <c r="AW114" i="6"/>
  <c r="AW112" i="6"/>
  <c r="AW110" i="6"/>
  <c r="AW108" i="6"/>
  <c r="AW106" i="6"/>
  <c r="AW104" i="6"/>
  <c r="AW98" i="6"/>
  <c r="AW96" i="6"/>
  <c r="AW94" i="6"/>
  <c r="AW92" i="6"/>
  <c r="AW90" i="6"/>
  <c r="AW88" i="6"/>
  <c r="Y56" i="5"/>
  <c r="X56" i="5"/>
  <c r="Z45" i="5"/>
  <c r="AJ45" i="5" s="1"/>
  <c r="W45" i="5"/>
  <c r="AG45" i="5" s="1"/>
  <c r="Y40" i="5"/>
  <c r="X40" i="5"/>
  <c r="Z29" i="5"/>
  <c r="AJ29" i="5" s="1"/>
  <c r="W29" i="5"/>
  <c r="AG29" i="5" s="1"/>
  <c r="Y24" i="5"/>
  <c r="X24" i="5"/>
  <c r="AF13" i="5"/>
  <c r="Z13" i="5"/>
  <c r="AJ13" i="5" s="1"/>
  <c r="W13" i="5"/>
  <c r="Y8" i="5"/>
  <c r="X8" i="5"/>
  <c r="W51" i="5"/>
  <c r="AG51" i="5" s="1"/>
  <c r="U45" i="5"/>
  <c r="W35" i="5"/>
  <c r="AG35" i="5" s="1"/>
  <c r="U29" i="5"/>
  <c r="AE29" i="5" s="1"/>
  <c r="W19" i="5"/>
  <c r="AG19" i="5" s="1"/>
  <c r="U13" i="5"/>
  <c r="AA51" i="5"/>
  <c r="AK51" i="5" s="1"/>
  <c r="AA35" i="5"/>
  <c r="AK35" i="5" s="1"/>
  <c r="AA19" i="5"/>
  <c r="AK19" i="5" s="1"/>
  <c r="AA11" i="7"/>
  <c r="AK11" i="7" s="1"/>
  <c r="T11" i="7"/>
  <c r="X11" i="7"/>
  <c r="AH11" i="7" s="1"/>
  <c r="W11" i="7"/>
  <c r="AG11" i="7" s="1"/>
  <c r="Z11" i="7"/>
  <c r="AJ11" i="7" s="1"/>
  <c r="V11" i="7"/>
  <c r="AF11" i="7" s="1"/>
  <c r="AA15" i="7"/>
  <c r="AK15" i="7" s="1"/>
  <c r="T15" i="7"/>
  <c r="X15" i="7"/>
  <c r="AH15" i="7" s="1"/>
  <c r="Z15" i="7"/>
  <c r="AJ15" i="7" s="1"/>
  <c r="W15" i="7"/>
  <c r="AG15" i="7" s="1"/>
  <c r="Z18" i="7"/>
  <c r="AJ18" i="7" s="1"/>
  <c r="U18" i="7"/>
  <c r="AE18" i="7" s="1"/>
  <c r="T18" i="7"/>
  <c r="AA18" i="7"/>
  <c r="AK18" i="7" s="1"/>
  <c r="W18" i="7"/>
  <c r="AG18" i="7" s="1"/>
  <c r="X18" i="7"/>
  <c r="AH18" i="7" s="1"/>
  <c r="AN22" i="7"/>
  <c r="Z22" i="7"/>
  <c r="AJ22" i="7" s="1"/>
  <c r="U22" i="7"/>
  <c r="AE22" i="7" s="1"/>
  <c r="AA22" i="7"/>
  <c r="AK22" i="7" s="1"/>
  <c r="V22" i="7"/>
  <c r="AF22" i="7" s="1"/>
  <c r="X22" i="7"/>
  <c r="AH22" i="7" s="1"/>
  <c r="Z26" i="7"/>
  <c r="AJ26" i="7" s="1"/>
  <c r="U26" i="7"/>
  <c r="AE26" i="7" s="1"/>
  <c r="Y26" i="7"/>
  <c r="AI26" i="7" s="1"/>
  <c r="W26" i="7"/>
  <c r="AG26" i="7" s="1"/>
  <c r="AA26" i="7"/>
  <c r="AK26" i="7" s="1"/>
  <c r="T26" i="7"/>
  <c r="Z30" i="7"/>
  <c r="AJ30" i="7" s="1"/>
  <c r="U30" i="7"/>
  <c r="AE30" i="7" s="1"/>
  <c r="X30" i="7"/>
  <c r="AH30" i="7" s="1"/>
  <c r="AA30" i="7"/>
  <c r="AK30" i="7" s="1"/>
  <c r="T30" i="7"/>
  <c r="V30" i="7"/>
  <c r="AF30" i="7" s="1"/>
  <c r="Z34" i="7"/>
  <c r="AJ34" i="7" s="1"/>
  <c r="U34" i="7"/>
  <c r="AE34" i="7" s="1"/>
  <c r="T34" i="7"/>
  <c r="V34" i="7"/>
  <c r="AF34" i="7" s="1"/>
  <c r="W34" i="7"/>
  <c r="AG34" i="7" s="1"/>
  <c r="Z38" i="7"/>
  <c r="AJ38" i="7" s="1"/>
  <c r="U38" i="7"/>
  <c r="AE38" i="7" s="1"/>
  <c r="AA38" i="7"/>
  <c r="AK38" i="7" s="1"/>
  <c r="V38" i="7"/>
  <c r="AF38" i="7" s="1"/>
  <c r="W38" i="7"/>
  <c r="AG38" i="7" s="1"/>
  <c r="Y38" i="7"/>
  <c r="AI38" i="7" s="1"/>
  <c r="X38" i="7"/>
  <c r="AH38" i="7" s="1"/>
  <c r="Z42" i="7"/>
  <c r="AJ42" i="7" s="1"/>
  <c r="U42" i="7"/>
  <c r="AE42" i="7" s="1"/>
  <c r="Y42" i="7"/>
  <c r="AI42" i="7" s="1"/>
  <c r="W42" i="7"/>
  <c r="AG42" i="7" s="1"/>
  <c r="AA42" i="7"/>
  <c r="AK42" i="7" s="1"/>
  <c r="X42" i="7"/>
  <c r="AH42" i="7" s="1"/>
  <c r="Z46" i="7"/>
  <c r="AJ46" i="7" s="1"/>
  <c r="V46" i="7"/>
  <c r="AF46" i="7" s="1"/>
  <c r="W46" i="7"/>
  <c r="AG46" i="7" s="1"/>
  <c r="X46" i="7"/>
  <c r="AH46" i="7" s="1"/>
  <c r="Z50" i="7"/>
  <c r="AJ50" i="7" s="1"/>
  <c r="V50" i="7"/>
  <c r="AF50" i="7" s="1"/>
  <c r="X50" i="7"/>
  <c r="AH50" i="7" s="1"/>
  <c r="Y50" i="7"/>
  <c r="AI50" i="7" s="1"/>
  <c r="T50" i="7"/>
  <c r="Z54" i="7"/>
  <c r="AJ54" i="7" s="1"/>
  <c r="AA54" i="7"/>
  <c r="AK54" i="7" s="1"/>
  <c r="V54" i="7"/>
  <c r="AF54" i="7" s="1"/>
  <c r="Y54" i="7"/>
  <c r="AI54" i="7" s="1"/>
  <c r="T54" i="7"/>
  <c r="U54" i="7"/>
  <c r="AE54" i="7" s="1"/>
  <c r="Z58" i="7"/>
  <c r="AJ58" i="7" s="1"/>
  <c r="Y58" i="7"/>
  <c r="AI58" i="7" s="1"/>
  <c r="V58" i="7"/>
  <c r="AF58" i="7" s="1"/>
  <c r="U58" i="7"/>
  <c r="AE58" i="7" s="1"/>
  <c r="W58" i="7"/>
  <c r="AG58" i="7" s="1"/>
  <c r="Z62" i="7"/>
  <c r="AJ62" i="7" s="1"/>
  <c r="V62" i="7"/>
  <c r="AF62" i="7" s="1"/>
  <c r="W62" i="7"/>
  <c r="AG62" i="7" s="1"/>
  <c r="Y62" i="7"/>
  <c r="AI62" i="7" s="1"/>
  <c r="X62" i="7"/>
  <c r="AH62" i="7" s="1"/>
  <c r="Z66" i="7"/>
  <c r="AJ66" i="7" s="1"/>
  <c r="V66" i="7"/>
  <c r="AF66" i="7" s="1"/>
  <c r="Y66" i="7"/>
  <c r="AI66" i="7" s="1"/>
  <c r="X66" i="7"/>
  <c r="AH66" i="7" s="1"/>
  <c r="AA66" i="7"/>
  <c r="AK66" i="7" s="1"/>
  <c r="T66" i="7"/>
  <c r="Z70" i="7"/>
  <c r="AJ70" i="7" s="1"/>
  <c r="AA70" i="7"/>
  <c r="AK70" i="7" s="1"/>
  <c r="V70" i="7"/>
  <c r="AF70" i="7" s="1"/>
  <c r="T70" i="7"/>
  <c r="Z74" i="7"/>
  <c r="AJ74" i="7" s="1"/>
  <c r="Y74" i="7"/>
  <c r="AI74" i="7" s="1"/>
  <c r="V74" i="7"/>
  <c r="AF74" i="7" s="1"/>
  <c r="U74" i="7"/>
  <c r="AE74" i="7" s="1"/>
  <c r="Z78" i="7"/>
  <c r="AJ78" i="7" s="1"/>
  <c r="V78" i="7"/>
  <c r="AF78" i="7" s="1"/>
  <c r="Y78" i="7"/>
  <c r="AI78" i="7" s="1"/>
  <c r="W78" i="7"/>
  <c r="AG78" i="7" s="1"/>
  <c r="AA78" i="7"/>
  <c r="AK78" i="7" s="1"/>
  <c r="Z82" i="7"/>
  <c r="AJ82" i="7" s="1"/>
  <c r="V82" i="7"/>
  <c r="AF82" i="7" s="1"/>
  <c r="AA82" i="7"/>
  <c r="AK82" i="7" s="1"/>
  <c r="X82" i="7"/>
  <c r="AH82" i="7" s="1"/>
  <c r="Z86" i="7"/>
  <c r="AJ86" i="7" s="1"/>
  <c r="AA86" i="7"/>
  <c r="AK86" i="7" s="1"/>
  <c r="V86" i="7"/>
  <c r="AF86" i="7" s="1"/>
  <c r="T86" i="7"/>
  <c r="Z90" i="7"/>
  <c r="AJ90" i="7" s="1"/>
  <c r="Y90" i="7"/>
  <c r="AI90" i="7" s="1"/>
  <c r="V90" i="7"/>
  <c r="AF90" i="7" s="1"/>
  <c r="AA90" i="7"/>
  <c r="AK90" i="7" s="1"/>
  <c r="Z94" i="7"/>
  <c r="AJ94" i="7" s="1"/>
  <c r="V94" i="7"/>
  <c r="AF94" i="7" s="1"/>
  <c r="AA94" i="7"/>
  <c r="AK94" i="7" s="1"/>
  <c r="Z98" i="7"/>
  <c r="AJ98" i="7" s="1"/>
  <c r="V98" i="7"/>
  <c r="AF98" i="7" s="1"/>
  <c r="Z102" i="7"/>
  <c r="AJ102" i="7" s="1"/>
  <c r="AA102" i="7"/>
  <c r="AK102" i="7" s="1"/>
  <c r="V102" i="7"/>
  <c r="AF102" i="7" s="1"/>
  <c r="Y102" i="7"/>
  <c r="AI102" i="7" s="1"/>
  <c r="Z106" i="7"/>
  <c r="AJ106" i="7" s="1"/>
  <c r="Y106" i="7"/>
  <c r="AI106" i="7" s="1"/>
  <c r="V106" i="7"/>
  <c r="AF106" i="7" s="1"/>
  <c r="AA106" i="7"/>
  <c r="AK106" i="7" s="1"/>
  <c r="Z110" i="7"/>
  <c r="AJ110" i="7" s="1"/>
  <c r="V110" i="7"/>
  <c r="AF110" i="7" s="1"/>
  <c r="Z114" i="7"/>
  <c r="AJ114" i="7" s="1"/>
  <c r="V114" i="7"/>
  <c r="AF114" i="7" s="1"/>
  <c r="Y114" i="7"/>
  <c r="AI114" i="7" s="1"/>
  <c r="Z118" i="7"/>
  <c r="AJ118" i="7" s="1"/>
  <c r="AA118" i="7"/>
  <c r="AK118" i="7" s="1"/>
  <c r="V118" i="7"/>
  <c r="AF118" i="7" s="1"/>
  <c r="Y118" i="7"/>
  <c r="AI118" i="7" s="1"/>
  <c r="Z122" i="7"/>
  <c r="AJ122" i="7" s="1"/>
  <c r="Y122" i="7"/>
  <c r="AI122" i="7" s="1"/>
  <c r="V122" i="7"/>
  <c r="AF122" i="7" s="1"/>
  <c r="T122" i="7"/>
  <c r="X118" i="7"/>
  <c r="AH118" i="7" s="1"/>
  <c r="W114" i="7"/>
  <c r="AG114" i="7" s="1"/>
  <c r="U110" i="7"/>
  <c r="AE110" i="7" s="1"/>
  <c r="T106" i="7"/>
  <c r="X102" i="7"/>
  <c r="AH102" i="7" s="1"/>
  <c r="W98" i="7"/>
  <c r="AG98" i="7" s="1"/>
  <c r="U94" i="7"/>
  <c r="AE94" i="7" s="1"/>
  <c r="T90" i="7"/>
  <c r="W86" i="7"/>
  <c r="AG86" i="7" s="1"/>
  <c r="U82" i="7"/>
  <c r="AE82" i="7" s="1"/>
  <c r="U78" i="7"/>
  <c r="AE78" i="7" s="1"/>
  <c r="W74" i="7"/>
  <c r="AG74" i="7" s="1"/>
  <c r="W70" i="7"/>
  <c r="AG70" i="7" s="1"/>
  <c r="T62" i="7"/>
  <c r="X58" i="7"/>
  <c r="AH58" i="7" s="1"/>
  <c r="T46" i="7"/>
  <c r="T42" i="7"/>
  <c r="W30" i="7"/>
  <c r="AG30" i="7" s="1"/>
  <c r="U15" i="7"/>
  <c r="AE15" i="7" s="1"/>
  <c r="AA122" i="7"/>
  <c r="AK122" i="7" s="1"/>
  <c r="AA98" i="7"/>
  <c r="AK98" i="7" s="1"/>
  <c r="AA74" i="7"/>
  <c r="AK74" i="7" s="1"/>
  <c r="AA58" i="7"/>
  <c r="AK58" i="7" s="1"/>
  <c r="AA34" i="7"/>
  <c r="AK34" i="7" s="1"/>
  <c r="AW4" i="6"/>
  <c r="S122" i="5"/>
  <c r="S118" i="5"/>
  <c r="S114" i="5"/>
  <c r="S110" i="5"/>
  <c r="S106" i="5"/>
  <c r="S102" i="5"/>
  <c r="S98" i="5"/>
  <c r="S94" i="5"/>
  <c r="S90" i="5"/>
  <c r="S86" i="5"/>
  <c r="S82" i="5"/>
  <c r="S78" i="5"/>
  <c r="S74" i="5"/>
  <c r="S70" i="5"/>
  <c r="S66" i="5"/>
  <c r="S62" i="5"/>
  <c r="S58" i="5"/>
  <c r="S54" i="5"/>
  <c r="S50" i="5"/>
  <c r="S46" i="5"/>
  <c r="S42" i="5"/>
  <c r="S38" i="5"/>
  <c r="S34" i="5"/>
  <c r="S30" i="5"/>
  <c r="S26" i="5"/>
  <c r="S22" i="5"/>
  <c r="S18" i="5"/>
  <c r="S14" i="5"/>
  <c r="S10" i="5"/>
  <c r="T6" i="5"/>
  <c r="AD6" i="5" s="1"/>
  <c r="T120" i="5"/>
  <c r="T116" i="5"/>
  <c r="AD116" i="5" s="1"/>
  <c r="T112" i="5"/>
  <c r="AD112" i="5" s="1"/>
  <c r="T108" i="5"/>
  <c r="AD108" i="5" s="1"/>
  <c r="T104" i="5"/>
  <c r="AD104" i="5" s="1"/>
  <c r="T100" i="5"/>
  <c r="AD100" i="5" s="1"/>
  <c r="T96" i="5"/>
  <c r="T92" i="5"/>
  <c r="T88" i="5"/>
  <c r="AD88" i="5" s="1"/>
  <c r="T84" i="5"/>
  <c r="AD84" i="5" s="1"/>
  <c r="T80" i="5"/>
  <c r="AD80" i="5" s="1"/>
  <c r="T76" i="5"/>
  <c r="AD76" i="5" s="1"/>
  <c r="T72" i="5"/>
  <c r="AD72" i="5" s="1"/>
  <c r="T68" i="5"/>
  <c r="AD68" i="5" s="1"/>
  <c r="T64" i="5"/>
  <c r="AD64" i="5" s="1"/>
  <c r="T60" i="5"/>
  <c r="T56" i="5"/>
  <c r="T52" i="5"/>
  <c r="T48" i="5"/>
  <c r="AD48" i="5" s="1"/>
  <c r="T44" i="5"/>
  <c r="AD44" i="5" s="1"/>
  <c r="T40" i="5"/>
  <c r="T36" i="5"/>
  <c r="T32" i="5"/>
  <c r="AD32" i="5" s="1"/>
  <c r="T28" i="5"/>
  <c r="AD28" i="5" s="1"/>
  <c r="T24" i="5"/>
  <c r="T20" i="5"/>
  <c r="T16" i="5"/>
  <c r="AD16" i="5" s="1"/>
  <c r="T12" i="5"/>
  <c r="AD12" i="5" s="1"/>
  <c r="Y9" i="7"/>
  <c r="AI9" i="7" s="1"/>
  <c r="V9" i="7"/>
  <c r="AF9" i="7" s="1"/>
  <c r="Y13" i="7"/>
  <c r="AI13" i="7" s="1"/>
  <c r="V13" i="7"/>
  <c r="AF13" i="7" s="1"/>
  <c r="T6" i="7"/>
  <c r="U6" i="7"/>
  <c r="AE6" i="7" s="1"/>
  <c r="X120" i="7"/>
  <c r="AH120" i="7" s="1"/>
  <c r="T120" i="7"/>
  <c r="X116" i="7"/>
  <c r="AH116" i="7" s="1"/>
  <c r="T116" i="7"/>
  <c r="X112" i="7"/>
  <c r="AH112" i="7" s="1"/>
  <c r="X108" i="7"/>
  <c r="AH108" i="7" s="1"/>
  <c r="T108" i="7"/>
  <c r="X104" i="7"/>
  <c r="AH104" i="7" s="1"/>
  <c r="T104" i="7"/>
  <c r="X100" i="7"/>
  <c r="AH100" i="7" s="1"/>
  <c r="T100" i="7"/>
  <c r="X96" i="7"/>
  <c r="AH96" i="7" s="1"/>
  <c r="X92" i="7"/>
  <c r="AH92" i="7" s="1"/>
  <c r="T92" i="7"/>
  <c r="X88" i="7"/>
  <c r="AH88" i="7" s="1"/>
  <c r="T88" i="7"/>
  <c r="X84" i="7"/>
  <c r="AH84" i="7" s="1"/>
  <c r="T84" i="7"/>
  <c r="X80" i="7"/>
  <c r="AH80" i="7" s="1"/>
  <c r="X76" i="7"/>
  <c r="AH76" i="7" s="1"/>
  <c r="T76" i="7"/>
  <c r="X72" i="7"/>
  <c r="AH72" i="7" s="1"/>
  <c r="T72" i="7"/>
  <c r="X68" i="7"/>
  <c r="AH68" i="7" s="1"/>
  <c r="T68" i="7"/>
  <c r="X64" i="7"/>
  <c r="AH64" i="7" s="1"/>
  <c r="X60" i="7"/>
  <c r="AH60" i="7" s="1"/>
  <c r="T60" i="7"/>
  <c r="X56" i="7"/>
  <c r="AH56" i="7" s="1"/>
  <c r="T56" i="7"/>
  <c r="X52" i="7"/>
  <c r="AH52" i="7" s="1"/>
  <c r="T52" i="7"/>
  <c r="X48" i="7"/>
  <c r="AH48" i="7" s="1"/>
  <c r="X44" i="7"/>
  <c r="AH44" i="7" s="1"/>
  <c r="V40" i="7"/>
  <c r="AF40" i="7" s="1"/>
  <c r="U36" i="7"/>
  <c r="AE36" i="7" s="1"/>
  <c r="T32" i="7"/>
  <c r="X28" i="7"/>
  <c r="AH28" i="7" s="1"/>
  <c r="V24" i="7"/>
  <c r="AF24" i="7" s="1"/>
  <c r="U20" i="7"/>
  <c r="AE20" i="7" s="1"/>
  <c r="T16" i="7"/>
  <c r="X13" i="7"/>
  <c r="AH13" i="7" s="1"/>
  <c r="W9" i="7"/>
  <c r="AG9" i="7" s="1"/>
  <c r="Z6" i="7"/>
  <c r="AJ6" i="7" s="1"/>
  <c r="Y44" i="7"/>
  <c r="AI44" i="7" s="1"/>
  <c r="Z40" i="7"/>
  <c r="AJ40" i="7" s="1"/>
  <c r="AA36" i="7"/>
  <c r="AK36" i="7" s="1"/>
  <c r="Y28" i="7"/>
  <c r="AI28" i="7" s="1"/>
  <c r="Z24" i="7"/>
  <c r="AJ24" i="7" s="1"/>
  <c r="AA20" i="7"/>
  <c r="AK20" i="7" s="1"/>
  <c r="AA13" i="7"/>
  <c r="AK13" i="7" s="1"/>
  <c r="AU119" i="8"/>
  <c r="AU115" i="8"/>
  <c r="AU113" i="8"/>
  <c r="AU107" i="8"/>
  <c r="AU87" i="8"/>
  <c r="AU67" i="8"/>
  <c r="AU61" i="8"/>
  <c r="AU37" i="8"/>
  <c r="AU35" i="8"/>
  <c r="AU25" i="8"/>
  <c r="AU117" i="8"/>
  <c r="AU111" i="8"/>
  <c r="AU109" i="8"/>
  <c r="AU105" i="8"/>
  <c r="AU103" i="8"/>
  <c r="AU101" i="8"/>
  <c r="AU97" i="8"/>
  <c r="AU95" i="8"/>
  <c r="AU93" i="8"/>
  <c r="AU89" i="8"/>
  <c r="AU85" i="8"/>
  <c r="AU83" i="8"/>
  <c r="AU81" i="8"/>
  <c r="AU77" i="8"/>
  <c r="AU75" i="8"/>
  <c r="AU73" i="8"/>
  <c r="AU71" i="8"/>
  <c r="AU69" i="8"/>
  <c r="AU65" i="8"/>
  <c r="AU63" i="8"/>
  <c r="AU59" i="8"/>
  <c r="AU57" i="8"/>
  <c r="AU55" i="8"/>
  <c r="AU53" i="8"/>
  <c r="AU51" i="8"/>
  <c r="AU49" i="8"/>
  <c r="AU47" i="8"/>
  <c r="AU45" i="8"/>
  <c r="AU43" i="8"/>
  <c r="AU39" i="8"/>
  <c r="AU33" i="8"/>
  <c r="AU31" i="8"/>
  <c r="AU29" i="8"/>
  <c r="AU27" i="8"/>
  <c r="AU23" i="8"/>
  <c r="AU21" i="8"/>
  <c r="AU19" i="8"/>
  <c r="AU17" i="8"/>
  <c r="AU15" i="8"/>
  <c r="AU13" i="8"/>
  <c r="AU11" i="8"/>
  <c r="AU9" i="8"/>
  <c r="AU7" i="8"/>
  <c r="AU5" i="8"/>
  <c r="AU120" i="8"/>
  <c r="AU118" i="8"/>
  <c r="AU116" i="8"/>
  <c r="AU114" i="8"/>
  <c r="AU110" i="8"/>
  <c r="AU106" i="8"/>
  <c r="AU102" i="8"/>
  <c r="AU100" i="8"/>
  <c r="AU96" i="8"/>
  <c r="AU94" i="8"/>
  <c r="AU92" i="8"/>
  <c r="AU90" i="8"/>
  <c r="AU78" i="8"/>
  <c r="AU76" i="8"/>
  <c r="AU70" i="8"/>
  <c r="AU66" i="8"/>
  <c r="AU64" i="8"/>
  <c r="AU58" i="8"/>
  <c r="AU56" i="8"/>
  <c r="AU52" i="8"/>
  <c r="AU50" i="8"/>
  <c r="AU48" i="8"/>
  <c r="AU46" i="8"/>
  <c r="AU40" i="8"/>
  <c r="AU36" i="8"/>
  <c r="AU34" i="8"/>
  <c r="AU32" i="8"/>
  <c r="AU30" i="8"/>
  <c r="AU26" i="8"/>
  <c r="AU24" i="8"/>
  <c r="AU22" i="8"/>
  <c r="AU20" i="8"/>
  <c r="AU16" i="8"/>
  <c r="AU14" i="8"/>
  <c r="AU10" i="8"/>
  <c r="AU6" i="8"/>
  <c r="AU99" i="8"/>
  <c r="AU91" i="8"/>
  <c r="AU79" i="8"/>
  <c r="AU41" i="8"/>
  <c r="AU112" i="8"/>
  <c r="AU108" i="8"/>
  <c r="AU104" i="8"/>
  <c r="AU98" i="8"/>
  <c r="AU88" i="8"/>
  <c r="AU86" i="8"/>
  <c r="AU84" i="8"/>
  <c r="AU82" i="8"/>
  <c r="AU80" i="8"/>
  <c r="AU74" i="8"/>
  <c r="AU72" i="8"/>
  <c r="AU68" i="8"/>
  <c r="AU62" i="8"/>
  <c r="AU60" i="8"/>
  <c r="AU54" i="8"/>
  <c r="AU44" i="8"/>
  <c r="AU42" i="8"/>
  <c r="AU38" i="8"/>
  <c r="AU28" i="8"/>
  <c r="AU18" i="8"/>
  <c r="AU12" i="8"/>
  <c r="AU8" i="8"/>
  <c r="AU4" i="8"/>
  <c r="AN78" i="7"/>
  <c r="AN98" i="7"/>
  <c r="AN102" i="7"/>
  <c r="AN106" i="7"/>
  <c r="AN109" i="7"/>
  <c r="AN113" i="7"/>
  <c r="AN117" i="7"/>
  <c r="AN121" i="7"/>
  <c r="AN19" i="7"/>
  <c r="AN23" i="7"/>
  <c r="AN26" i="7"/>
  <c r="AN79" i="7"/>
  <c r="AN87" i="7"/>
  <c r="AN91" i="7"/>
  <c r="AN95" i="7"/>
  <c r="S52" i="7"/>
  <c r="AN63" i="7"/>
  <c r="AN67" i="7"/>
  <c r="AN70" i="7"/>
  <c r="AN74" i="7"/>
  <c r="AN46" i="7"/>
  <c r="AN54" i="7"/>
  <c r="AN58" i="7"/>
  <c r="AN62" i="7"/>
  <c r="AN65" i="7"/>
  <c r="AN69" i="7"/>
  <c r="AN100" i="7"/>
  <c r="AN107" i="7"/>
  <c r="AN111" i="7"/>
  <c r="AN7" i="7"/>
  <c r="AN10" i="7"/>
  <c r="AN14" i="7"/>
  <c r="AN17" i="7"/>
  <c r="AN21" i="7"/>
  <c r="AN81" i="7"/>
  <c r="AN89" i="7"/>
  <c r="AN97" i="7"/>
  <c r="AN9" i="7"/>
  <c r="AN13" i="7"/>
  <c r="AN30" i="7"/>
  <c r="AN34" i="7"/>
  <c r="AN38" i="7"/>
  <c r="AN41" i="7"/>
  <c r="AN49" i="7"/>
  <c r="AN53" i="7"/>
  <c r="AN57" i="7"/>
  <c r="AN61" i="7"/>
  <c r="AN86" i="7"/>
  <c r="AN94" i="7"/>
  <c r="AN105" i="7"/>
  <c r="AN11" i="7"/>
  <c r="AN18" i="7"/>
  <c r="AN43" i="7"/>
  <c r="AN47" i="7"/>
  <c r="AN51" i="7"/>
  <c r="AN66" i="7"/>
  <c r="AN73" i="7"/>
  <c r="AN77" i="7"/>
  <c r="AN99" i="7"/>
  <c r="AN110" i="7"/>
  <c r="AN114" i="7"/>
  <c r="AN122" i="7"/>
  <c r="AN27" i="7"/>
  <c r="AN31" i="7"/>
  <c r="AN35" i="7"/>
  <c r="AN39" i="7"/>
  <c r="AN48" i="7"/>
  <c r="AN56" i="7"/>
  <c r="AN71" i="7"/>
  <c r="AN75" i="7"/>
  <c r="AN103" i="7"/>
  <c r="AN52" i="7"/>
  <c r="AN60" i="7"/>
  <c r="AN72" i="7"/>
  <c r="AN83" i="7"/>
  <c r="AN85" i="7"/>
  <c r="AN28" i="7"/>
  <c r="AN32" i="7"/>
  <c r="AN36" i="7"/>
  <c r="AN40" i="7"/>
  <c r="AN68" i="7"/>
  <c r="AN76" i="7"/>
  <c r="AN8" i="7"/>
  <c r="AN12" i="7"/>
  <c r="AN16" i="7"/>
  <c r="AN20" i="7"/>
  <c r="AN24" i="7"/>
  <c r="AN29" i="7"/>
  <c r="AN33" i="7"/>
  <c r="AN37" i="7"/>
  <c r="AN42" i="7"/>
  <c r="AN44" i="7"/>
  <c r="AN50" i="7"/>
  <c r="AN55" i="7"/>
  <c r="AN59" i="7"/>
  <c r="AN96" i="7"/>
  <c r="AN84" i="7"/>
  <c r="AN90" i="7"/>
  <c r="AN112" i="7"/>
  <c r="AN64" i="7"/>
  <c r="AN80" i="7"/>
  <c r="AN116" i="7"/>
  <c r="AN45" i="7"/>
  <c r="AN92" i="7"/>
  <c r="AN115" i="7"/>
  <c r="AN93" i="7"/>
  <c r="AN118" i="7"/>
  <c r="AN82" i="7"/>
  <c r="AN88" i="7"/>
  <c r="AN119" i="7"/>
  <c r="AN123" i="7"/>
  <c r="AN101" i="7"/>
  <c r="AN104" i="7"/>
  <c r="AN108" i="7"/>
  <c r="AN120" i="7"/>
  <c r="AJ117" i="5"/>
  <c r="AK85" i="5"/>
  <c r="AK29" i="5"/>
  <c r="AJ21" i="5"/>
  <c r="AD113" i="5"/>
  <c r="AH109" i="5"/>
  <c r="AD93" i="5"/>
  <c r="AD89" i="5"/>
  <c r="AD73" i="5"/>
  <c r="AD57" i="5"/>
  <c r="AD45" i="5"/>
  <c r="AD25" i="5"/>
  <c r="AI45" i="5"/>
  <c r="AJ57" i="5"/>
  <c r="AD101" i="5"/>
  <c r="AD97" i="5"/>
  <c r="AD85" i="5"/>
  <c r="AD65" i="5"/>
  <c r="AD61" i="5"/>
  <c r="AD53" i="5"/>
  <c r="AD49" i="5"/>
  <c r="AD41" i="5"/>
  <c r="AD29" i="5"/>
  <c r="AD21" i="5"/>
  <c r="AD13" i="5"/>
  <c r="AK21" i="5"/>
  <c r="AH77" i="5"/>
  <c r="AF29" i="5"/>
  <c r="AG121" i="5"/>
  <c r="AE121" i="5"/>
  <c r="AC113" i="5"/>
  <c r="AE113" i="5"/>
  <c r="AJ113" i="5"/>
  <c r="AI105" i="5"/>
  <c r="AH97" i="5"/>
  <c r="AC97" i="5"/>
  <c r="AE97" i="5"/>
  <c r="AJ97" i="5"/>
  <c r="AK97" i="5"/>
  <c r="AE89" i="5"/>
  <c r="AK89" i="5"/>
  <c r="AC69" i="5"/>
  <c r="AE69" i="5"/>
  <c r="AK69" i="5"/>
  <c r="AJ61" i="5"/>
  <c r="AE61" i="5"/>
  <c r="AF61" i="5"/>
  <c r="AC61" i="5"/>
  <c r="AI53" i="5"/>
  <c r="AK53" i="5"/>
  <c r="AJ53" i="5"/>
  <c r="AC45" i="5"/>
  <c r="AF45" i="5"/>
  <c r="AE45" i="5"/>
  <c r="AC37" i="5"/>
  <c r="AF37" i="5"/>
  <c r="AE37" i="5"/>
  <c r="AJ37" i="5"/>
  <c r="AK33" i="5"/>
  <c r="AC33" i="5"/>
  <c r="AF33" i="5"/>
  <c r="AJ25" i="5"/>
  <c r="AE25" i="5"/>
  <c r="AI25" i="5"/>
  <c r="AK25" i="5"/>
  <c r="AH17" i="5"/>
  <c r="AK17" i="5"/>
  <c r="AJ9" i="5"/>
  <c r="AK9" i="5"/>
  <c r="AC9" i="5"/>
  <c r="AI13" i="5"/>
  <c r="AE21" i="5"/>
  <c r="AC21" i="5"/>
  <c r="AF25" i="5"/>
  <c r="AH29" i="5"/>
  <c r="AI33" i="5"/>
  <c r="AE49" i="5"/>
  <c r="AF53" i="5"/>
  <c r="AI89" i="5"/>
  <c r="AC93" i="5"/>
  <c r="AF121" i="5"/>
  <c r="AK116" i="5"/>
  <c r="AG116" i="5"/>
  <c r="AF116" i="5"/>
  <c r="AE108" i="5"/>
  <c r="AH104" i="5"/>
  <c r="AC104" i="5"/>
  <c r="AE104" i="5"/>
  <c r="AJ104" i="5"/>
  <c r="AK104" i="5"/>
  <c r="AH100" i="5"/>
  <c r="AF100" i="5"/>
  <c r="AG96" i="5"/>
  <c r="AK96" i="5"/>
  <c r="AK92" i="5"/>
  <c r="AE92" i="5"/>
  <c r="AJ88" i="5"/>
  <c r="AE88" i="5"/>
  <c r="AC88" i="5"/>
  <c r="AK88" i="5"/>
  <c r="AI84" i="5"/>
  <c r="AC84" i="5"/>
  <c r="AE84" i="5"/>
  <c r="AJ84" i="5"/>
  <c r="AK84" i="5"/>
  <c r="AC80" i="5"/>
  <c r="AF80" i="5"/>
  <c r="AI80" i="5"/>
  <c r="AK80" i="5"/>
  <c r="AK76" i="5"/>
  <c r="AH76" i="5"/>
  <c r="AF76" i="5"/>
  <c r="AI72" i="5"/>
  <c r="AK72" i="5"/>
  <c r="AH72" i="5"/>
  <c r="AJ68" i="5"/>
  <c r="AK68" i="5"/>
  <c r="AI68" i="5"/>
  <c r="AF60" i="5"/>
  <c r="AE60" i="5"/>
  <c r="AF56" i="5"/>
  <c r="AE56" i="5"/>
  <c r="AK56" i="5"/>
  <c r="AJ44" i="5"/>
  <c r="AE44" i="5"/>
  <c r="AK40" i="5"/>
  <c r="AE40" i="5"/>
  <c r="AJ40" i="5"/>
  <c r="AG40" i="5"/>
  <c r="AE28" i="5"/>
  <c r="AF24" i="5"/>
  <c r="AK24" i="5"/>
  <c r="AE24" i="5"/>
  <c r="AF9" i="5"/>
  <c r="AJ12" i="5"/>
  <c r="AK13" i="5"/>
  <c r="AF16" i="5"/>
  <c r="AJ17" i="5"/>
  <c r="AF21" i="5"/>
  <c r="AJ24" i="5"/>
  <c r="AH25" i="5"/>
  <c r="AC29" i="5"/>
  <c r="AJ33" i="5"/>
  <c r="AH37" i="5"/>
  <c r="AF44" i="5"/>
  <c r="AK45" i="5"/>
  <c r="AJ49" i="5"/>
  <c r="AC53" i="5"/>
  <c r="AG56" i="5"/>
  <c r="AK57" i="5"/>
  <c r="AI61" i="5"/>
  <c r="AE64" i="5"/>
  <c r="AF68" i="5"/>
  <c r="AE72" i="5"/>
  <c r="AC76" i="5"/>
  <c r="AF88" i="5"/>
  <c r="AH113" i="5"/>
  <c r="AJ116" i="5"/>
  <c r="AJ121" i="5"/>
  <c r="AH9" i="5"/>
  <c r="AE13" i="5"/>
  <c r="AC13" i="5"/>
  <c r="AK16" i="5"/>
  <c r="AC17" i="5"/>
  <c r="AH21" i="5"/>
  <c r="AC25" i="5"/>
  <c r="AF40" i="5"/>
  <c r="AK44" i="5"/>
  <c r="AH45" i="5"/>
  <c r="AJ56" i="5"/>
  <c r="AC68" i="5"/>
  <c r="AI69" i="5"/>
  <c r="AE80" i="5"/>
  <c r="AH88" i="5"/>
  <c r="AG92" i="5"/>
  <c r="AE96" i="5"/>
  <c r="AI113" i="5"/>
  <c r="AC116" i="5"/>
  <c r="AG117" i="5"/>
  <c r="AF117" i="5"/>
  <c r="AE109" i="5"/>
  <c r="AC109" i="5"/>
  <c r="AI109" i="5"/>
  <c r="AK109" i="5"/>
  <c r="AI101" i="5"/>
  <c r="AG101" i="5"/>
  <c r="AE101" i="5"/>
  <c r="AI93" i="5"/>
  <c r="AK93" i="5"/>
  <c r="AH93" i="5"/>
  <c r="AF93" i="5"/>
  <c r="AI85" i="5"/>
  <c r="AE85" i="5"/>
  <c r="AC85" i="5"/>
  <c r="AI73" i="5"/>
  <c r="AK73" i="5"/>
  <c r="AJ65" i="5"/>
  <c r="AE65" i="5"/>
  <c r="AC65" i="5"/>
  <c r="AI65" i="5"/>
  <c r="AK65" i="5"/>
  <c r="AC57" i="5"/>
  <c r="AF57" i="5"/>
  <c r="AH57" i="5"/>
  <c r="AE57" i="5"/>
  <c r="AH49" i="5"/>
  <c r="AK49" i="5"/>
  <c r="AJ41" i="5"/>
  <c r="AE41" i="5"/>
  <c r="AF41" i="5"/>
  <c r="AC41" i="5"/>
  <c r="AK41" i="5"/>
  <c r="AI29" i="5"/>
  <c r="AF7" i="5"/>
  <c r="AC51" i="5"/>
  <c r="AK79" i="5"/>
  <c r="AI83" i="5"/>
  <c r="AH91" i="5"/>
  <c r="AK103" i="5"/>
  <c r="AC107" i="5"/>
  <c r="AG111" i="5"/>
  <c r="AE6" i="5"/>
  <c r="BJ16" i="5"/>
  <c r="BJ12" i="5"/>
  <c r="BJ56" i="5"/>
  <c r="BJ17" i="5"/>
  <c r="BJ20" i="5"/>
  <c r="BJ29" i="5"/>
  <c r="BJ40" i="5"/>
  <c r="AH15" i="5"/>
  <c r="BJ25" i="5"/>
  <c r="BJ51" i="5"/>
  <c r="BJ76" i="5"/>
  <c r="BJ86" i="5"/>
  <c r="AC8" i="5"/>
  <c r="AH8" i="5"/>
  <c r="AD8" i="5"/>
  <c r="BJ13" i="5"/>
  <c r="AD15" i="5"/>
  <c r="AJ15" i="5"/>
  <c r="BJ18" i="5"/>
  <c r="AI19" i="5"/>
  <c r="AE19" i="5"/>
  <c r="AH19" i="5"/>
  <c r="BJ21" i="5"/>
  <c r="AC23" i="5"/>
  <c r="AG23" i="5"/>
  <c r="AG31" i="5"/>
  <c r="AC32" i="5"/>
  <c r="AH32" i="5"/>
  <c r="AK32" i="5"/>
  <c r="AF32" i="5"/>
  <c r="AG32" i="5"/>
  <c r="AF8" i="5"/>
  <c r="AK8" i="5"/>
  <c r="AI11" i="5"/>
  <c r="AH11" i="5"/>
  <c r="AC14" i="5"/>
  <c r="AG15" i="5"/>
  <c r="AC16" i="5"/>
  <c r="AI16" i="5"/>
  <c r="AF19" i="5"/>
  <c r="AF23" i="5"/>
  <c r="BJ26" i="5"/>
  <c r="AE27" i="5"/>
  <c r="AK27" i="5"/>
  <c r="AF27" i="5"/>
  <c r="AJ27" i="5"/>
  <c r="BJ35" i="5"/>
  <c r="AC36" i="5"/>
  <c r="AH36" i="5"/>
  <c r="AD36" i="5"/>
  <c r="AJ36" i="5"/>
  <c r="AK36" i="5"/>
  <c r="AF36" i="5"/>
  <c r="BJ41" i="5"/>
  <c r="AI43" i="5"/>
  <c r="AE43" i="5"/>
  <c r="AK43" i="5"/>
  <c r="AF43" i="5"/>
  <c r="AC43" i="5"/>
  <c r="AG43" i="5"/>
  <c r="BJ52" i="5"/>
  <c r="BJ62" i="5"/>
  <c r="AC64" i="5"/>
  <c r="AH64" i="5"/>
  <c r="AK64" i="5"/>
  <c r="AG64" i="5"/>
  <c r="BJ69" i="5"/>
  <c r="BJ82" i="5"/>
  <c r="AI15" i="5"/>
  <c r="AE15" i="5"/>
  <c r="BJ19" i="5"/>
  <c r="AC22" i="5"/>
  <c r="AI31" i="5"/>
  <c r="AE31" i="5"/>
  <c r="AJ31" i="5"/>
  <c r="AD31" i="5"/>
  <c r="AK31" i="5"/>
  <c r="AF31" i="5"/>
  <c r="AC52" i="5"/>
  <c r="AH52" i="5"/>
  <c r="AD52" i="5"/>
  <c r="AJ52" i="5"/>
  <c r="AE52" i="5"/>
  <c r="AK52" i="5"/>
  <c r="AF52" i="5"/>
  <c r="AE59" i="5"/>
  <c r="AK59" i="5"/>
  <c r="AF59" i="5"/>
  <c r="AC59" i="5"/>
  <c r="AG59" i="5"/>
  <c r="AI8" i="5"/>
  <c r="AI47" i="5"/>
  <c r="AE47" i="5"/>
  <c r="AJ47" i="5"/>
  <c r="AD47" i="5"/>
  <c r="AK47" i="5"/>
  <c r="AG52" i="5"/>
  <c r="AD59" i="5"/>
  <c r="BJ75" i="5"/>
  <c r="AC87" i="5"/>
  <c r="AH87" i="5"/>
  <c r="AD87" i="5"/>
  <c r="AJ87" i="5"/>
  <c r="AE87" i="5"/>
  <c r="AK87" i="5"/>
  <c r="AI87" i="5"/>
  <c r="AG87" i="5"/>
  <c r="AJ6" i="5"/>
  <c r="AF6" i="5"/>
  <c r="AE7" i="5"/>
  <c r="AH7" i="5"/>
  <c r="BJ7" i="5"/>
  <c r="AE8" i="5"/>
  <c r="AJ8" i="5"/>
  <c r="AG11" i="5"/>
  <c r="AC11" i="5"/>
  <c r="AC12" i="5"/>
  <c r="AH12" i="5"/>
  <c r="AI12" i="5"/>
  <c r="AF15" i="5"/>
  <c r="AK15" i="5"/>
  <c r="AG16" i="5"/>
  <c r="AD19" i="5"/>
  <c r="AJ19" i="5"/>
  <c r="AC20" i="5"/>
  <c r="AD20" i="5"/>
  <c r="AJ20" i="5"/>
  <c r="AE20" i="5"/>
  <c r="AK20" i="5"/>
  <c r="AD23" i="5"/>
  <c r="AK23" i="5"/>
  <c r="AH27" i="5"/>
  <c r="AC28" i="5"/>
  <c r="AG28" i="5"/>
  <c r="AJ28" i="5"/>
  <c r="AC30" i="5"/>
  <c r="AH31" i="5"/>
  <c r="BJ31" i="5"/>
  <c r="AE32" i="5"/>
  <c r="BJ36" i="5"/>
  <c r="AJ43" i="5"/>
  <c r="BJ46" i="5"/>
  <c r="AG47" i="5"/>
  <c r="AC48" i="5"/>
  <c r="AH48" i="5"/>
  <c r="AK48" i="5"/>
  <c r="AF48" i="5"/>
  <c r="AG48" i="5"/>
  <c r="AC58" i="5"/>
  <c r="AH59" i="5"/>
  <c r="AI63" i="5"/>
  <c r="AE63" i="5"/>
  <c r="AJ63" i="5"/>
  <c r="AK63" i="5"/>
  <c r="AF63" i="5"/>
  <c r="BJ65" i="5"/>
  <c r="AJ81" i="5"/>
  <c r="AF81" i="5"/>
  <c r="AD81" i="5"/>
  <c r="AK81" i="5"/>
  <c r="AE81" i="5"/>
  <c r="AH81" i="5"/>
  <c r="AG81" i="5"/>
  <c r="AC81" i="5"/>
  <c r="BJ98" i="5"/>
  <c r="BJ111" i="5"/>
  <c r="AI39" i="5"/>
  <c r="AE39" i="5"/>
  <c r="AH39" i="5"/>
  <c r="AC44" i="5"/>
  <c r="AH44" i="5"/>
  <c r="AI55" i="5"/>
  <c r="AE55" i="5"/>
  <c r="AH55" i="5"/>
  <c r="AC60" i="5"/>
  <c r="AH60" i="5"/>
  <c r="AD60" i="5"/>
  <c r="AI60" i="5"/>
  <c r="BJ70" i="5"/>
  <c r="AC71" i="5"/>
  <c r="AH71" i="5"/>
  <c r="AJ71" i="5"/>
  <c r="AE71" i="5"/>
  <c r="AK71" i="5"/>
  <c r="AF71" i="5"/>
  <c r="AC78" i="5"/>
  <c r="BJ87" i="5"/>
  <c r="BJ92" i="5"/>
  <c r="BJ93" i="5"/>
  <c r="AC94" i="5"/>
  <c r="BJ117" i="5"/>
  <c r="AC67" i="5"/>
  <c r="AK67" i="5"/>
  <c r="AF67" i="5"/>
  <c r="AJ77" i="5"/>
  <c r="AF77" i="5"/>
  <c r="AK77" i="5"/>
  <c r="AC77" i="5"/>
  <c r="AG77" i="5"/>
  <c r="AG9" i="5"/>
  <c r="AG13" i="5"/>
  <c r="AG17" i="5"/>
  <c r="AC24" i="5"/>
  <c r="AH24" i="5"/>
  <c r="AD24" i="5"/>
  <c r="AI24" i="5"/>
  <c r="AI35" i="5"/>
  <c r="AE35" i="5"/>
  <c r="AH35" i="5"/>
  <c r="AC38" i="5"/>
  <c r="AG39" i="5"/>
  <c r="AC39" i="5"/>
  <c r="AC40" i="5"/>
  <c r="AH40" i="5"/>
  <c r="AD40" i="5"/>
  <c r="AI40" i="5"/>
  <c r="AI51" i="5"/>
  <c r="AE51" i="5"/>
  <c r="AH51" i="5"/>
  <c r="AG55" i="5"/>
  <c r="AC55" i="5"/>
  <c r="AC56" i="5"/>
  <c r="AH56" i="5"/>
  <c r="AD56" i="5"/>
  <c r="AI56" i="5"/>
  <c r="AG60" i="5"/>
  <c r="BJ66" i="5"/>
  <c r="AE67" i="5"/>
  <c r="BJ71" i="5"/>
  <c r="BJ81" i="5"/>
  <c r="AC83" i="5"/>
  <c r="AH83" i="5"/>
  <c r="AD83" i="5"/>
  <c r="AF83" i="5"/>
  <c r="AG83" i="5"/>
  <c r="AI91" i="5"/>
  <c r="AE91" i="5"/>
  <c r="AC91" i="5"/>
  <c r="AG91" i="5"/>
  <c r="AK91" i="5"/>
  <c r="AF91" i="5"/>
  <c r="AJ73" i="5"/>
  <c r="AF73" i="5"/>
  <c r="AH73" i="5"/>
  <c r="AC79" i="5"/>
  <c r="AH79" i="5"/>
  <c r="AD79" i="5"/>
  <c r="AI79" i="5"/>
  <c r="AJ89" i="5"/>
  <c r="AF89" i="5"/>
  <c r="AH89" i="5"/>
  <c r="AI95" i="5"/>
  <c r="AK95" i="5"/>
  <c r="AF95" i="5"/>
  <c r="AC95" i="5"/>
  <c r="AG95" i="5"/>
  <c r="BJ103" i="5"/>
  <c r="AC106" i="5"/>
  <c r="BJ118" i="5"/>
  <c r="AG33" i="5"/>
  <c r="AG49" i="5"/>
  <c r="AG53" i="5"/>
  <c r="AG61" i="5"/>
  <c r="AG65" i="5"/>
  <c r="AH69" i="5"/>
  <c r="AG73" i="5"/>
  <c r="AC73" i="5"/>
  <c r="AC74" i="5"/>
  <c r="AC75" i="5"/>
  <c r="AH75" i="5"/>
  <c r="AD75" i="5"/>
  <c r="AG79" i="5"/>
  <c r="AJ85" i="5"/>
  <c r="AF85" i="5"/>
  <c r="AH85" i="5"/>
  <c r="AG89" i="5"/>
  <c r="AC89" i="5"/>
  <c r="BJ104" i="5"/>
  <c r="BJ113" i="5"/>
  <c r="AI120" i="5"/>
  <c r="AF120" i="5"/>
  <c r="AC120" i="5"/>
  <c r="AG120" i="5"/>
  <c r="AD120" i="5"/>
  <c r="AH120" i="5"/>
  <c r="AJ120" i="5"/>
  <c r="AC96" i="5"/>
  <c r="AD96" i="5"/>
  <c r="AI96" i="5"/>
  <c r="AC99" i="5"/>
  <c r="AD99" i="5"/>
  <c r="AJ99" i="5"/>
  <c r="BJ107" i="5"/>
  <c r="AC112" i="5"/>
  <c r="AH112" i="5"/>
  <c r="AJ112" i="5"/>
  <c r="AE112" i="5"/>
  <c r="AK112" i="5"/>
  <c r="AI112" i="5"/>
  <c r="BJ114" i="5"/>
  <c r="AC115" i="5"/>
  <c r="AH115" i="5"/>
  <c r="AD115" i="5"/>
  <c r="AG115" i="5"/>
  <c r="AJ115" i="5"/>
  <c r="AF115" i="5"/>
  <c r="AK115" i="5"/>
  <c r="BJ122" i="5"/>
  <c r="AG68" i="5"/>
  <c r="AG80" i="5"/>
  <c r="AG84" i="5"/>
  <c r="AC92" i="5"/>
  <c r="AD92" i="5"/>
  <c r="BJ99" i="5"/>
  <c r="AF105" i="5"/>
  <c r="AK105" i="5"/>
  <c r="AE105" i="5"/>
  <c r="AC105" i="5"/>
  <c r="AG105" i="5"/>
  <c r="BJ112" i="5"/>
  <c r="AG97" i="5"/>
  <c r="AJ101" i="5"/>
  <c r="AF101" i="5"/>
  <c r="AE103" i="5"/>
  <c r="BJ106" i="5"/>
  <c r="AC108" i="5"/>
  <c r="AH108" i="5"/>
  <c r="AK108" i="5"/>
  <c r="AF108" i="5"/>
  <c r="AF123" i="5"/>
  <c r="AI123" i="5"/>
  <c r="AD123" i="5"/>
  <c r="AK123" i="5"/>
  <c r="AE123" i="5"/>
  <c r="AH123" i="5"/>
  <c r="AC123" i="5"/>
  <c r="AC103" i="5"/>
  <c r="AD103" i="5"/>
  <c r="AI103" i="5"/>
  <c r="AE107" i="5"/>
  <c r="AJ107" i="5"/>
  <c r="AD107" i="5"/>
  <c r="AK107" i="5"/>
  <c r="AF107" i="5"/>
  <c r="AJ119" i="5"/>
  <c r="AF119" i="5"/>
  <c r="AK119" i="5"/>
  <c r="AE119" i="5"/>
  <c r="AC119" i="5"/>
  <c r="AG119" i="5"/>
  <c r="AG100" i="5"/>
  <c r="AG104" i="5"/>
  <c r="AI111" i="5"/>
  <c r="AE111" i="5"/>
  <c r="AH111" i="5"/>
  <c r="BJ123" i="5"/>
  <c r="AI116" i="5"/>
  <c r="AE116" i="5"/>
  <c r="AE117" i="5"/>
  <c r="AC121" i="5"/>
  <c r="AH121" i="5"/>
  <c r="AD121" i="5"/>
  <c r="AC117" i="5"/>
  <c r="AH117" i="5"/>
  <c r="AD117" i="5"/>
  <c r="AV71" i="3"/>
  <c r="AS96" i="3"/>
  <c r="AI81" i="3"/>
  <c r="AR80" i="3"/>
  <c r="AI49" i="3"/>
  <c r="AL32" i="3"/>
  <c r="BA32" i="3" s="1"/>
  <c r="AI105" i="3"/>
  <c r="AR88" i="3"/>
  <c r="AQ55" i="3"/>
  <c r="AI89" i="3"/>
  <c r="AK78" i="3"/>
  <c r="AK59" i="3"/>
  <c r="AJ59" i="3"/>
  <c r="AT72" i="3"/>
  <c r="AI59" i="3"/>
  <c r="AR55" i="3"/>
  <c r="AJ18" i="3"/>
  <c r="AQ18" i="3" s="1"/>
  <c r="AH77" i="3"/>
  <c r="AH69" i="3"/>
  <c r="AI65" i="3"/>
  <c r="AH29" i="3"/>
  <c r="AI87" i="3"/>
  <c r="AI47" i="3"/>
  <c r="AK22" i="3"/>
  <c r="AJ22" i="3"/>
  <c r="AH105" i="3"/>
  <c r="AH73" i="3"/>
  <c r="AI64" i="3"/>
  <c r="AK118" i="3"/>
  <c r="AK94" i="3"/>
  <c r="AJ94" i="3"/>
  <c r="AI100" i="3"/>
  <c r="AI98" i="3"/>
  <c r="AI63" i="3"/>
  <c r="AV40" i="3"/>
  <c r="AK38" i="3"/>
  <c r="AJ38" i="3"/>
  <c r="AI34" i="3"/>
  <c r="AI112" i="3"/>
  <c r="AT110" i="3"/>
  <c r="AJ79" i="3"/>
  <c r="AU72" i="3"/>
  <c r="AU40" i="3"/>
  <c r="AI111" i="3"/>
  <c r="AK102" i="3"/>
  <c r="AJ102" i="3"/>
  <c r="AI57" i="3"/>
  <c r="AK14" i="3"/>
  <c r="AP14" i="3" s="1"/>
  <c r="AJ14" i="3"/>
  <c r="AL104" i="3"/>
  <c r="AO80" i="3"/>
  <c r="AO70" i="3"/>
  <c r="AQ32" i="3"/>
  <c r="AH117" i="3"/>
  <c r="AI113" i="3"/>
  <c r="AH93" i="3"/>
  <c r="AI116" i="3"/>
  <c r="AK83" i="3"/>
  <c r="AJ83" i="3"/>
  <c r="AK43" i="3"/>
  <c r="AJ43" i="3"/>
  <c r="AJ109" i="3"/>
  <c r="AQ88" i="3"/>
  <c r="AT32" i="3"/>
  <c r="AK123" i="3"/>
  <c r="AJ123" i="3"/>
  <c r="AV96" i="3"/>
  <c r="AI92" i="3"/>
  <c r="AI90" i="3"/>
  <c r="AT79" i="3"/>
  <c r="AJ75" i="3"/>
  <c r="AI68" i="3"/>
  <c r="AI66" i="3"/>
  <c r="AK51" i="3"/>
  <c r="AJ51" i="3"/>
  <c r="AV32" i="3"/>
  <c r="AK30" i="3"/>
  <c r="AJ27" i="3"/>
  <c r="AI12" i="3"/>
  <c r="AI10" i="3"/>
  <c r="AI7" i="3"/>
  <c r="AJ112" i="3"/>
  <c r="AI109" i="3"/>
  <c r="AV109" i="3" s="1"/>
  <c r="AI107" i="3"/>
  <c r="AL84" i="3"/>
  <c r="AH65" i="3"/>
  <c r="AI56" i="3"/>
  <c r="AI43" i="3"/>
  <c r="AH33" i="3"/>
  <c r="AI24" i="3"/>
  <c r="AI22" i="3"/>
  <c r="AS104" i="3"/>
  <c r="AJ115" i="3"/>
  <c r="AJ110" i="3"/>
  <c r="AQ110" i="3"/>
  <c r="AI108" i="3"/>
  <c r="AJ91" i="3"/>
  <c r="AJ86" i="3"/>
  <c r="AQ70" i="3"/>
  <c r="AJ62" i="3"/>
  <c r="AO55" i="3"/>
  <c r="AI52" i="3"/>
  <c r="AJ46" i="3"/>
  <c r="AI44" i="3"/>
  <c r="AJ19" i="3"/>
  <c r="AL19" i="3" s="1"/>
  <c r="AJ11" i="3"/>
  <c r="AT11" i="3" s="1"/>
  <c r="AR40" i="3"/>
  <c r="AI122" i="3"/>
  <c r="AI119" i="3"/>
  <c r="AL119" i="3"/>
  <c r="AJ108" i="3"/>
  <c r="AI106" i="3"/>
  <c r="AI103" i="3"/>
  <c r="AO103" i="3" s="1"/>
  <c r="AJ84" i="3"/>
  <c r="AI82" i="3"/>
  <c r="AS82" i="3" s="1"/>
  <c r="AI74" i="3"/>
  <c r="AR74" i="3" s="1"/>
  <c r="AO72" i="3"/>
  <c r="AO64" i="3"/>
  <c r="AJ60" i="3"/>
  <c r="AI58" i="3"/>
  <c r="AO56" i="3"/>
  <c r="AJ52" i="3"/>
  <c r="AP52" i="3" s="1"/>
  <c r="AI50" i="3"/>
  <c r="AQ50" i="3" s="1"/>
  <c r="AJ44" i="3"/>
  <c r="AI42" i="3"/>
  <c r="AS32" i="3"/>
  <c r="AI31" i="3"/>
  <c r="AI26" i="3"/>
  <c r="AR26" i="3" s="1"/>
  <c r="AI23" i="3"/>
  <c r="AR23" i="3" s="1"/>
  <c r="AI15" i="3"/>
  <c r="AO119" i="3"/>
  <c r="AO88" i="3"/>
  <c r="AE6" i="3"/>
  <c r="AH6" i="3"/>
  <c r="AG6" i="3"/>
  <c r="AF6" i="3"/>
  <c r="AV16" i="3" l="1"/>
  <c r="BF16" i="3" s="1"/>
  <c r="AT16" i="3"/>
  <c r="AO16" i="3"/>
  <c r="AY16" i="3" s="1"/>
  <c r="AQ16" i="3"/>
  <c r="BA16" i="3" s="1"/>
  <c r="AP67" i="3"/>
  <c r="AZ96" i="3"/>
  <c r="AO36" i="3"/>
  <c r="AS107" i="3"/>
  <c r="AV48" i="3"/>
  <c r="AR48" i="3"/>
  <c r="BB48" i="3" s="1"/>
  <c r="AU48" i="3"/>
  <c r="BE48" i="3" s="1"/>
  <c r="AO48" i="3"/>
  <c r="AY48" i="3" s="1"/>
  <c r="AR75" i="3"/>
  <c r="AO75" i="3"/>
  <c r="AZ70" i="3"/>
  <c r="BI70" i="3" s="1"/>
  <c r="BK70" i="3" s="1"/>
  <c r="AS83" i="3"/>
  <c r="AQ113" i="5"/>
  <c r="AQ120" i="3"/>
  <c r="AL120" i="3"/>
  <c r="AP99" i="3"/>
  <c r="AR99" i="3"/>
  <c r="AV8" i="3"/>
  <c r="BF8" i="3" s="1"/>
  <c r="AQ8" i="3"/>
  <c r="BA8" i="3" s="1"/>
  <c r="AS30" i="3"/>
  <c r="BC70" i="3"/>
  <c r="BE70" i="3"/>
  <c r="AX16" i="3"/>
  <c r="BD16" i="3"/>
  <c r="BB16" i="3"/>
  <c r="AV120" i="3"/>
  <c r="AS120" i="3"/>
  <c r="AT120" i="3"/>
  <c r="BD120" i="3" s="1"/>
  <c r="BB8" i="3"/>
  <c r="AY70" i="3"/>
  <c r="AA54" i="5"/>
  <c r="AK54" i="5" s="1"/>
  <c r="V54" i="5"/>
  <c r="AF54" i="5" s="1"/>
  <c r="X54" i="5"/>
  <c r="AH54" i="5" s="1"/>
  <c r="AS54" i="5" s="1"/>
  <c r="W54" i="5"/>
  <c r="AG54" i="5" s="1"/>
  <c r="Z54" i="5"/>
  <c r="AJ54" i="5" s="1"/>
  <c r="Y54" i="5"/>
  <c r="AI54" i="5" s="1"/>
  <c r="U54" i="5"/>
  <c r="AE54" i="5" s="1"/>
  <c r="AV54" i="5" s="1"/>
  <c r="T54" i="5"/>
  <c r="AD54" i="5" s="1"/>
  <c r="AA86" i="5"/>
  <c r="AK86" i="5" s="1"/>
  <c r="V86" i="5"/>
  <c r="AF86" i="5" s="1"/>
  <c r="AO86" i="5" s="1"/>
  <c r="X86" i="5"/>
  <c r="AH86" i="5" s="1"/>
  <c r="Y86" i="5"/>
  <c r="AI86" i="5" s="1"/>
  <c r="T86" i="5"/>
  <c r="AD86" i="5" s="1"/>
  <c r="Z86" i="5"/>
  <c r="AJ86" i="5" s="1"/>
  <c r="W86" i="5"/>
  <c r="AG86" i="5" s="1"/>
  <c r="AR86" i="5" s="1"/>
  <c r="U86" i="5"/>
  <c r="AE86" i="5" s="1"/>
  <c r="AC86" i="5"/>
  <c r="AA118" i="5"/>
  <c r="AK118" i="5" s="1"/>
  <c r="AV118" i="5" s="1"/>
  <c r="V118" i="5"/>
  <c r="AF118" i="5" s="1"/>
  <c r="X118" i="5"/>
  <c r="AH118" i="5" s="1"/>
  <c r="W118" i="5"/>
  <c r="AG118" i="5" s="1"/>
  <c r="Y118" i="5"/>
  <c r="AI118" i="5" s="1"/>
  <c r="U118" i="5"/>
  <c r="AE118" i="5" s="1"/>
  <c r="AS118" i="5" s="1"/>
  <c r="T118" i="5"/>
  <c r="AD118" i="5" s="1"/>
  <c r="AC118" i="5"/>
  <c r="Z118" i="5"/>
  <c r="AJ118" i="5" s="1"/>
  <c r="AO96" i="3"/>
  <c r="AO24" i="3"/>
  <c r="AS64" i="3"/>
  <c r="AR106" i="3"/>
  <c r="AS119" i="3"/>
  <c r="AO31" i="3"/>
  <c r="AO71" i="3"/>
  <c r="AY71" i="3" s="1"/>
  <c r="BI71" i="3" s="1"/>
  <c r="BK71" i="3" s="1"/>
  <c r="AO110" i="3"/>
  <c r="AY110" i="3" s="1"/>
  <c r="AO43" i="3"/>
  <c r="AT88" i="3"/>
  <c r="AL109" i="3"/>
  <c r="AX109" i="3" s="1"/>
  <c r="AT70" i="3"/>
  <c r="BD70" i="3" s="1"/>
  <c r="AQ96" i="3"/>
  <c r="AU8" i="3"/>
  <c r="AO46" i="3"/>
  <c r="AR79" i="3"/>
  <c r="BB79" i="3" s="1"/>
  <c r="AR94" i="3"/>
  <c r="AV104" i="3"/>
  <c r="AL59" i="3"/>
  <c r="BA59" i="3" s="1"/>
  <c r="AQ71" i="3"/>
  <c r="BA71" i="3" s="1"/>
  <c r="AL80" i="3"/>
  <c r="BA80" i="3" s="1"/>
  <c r="AR120" i="3"/>
  <c r="AM52" i="7"/>
  <c r="AA10" i="5"/>
  <c r="AK10" i="5" s="1"/>
  <c r="V10" i="5"/>
  <c r="AF10" i="5" s="1"/>
  <c r="AQ10" i="5" s="1"/>
  <c r="T10" i="5"/>
  <c r="AD10" i="5" s="1"/>
  <c r="Y10" i="5"/>
  <c r="AI10" i="5" s="1"/>
  <c r="W10" i="5"/>
  <c r="AG10" i="5" s="1"/>
  <c r="AR10" i="5" s="1"/>
  <c r="U10" i="5"/>
  <c r="AE10" i="5" s="1"/>
  <c r="AS10" i="5" s="1"/>
  <c r="Z10" i="5"/>
  <c r="AJ10" i="5" s="1"/>
  <c r="X10" i="5"/>
  <c r="AH10" i="5" s="1"/>
  <c r="AA42" i="5"/>
  <c r="AK42" i="5" s="1"/>
  <c r="AV42" i="5" s="1"/>
  <c r="V42" i="5"/>
  <c r="AF42" i="5" s="1"/>
  <c r="AQ42" i="5" s="1"/>
  <c r="T42" i="5"/>
  <c r="AD42" i="5" s="1"/>
  <c r="Z42" i="5"/>
  <c r="AJ42" i="5" s="1"/>
  <c r="U42" i="5"/>
  <c r="AE42" i="5" s="1"/>
  <c r="AO42" i="5" s="1"/>
  <c r="Y42" i="5"/>
  <c r="AI42" i="5" s="1"/>
  <c r="AT42" i="5" s="1"/>
  <c r="W42" i="5"/>
  <c r="AG42" i="5" s="1"/>
  <c r="X42" i="5"/>
  <c r="AH42" i="5" s="1"/>
  <c r="AA74" i="5"/>
  <c r="AK74" i="5" s="1"/>
  <c r="AV74" i="5" s="1"/>
  <c r="V74" i="5"/>
  <c r="AF74" i="5" s="1"/>
  <c r="AO74" i="5" s="1"/>
  <c r="T74" i="5"/>
  <c r="AD74" i="5" s="1"/>
  <c r="Y74" i="5"/>
  <c r="AI74" i="5" s="1"/>
  <c r="W74" i="5"/>
  <c r="AG74" i="5" s="1"/>
  <c r="X74" i="5"/>
  <c r="AH74" i="5" s="1"/>
  <c r="AS74" i="5" s="1"/>
  <c r="U74" i="5"/>
  <c r="AE74" i="5" s="1"/>
  <c r="Z74" i="5"/>
  <c r="AJ74" i="5" s="1"/>
  <c r="AA106" i="5"/>
  <c r="AK106" i="5" s="1"/>
  <c r="AV106" i="5" s="1"/>
  <c r="V106" i="5"/>
  <c r="AF106" i="5" s="1"/>
  <c r="AS106" i="5" s="1"/>
  <c r="T106" i="5"/>
  <c r="AD106" i="5" s="1"/>
  <c r="X106" i="5"/>
  <c r="AH106" i="5" s="1"/>
  <c r="W106" i="5"/>
  <c r="AG106" i="5" s="1"/>
  <c r="AR106" i="5" s="1"/>
  <c r="Y106" i="5"/>
  <c r="AI106" i="5" s="1"/>
  <c r="AT106" i="5" s="1"/>
  <c r="Z106" i="5"/>
  <c r="AJ106" i="5" s="1"/>
  <c r="U106" i="5"/>
  <c r="AE106" i="5" s="1"/>
  <c r="AO79" i="3"/>
  <c r="AO106" i="3"/>
  <c r="AS8" i="3"/>
  <c r="BC8" i="3" s="1"/>
  <c r="AQ15" i="3"/>
  <c r="AP26" i="3"/>
  <c r="AO32" i="3"/>
  <c r="AY32" i="3" s="1"/>
  <c r="AS48" i="3"/>
  <c r="BC48" i="3" s="1"/>
  <c r="AL55" i="3"/>
  <c r="BA55" i="3" s="1"/>
  <c r="AS60" i="3"/>
  <c r="AL79" i="3"/>
  <c r="AX79" i="3" s="1"/>
  <c r="AQ54" i="3"/>
  <c r="AU16" i="3"/>
  <c r="BE16" i="3" s="1"/>
  <c r="AQ48" i="3"/>
  <c r="AL56" i="3"/>
  <c r="AY56" i="3" s="1"/>
  <c r="AR71" i="3"/>
  <c r="BB71" i="3" s="1"/>
  <c r="AU80" i="3"/>
  <c r="AO107" i="3"/>
  <c r="AR70" i="3"/>
  <c r="BB70" i="3" s="1"/>
  <c r="AL50" i="3"/>
  <c r="AX50" i="3" s="1"/>
  <c r="AP72" i="3"/>
  <c r="AZ72" i="3" s="1"/>
  <c r="AR104" i="3"/>
  <c r="AO14" i="3"/>
  <c r="AT48" i="3"/>
  <c r="BD48" i="3" s="1"/>
  <c r="AQ72" i="3"/>
  <c r="BD80" i="3"/>
  <c r="AV80" i="3"/>
  <c r="AT96" i="3"/>
  <c r="BD96" i="3" s="1"/>
  <c r="AP8" i="3"/>
  <c r="AT40" i="3"/>
  <c r="AU71" i="3"/>
  <c r="BE71" i="3" s="1"/>
  <c r="AT104" i="3"/>
  <c r="AS88" i="3"/>
  <c r="AZ88" i="3"/>
  <c r="AP16" i="3"/>
  <c r="AZ16" i="3" s="1"/>
  <c r="AP48" i="3"/>
  <c r="AP96" i="3"/>
  <c r="AP120" i="3"/>
  <c r="AC42" i="5"/>
  <c r="F2" i="7"/>
  <c r="AA18" i="5"/>
  <c r="AK18" i="5" s="1"/>
  <c r="V18" i="5"/>
  <c r="AF18" i="5" s="1"/>
  <c r="AQ18" i="5" s="1"/>
  <c r="Y18" i="5"/>
  <c r="AI18" i="5" s="1"/>
  <c r="AT18" i="5" s="1"/>
  <c r="W18" i="5"/>
  <c r="AG18" i="5" s="1"/>
  <c r="X18" i="5"/>
  <c r="AH18" i="5" s="1"/>
  <c r="Z18" i="5"/>
  <c r="AJ18" i="5" s="1"/>
  <c r="AU18" i="5" s="1"/>
  <c r="T18" i="5"/>
  <c r="AD18" i="5" s="1"/>
  <c r="AV18" i="5" s="1"/>
  <c r="U18" i="5"/>
  <c r="AE18" i="5" s="1"/>
  <c r="AC18" i="5"/>
  <c r="AA34" i="5"/>
  <c r="AK34" i="5" s="1"/>
  <c r="V34" i="5"/>
  <c r="AF34" i="5" s="1"/>
  <c r="AP34" i="5" s="1"/>
  <c r="AC34" i="5"/>
  <c r="Y34" i="5"/>
  <c r="AI34" i="5" s="1"/>
  <c r="W34" i="5"/>
  <c r="AG34" i="5" s="1"/>
  <c r="X34" i="5"/>
  <c r="AH34" i="5" s="1"/>
  <c r="AS34" i="5" s="1"/>
  <c r="Z34" i="5"/>
  <c r="AJ34" i="5" s="1"/>
  <c r="U34" i="5"/>
  <c r="AE34" i="5" s="1"/>
  <c r="T34" i="5"/>
  <c r="AD34" i="5" s="1"/>
  <c r="AA50" i="5"/>
  <c r="AK50" i="5" s="1"/>
  <c r="V50" i="5"/>
  <c r="AF50" i="5" s="1"/>
  <c r="AC50" i="5"/>
  <c r="Y50" i="5"/>
  <c r="AI50" i="5" s="1"/>
  <c r="AT50" i="5" s="1"/>
  <c r="W50" i="5"/>
  <c r="AG50" i="5" s="1"/>
  <c r="AP50" i="5" s="1"/>
  <c r="Z50" i="5"/>
  <c r="AJ50" i="5" s="1"/>
  <c r="U50" i="5"/>
  <c r="AE50" i="5" s="1"/>
  <c r="T50" i="5"/>
  <c r="AD50" i="5" s="1"/>
  <c r="AQ50" i="5" s="1"/>
  <c r="X50" i="5"/>
  <c r="AH50" i="5" s="1"/>
  <c r="AS50" i="5" s="1"/>
  <c r="AA66" i="5"/>
  <c r="AK66" i="5" s="1"/>
  <c r="V66" i="5"/>
  <c r="AF66" i="5" s="1"/>
  <c r="Y66" i="5"/>
  <c r="AI66" i="5" s="1"/>
  <c r="AT66" i="5" s="1"/>
  <c r="W66" i="5"/>
  <c r="AG66" i="5" s="1"/>
  <c r="AR66" i="5" s="1"/>
  <c r="T66" i="5"/>
  <c r="AD66" i="5" s="1"/>
  <c r="Z66" i="5"/>
  <c r="AJ66" i="5" s="1"/>
  <c r="AC66" i="5"/>
  <c r="U66" i="5"/>
  <c r="AE66" i="5" s="1"/>
  <c r="AQ66" i="5" s="1"/>
  <c r="X66" i="5"/>
  <c r="AH66" i="5" s="1"/>
  <c r="AA82" i="5"/>
  <c r="AK82" i="5" s="1"/>
  <c r="V82" i="5"/>
  <c r="AF82" i="5" s="1"/>
  <c r="AQ82" i="5" s="1"/>
  <c r="AC82" i="5"/>
  <c r="Y82" i="5"/>
  <c r="AI82" i="5" s="1"/>
  <c r="W82" i="5"/>
  <c r="AG82" i="5" s="1"/>
  <c r="X82" i="5"/>
  <c r="AH82" i="5" s="1"/>
  <c r="Z82" i="5"/>
  <c r="AJ82" i="5" s="1"/>
  <c r="AT82" i="5" s="1"/>
  <c r="U82" i="5"/>
  <c r="AE82" i="5" s="1"/>
  <c r="T82" i="5"/>
  <c r="AD82" i="5" s="1"/>
  <c r="AA98" i="5"/>
  <c r="AK98" i="5" s="1"/>
  <c r="AV98" i="5" s="1"/>
  <c r="V98" i="5"/>
  <c r="AF98" i="5" s="1"/>
  <c r="AQ98" i="5" s="1"/>
  <c r="Y98" i="5"/>
  <c r="AI98" i="5" s="1"/>
  <c r="W98" i="5"/>
  <c r="AG98" i="5" s="1"/>
  <c r="X98" i="5"/>
  <c r="AH98" i="5" s="1"/>
  <c r="AS98" i="5" s="1"/>
  <c r="T98" i="5"/>
  <c r="AD98" i="5" s="1"/>
  <c r="AL98" i="5" s="1"/>
  <c r="AX98" i="5" s="1"/>
  <c r="Z98" i="5"/>
  <c r="AJ98" i="5" s="1"/>
  <c r="AC98" i="5"/>
  <c r="U98" i="5"/>
  <c r="AE98" i="5" s="1"/>
  <c r="AA114" i="5"/>
  <c r="AK114" i="5" s="1"/>
  <c r="AV114" i="5" s="1"/>
  <c r="V114" i="5"/>
  <c r="AF114" i="5" s="1"/>
  <c r="Y114" i="5"/>
  <c r="AI114" i="5" s="1"/>
  <c r="W114" i="5"/>
  <c r="AG114" i="5" s="1"/>
  <c r="AR114" i="5" s="1"/>
  <c r="Z114" i="5"/>
  <c r="AJ114" i="5" s="1"/>
  <c r="AU114" i="5" s="1"/>
  <c r="U114" i="5"/>
  <c r="AE114" i="5" s="1"/>
  <c r="X114" i="5"/>
  <c r="AH114" i="5" s="1"/>
  <c r="T114" i="5"/>
  <c r="AD114" i="5" s="1"/>
  <c r="AP114" i="5" s="1"/>
  <c r="AC114" i="5"/>
  <c r="AL114" i="5" s="1"/>
  <c r="AD115" i="7"/>
  <c r="AD83" i="7"/>
  <c r="AD12" i="7"/>
  <c r="AD97" i="7"/>
  <c r="AD77" i="7"/>
  <c r="BA70" i="3"/>
  <c r="AQ107" i="3"/>
  <c r="BA88" i="3"/>
  <c r="BE72" i="3"/>
  <c r="AO78" i="3"/>
  <c r="BB88" i="3"/>
  <c r="AD84" i="7"/>
  <c r="AA22" i="5"/>
  <c r="AK22" i="5" s="1"/>
  <c r="V22" i="5"/>
  <c r="AF22" i="5" s="1"/>
  <c r="AV22" i="5" s="1"/>
  <c r="X22" i="5"/>
  <c r="AH22" i="5" s="1"/>
  <c r="AR22" i="5" s="1"/>
  <c r="Y22" i="5"/>
  <c r="AI22" i="5" s="1"/>
  <c r="T22" i="5"/>
  <c r="AD22" i="5" s="1"/>
  <c r="W22" i="5"/>
  <c r="AG22" i="5" s="1"/>
  <c r="Z22" i="5"/>
  <c r="AJ22" i="5" s="1"/>
  <c r="AU22" i="5" s="1"/>
  <c r="U22" i="5"/>
  <c r="AE22" i="5" s="1"/>
  <c r="AA38" i="5"/>
  <c r="AK38" i="5" s="1"/>
  <c r="V38" i="5"/>
  <c r="AF38" i="5" s="1"/>
  <c r="X38" i="5"/>
  <c r="AH38" i="5" s="1"/>
  <c r="AS38" i="5" s="1"/>
  <c r="Z38" i="5"/>
  <c r="AJ38" i="5" s="1"/>
  <c r="W38" i="5"/>
  <c r="AG38" i="5" s="1"/>
  <c r="U38" i="5"/>
  <c r="AE38" i="5" s="1"/>
  <c r="T38" i="5"/>
  <c r="AD38" i="5" s="1"/>
  <c r="AR38" i="5" s="1"/>
  <c r="Y38" i="5"/>
  <c r="AI38" i="5" s="1"/>
  <c r="AA70" i="5"/>
  <c r="AK70" i="5" s="1"/>
  <c r="V70" i="5"/>
  <c r="AF70" i="5" s="1"/>
  <c r="AO70" i="5" s="1"/>
  <c r="X70" i="5"/>
  <c r="AH70" i="5" s="1"/>
  <c r="AV70" i="5" s="1"/>
  <c r="U70" i="5"/>
  <c r="AE70" i="5" s="1"/>
  <c r="Z70" i="5"/>
  <c r="AJ70" i="5" s="1"/>
  <c r="Y70" i="5"/>
  <c r="AI70" i="5" s="1"/>
  <c r="AC70" i="5"/>
  <c r="AL70" i="5" s="1"/>
  <c r="W70" i="5"/>
  <c r="AG70" i="5" s="1"/>
  <c r="T70" i="5"/>
  <c r="AD70" i="5" s="1"/>
  <c r="AA102" i="5"/>
  <c r="AK102" i="5" s="1"/>
  <c r="AV102" i="5" s="1"/>
  <c r="V102" i="5"/>
  <c r="AF102" i="5" s="1"/>
  <c r="AS102" i="5" s="1"/>
  <c r="AC102" i="5"/>
  <c r="X102" i="5"/>
  <c r="AH102" i="5" s="1"/>
  <c r="Z102" i="5"/>
  <c r="AJ102" i="5" s="1"/>
  <c r="Y102" i="5"/>
  <c r="AI102" i="5" s="1"/>
  <c r="AT102" i="5" s="1"/>
  <c r="T102" i="5"/>
  <c r="AD102" i="5" s="1"/>
  <c r="U102" i="5"/>
  <c r="AE102" i="5" s="1"/>
  <c r="W102" i="5"/>
  <c r="AG102" i="5" s="1"/>
  <c r="AR102" i="5" s="1"/>
  <c r="AD42" i="7"/>
  <c r="AS16" i="3"/>
  <c r="BC16" i="3" s="1"/>
  <c r="AL31" i="3"/>
  <c r="AY72" i="3"/>
  <c r="AL11" i="3"/>
  <c r="BD11" i="3" s="1"/>
  <c r="AT91" i="3"/>
  <c r="AU24" i="3"/>
  <c r="AO54" i="3"/>
  <c r="AV88" i="3"/>
  <c r="BF88" i="3" s="1"/>
  <c r="AL54" i="3"/>
  <c r="AR109" i="3"/>
  <c r="AT71" i="3"/>
  <c r="AU26" i="3"/>
  <c r="AS54" i="3"/>
  <c r="AU70" i="3"/>
  <c r="AP54" i="3"/>
  <c r="AL75" i="3"/>
  <c r="AL74" i="3"/>
  <c r="AZ74" i="3" s="1"/>
  <c r="AL88" i="3"/>
  <c r="AX88" i="3" s="1"/>
  <c r="AS79" i="3"/>
  <c r="AR96" i="3"/>
  <c r="BB96" i="3" s="1"/>
  <c r="AC54" i="5"/>
  <c r="AV37" i="5"/>
  <c r="AD104" i="7"/>
  <c r="AA26" i="5"/>
  <c r="AK26" i="5" s="1"/>
  <c r="V26" i="5"/>
  <c r="AF26" i="5" s="1"/>
  <c r="T26" i="5"/>
  <c r="AD26" i="5" s="1"/>
  <c r="AL26" i="5" s="1"/>
  <c r="Z26" i="5"/>
  <c r="AJ26" i="5" s="1"/>
  <c r="AU26" i="5" s="1"/>
  <c r="U26" i="5"/>
  <c r="AE26" i="5" s="1"/>
  <c r="AC26" i="5"/>
  <c r="X26" i="5"/>
  <c r="AH26" i="5" s="1"/>
  <c r="Y26" i="5"/>
  <c r="AI26" i="5" s="1"/>
  <c r="AQ26" i="5" s="1"/>
  <c r="W26" i="5"/>
  <c r="AG26" i="5" s="1"/>
  <c r="AA58" i="5"/>
  <c r="AK58" i="5" s="1"/>
  <c r="V58" i="5"/>
  <c r="AF58" i="5" s="1"/>
  <c r="AQ58" i="5" s="1"/>
  <c r="T58" i="5"/>
  <c r="AD58" i="5" s="1"/>
  <c r="AL58" i="5" s="1"/>
  <c r="X58" i="5"/>
  <c r="AH58" i="5" s="1"/>
  <c r="Y58" i="5"/>
  <c r="AI58" i="5" s="1"/>
  <c r="U58" i="5"/>
  <c r="AE58" i="5" s="1"/>
  <c r="W58" i="5"/>
  <c r="AG58" i="5" s="1"/>
  <c r="Z58" i="5"/>
  <c r="AJ58" i="5" s="1"/>
  <c r="AA90" i="5"/>
  <c r="AK90" i="5" s="1"/>
  <c r="V90" i="5"/>
  <c r="AF90" i="5" s="1"/>
  <c r="T90" i="5"/>
  <c r="AD90" i="5" s="1"/>
  <c r="AS90" i="5" s="1"/>
  <c r="Z90" i="5"/>
  <c r="AJ90" i="5" s="1"/>
  <c r="U90" i="5"/>
  <c r="AE90" i="5" s="1"/>
  <c r="W90" i="5"/>
  <c r="AG90" i="5" s="1"/>
  <c r="Y90" i="5"/>
  <c r="AI90" i="5" s="1"/>
  <c r="AT90" i="5" s="1"/>
  <c r="X90" i="5"/>
  <c r="AH90" i="5" s="1"/>
  <c r="AA122" i="5"/>
  <c r="AK122" i="5" s="1"/>
  <c r="V122" i="5"/>
  <c r="AF122" i="5" s="1"/>
  <c r="AQ122" i="5" s="1"/>
  <c r="BA122" i="5" s="1"/>
  <c r="AC122" i="5"/>
  <c r="T122" i="5"/>
  <c r="AD122" i="5" s="1"/>
  <c r="X122" i="5"/>
  <c r="AH122" i="5" s="1"/>
  <c r="W122" i="5"/>
  <c r="AG122" i="5" s="1"/>
  <c r="U122" i="5"/>
  <c r="AE122" i="5" s="1"/>
  <c r="AP122" i="5" s="1"/>
  <c r="AZ122" i="5" s="1"/>
  <c r="Y122" i="5"/>
  <c r="AI122" i="5" s="1"/>
  <c r="Z122" i="5"/>
  <c r="AJ122" i="5" s="1"/>
  <c r="AD90" i="7"/>
  <c r="AD47" i="7"/>
  <c r="AD85" i="7"/>
  <c r="AO104" i="3"/>
  <c r="AO8" i="3"/>
  <c r="AY8" i="3" s="1"/>
  <c r="AP31" i="3"/>
  <c r="AP55" i="3"/>
  <c r="AS72" i="3"/>
  <c r="BC72" i="3" s="1"/>
  <c r="AP79" i="3"/>
  <c r="AZ79" i="3" s="1"/>
  <c r="AO84" i="3"/>
  <c r="AU122" i="3"/>
  <c r="AO15" i="3"/>
  <c r="AY15" i="3" s="1"/>
  <c r="AR32" i="3"/>
  <c r="AQ46" i="3"/>
  <c r="AP62" i="3"/>
  <c r="AS115" i="3"/>
  <c r="AP46" i="3"/>
  <c r="AU55" i="3"/>
  <c r="AS112" i="3"/>
  <c r="AO109" i="3"/>
  <c r="AT55" i="3"/>
  <c r="BD55" i="3" s="1"/>
  <c r="AT8" i="3"/>
  <c r="BD8" i="3" s="1"/>
  <c r="AU88" i="3"/>
  <c r="AV79" i="3"/>
  <c r="BF79" i="3" s="1"/>
  <c r="AC90" i="5"/>
  <c r="AC10" i="5"/>
  <c r="S48" i="7"/>
  <c r="AD60" i="7"/>
  <c r="AA14" i="5"/>
  <c r="AK14" i="5" s="1"/>
  <c r="V14" i="5"/>
  <c r="AF14" i="5" s="1"/>
  <c r="AL14" i="5" s="1"/>
  <c r="Z14" i="5"/>
  <c r="AJ14" i="5" s="1"/>
  <c r="U14" i="5"/>
  <c r="AE14" i="5" s="1"/>
  <c r="X14" i="5"/>
  <c r="AH14" i="5" s="1"/>
  <c r="Y14" i="5"/>
  <c r="AI14" i="5" s="1"/>
  <c r="AT14" i="5" s="1"/>
  <c r="T14" i="5"/>
  <c r="AD14" i="5" s="1"/>
  <c r="W14" i="5"/>
  <c r="AG14" i="5" s="1"/>
  <c r="AA30" i="5"/>
  <c r="AK30" i="5" s="1"/>
  <c r="AV30" i="5" s="1"/>
  <c r="V30" i="5"/>
  <c r="AF30" i="5" s="1"/>
  <c r="AS30" i="5" s="1"/>
  <c r="Z30" i="5"/>
  <c r="AJ30" i="5" s="1"/>
  <c r="U30" i="5"/>
  <c r="AE30" i="5" s="1"/>
  <c r="W30" i="5"/>
  <c r="AG30" i="5" s="1"/>
  <c r="Y30" i="5"/>
  <c r="AI30" i="5" s="1"/>
  <c r="AT30" i="5" s="1"/>
  <c r="X30" i="5"/>
  <c r="AH30" i="5" s="1"/>
  <c r="T30" i="5"/>
  <c r="AD30" i="5" s="1"/>
  <c r="AA46" i="5"/>
  <c r="AK46" i="5" s="1"/>
  <c r="AV46" i="5" s="1"/>
  <c r="V46" i="5"/>
  <c r="AF46" i="5" s="1"/>
  <c r="AQ46" i="5" s="1"/>
  <c r="AC46" i="5"/>
  <c r="Z46" i="5"/>
  <c r="AJ46" i="5" s="1"/>
  <c r="U46" i="5"/>
  <c r="AE46" i="5" s="1"/>
  <c r="AP46" i="5" s="1"/>
  <c r="T46" i="5"/>
  <c r="AD46" i="5" s="1"/>
  <c r="AL46" i="5" s="1"/>
  <c r="AX46" i="5" s="1"/>
  <c r="W46" i="5"/>
  <c r="AG46" i="5" s="1"/>
  <c r="Y46" i="5"/>
  <c r="AI46" i="5" s="1"/>
  <c r="X46" i="5"/>
  <c r="AH46" i="5" s="1"/>
  <c r="AA62" i="5"/>
  <c r="AK62" i="5" s="1"/>
  <c r="AV62" i="5" s="1"/>
  <c r="V62" i="5"/>
  <c r="AF62" i="5" s="1"/>
  <c r="Z62" i="5"/>
  <c r="AJ62" i="5" s="1"/>
  <c r="U62" i="5"/>
  <c r="AE62" i="5" s="1"/>
  <c r="AP62" i="5" s="1"/>
  <c r="Y62" i="5"/>
  <c r="AI62" i="5" s="1"/>
  <c r="AU62" i="5" s="1"/>
  <c r="T62" i="5"/>
  <c r="AD62" i="5" s="1"/>
  <c r="W62" i="5"/>
  <c r="AG62" i="5" s="1"/>
  <c r="X62" i="5"/>
  <c r="AH62" i="5" s="1"/>
  <c r="AS62" i="5" s="1"/>
  <c r="AC62" i="5"/>
  <c r="AL62" i="5" s="1"/>
  <c r="AX62" i="5" s="1"/>
  <c r="AA78" i="5"/>
  <c r="AK78" i="5" s="1"/>
  <c r="V78" i="5"/>
  <c r="AF78" i="5" s="1"/>
  <c r="Z78" i="5"/>
  <c r="AJ78" i="5" s="1"/>
  <c r="U78" i="5"/>
  <c r="AE78" i="5" s="1"/>
  <c r="AL78" i="5" s="1"/>
  <c r="X78" i="5"/>
  <c r="AH78" i="5" s="1"/>
  <c r="W78" i="5"/>
  <c r="AG78" i="5" s="1"/>
  <c r="T78" i="5"/>
  <c r="AD78" i="5" s="1"/>
  <c r="AR78" i="5" s="1"/>
  <c r="Y78" i="5"/>
  <c r="AI78" i="5" s="1"/>
  <c r="AT78" i="5" s="1"/>
  <c r="AA94" i="5"/>
  <c r="AK94" i="5" s="1"/>
  <c r="V94" i="5"/>
  <c r="AF94" i="5" s="1"/>
  <c r="Z94" i="5"/>
  <c r="AJ94" i="5" s="1"/>
  <c r="U94" i="5"/>
  <c r="AE94" i="5" s="1"/>
  <c r="AO94" i="5" s="1"/>
  <c r="W94" i="5"/>
  <c r="AG94" i="5" s="1"/>
  <c r="T94" i="5"/>
  <c r="AD94" i="5" s="1"/>
  <c r="X94" i="5"/>
  <c r="AH94" i="5" s="1"/>
  <c r="Y94" i="5"/>
  <c r="AI94" i="5" s="1"/>
  <c r="AT94" i="5" s="1"/>
  <c r="AA110" i="5"/>
  <c r="AK110" i="5" s="1"/>
  <c r="V110" i="5"/>
  <c r="AF110" i="5" s="1"/>
  <c r="AC110" i="5"/>
  <c r="AL110" i="5" s="1"/>
  <c r="Z110" i="5"/>
  <c r="AJ110" i="5" s="1"/>
  <c r="U110" i="5"/>
  <c r="AE110" i="5" s="1"/>
  <c r="T110" i="5"/>
  <c r="AD110" i="5" s="1"/>
  <c r="X110" i="5"/>
  <c r="AH110" i="5" s="1"/>
  <c r="AR110" i="5" s="1"/>
  <c r="Y110" i="5"/>
  <c r="AI110" i="5" s="1"/>
  <c r="AT110" i="5" s="1"/>
  <c r="W110" i="5"/>
  <c r="AG110" i="5" s="1"/>
  <c r="AD30" i="7"/>
  <c r="AD55" i="7"/>
  <c r="I1" i="4"/>
  <c r="AD17" i="7"/>
  <c r="S94" i="7"/>
  <c r="S120" i="7"/>
  <c r="S66" i="7"/>
  <c r="S36" i="7"/>
  <c r="S92" i="7"/>
  <c r="S21" i="7"/>
  <c r="S119" i="7"/>
  <c r="S46" i="7"/>
  <c r="S40" i="7"/>
  <c r="S82" i="7"/>
  <c r="S89" i="7"/>
  <c r="S24" i="7"/>
  <c r="S50" i="7"/>
  <c r="S20" i="7"/>
  <c r="S110" i="7"/>
  <c r="S96" i="7"/>
  <c r="S88" i="7"/>
  <c r="S18" i="7"/>
  <c r="S11" i="7"/>
  <c r="S111" i="7"/>
  <c r="S86" i="7"/>
  <c r="S15" i="7"/>
  <c r="S122" i="7"/>
  <c r="S114" i="7"/>
  <c r="S59" i="7"/>
  <c r="S47" i="7"/>
  <c r="S76" i="7"/>
  <c r="S70" i="7"/>
  <c r="S83" i="7"/>
  <c r="S30" i="7"/>
  <c r="S98" i="7"/>
  <c r="S31" i="7"/>
  <c r="S104" i="7"/>
  <c r="S80" i="7"/>
  <c r="S51" i="7"/>
  <c r="S43" i="7"/>
  <c r="S115" i="7"/>
  <c r="S75" i="7"/>
  <c r="S16" i="7"/>
  <c r="S99" i="7"/>
  <c r="S55" i="7"/>
  <c r="S71" i="7"/>
  <c r="S106" i="7"/>
  <c r="S17" i="7"/>
  <c r="S28" i="7"/>
  <c r="S10" i="7"/>
  <c r="S62" i="7"/>
  <c r="S121" i="7"/>
  <c r="S78" i="7"/>
  <c r="S108" i="7"/>
  <c r="S13" i="7"/>
  <c r="S84" i="7"/>
  <c r="S9" i="7"/>
  <c r="S112" i="7"/>
  <c r="S90" i="7"/>
  <c r="S64" i="7"/>
  <c r="S38" i="7"/>
  <c r="S34" i="7"/>
  <c r="S27" i="7"/>
  <c r="S116" i="7"/>
  <c r="S118" i="7"/>
  <c r="S68" i="7"/>
  <c r="S123" i="7"/>
  <c r="S107" i="7"/>
  <c r="S100" i="7"/>
  <c r="S72" i="7"/>
  <c r="S58" i="7"/>
  <c r="S54" i="7"/>
  <c r="S42" i="7"/>
  <c r="S39" i="7"/>
  <c r="S35" i="7"/>
  <c r="S74" i="7"/>
  <c r="S67" i="7"/>
  <c r="S63" i="7"/>
  <c r="S60" i="7"/>
  <c r="S56" i="7"/>
  <c r="S44" i="7"/>
  <c r="S103" i="7"/>
  <c r="S25" i="7"/>
  <c r="S26" i="7"/>
  <c r="S12" i="7"/>
  <c r="S8" i="7"/>
  <c r="S23" i="7"/>
  <c r="S7" i="7"/>
  <c r="S95" i="7"/>
  <c r="S91" i="7"/>
  <c r="S87" i="7"/>
  <c r="S79" i="7"/>
  <c r="S32" i="7"/>
  <c r="S102" i="7"/>
  <c r="S37" i="7"/>
  <c r="S57" i="7"/>
  <c r="S81" i="7"/>
  <c r="S73" i="7"/>
  <c r="S22" i="7"/>
  <c r="S101" i="7"/>
  <c r="S45" i="7"/>
  <c r="S41" i="7"/>
  <c r="S93" i="7"/>
  <c r="S14" i="7"/>
  <c r="S65" i="7"/>
  <c r="S29" i="7"/>
  <c r="S77" i="7"/>
  <c r="S113" i="7"/>
  <c r="S61" i="7"/>
  <c r="S49" i="7"/>
  <c r="S105" i="7"/>
  <c r="S117" i="7"/>
  <c r="S53" i="7"/>
  <c r="S97" i="7"/>
  <c r="S85" i="7"/>
  <c r="S69" i="7"/>
  <c r="S33" i="7"/>
  <c r="S19" i="7"/>
  <c r="S109" i="7"/>
  <c r="AO53" i="5"/>
  <c r="AO105" i="5"/>
  <c r="AO76" i="5"/>
  <c r="AL43" i="5"/>
  <c r="AV73" i="5"/>
  <c r="AS65" i="5"/>
  <c r="AO49" i="5"/>
  <c r="AV33" i="5"/>
  <c r="AT17" i="5"/>
  <c r="AU113" i="5"/>
  <c r="AR121" i="5"/>
  <c r="AO93" i="5"/>
  <c r="AO41" i="5"/>
  <c r="AV25" i="5"/>
  <c r="AL39" i="5"/>
  <c r="AS113" i="5"/>
  <c r="AL55" i="5"/>
  <c r="AP113" i="5"/>
  <c r="AZ113" i="5" s="1"/>
  <c r="AO113" i="5"/>
  <c r="AL111" i="5"/>
  <c r="AX111" i="5" s="1"/>
  <c r="AT113" i="5"/>
  <c r="AU92" i="5"/>
  <c r="AL122" i="5"/>
  <c r="AO37" i="5"/>
  <c r="AV21" i="5"/>
  <c r="AV51" i="5"/>
  <c r="AR50" i="5"/>
  <c r="AV40" i="5"/>
  <c r="AV35" i="5"/>
  <c r="AT53" i="5"/>
  <c r="AU37" i="5"/>
  <c r="AT88" i="5"/>
  <c r="AR96" i="5"/>
  <c r="AU45" i="5"/>
  <c r="AT76" i="5"/>
  <c r="AT25" i="5"/>
  <c r="AS43" i="5"/>
  <c r="AQ93" i="5"/>
  <c r="AP109" i="5"/>
  <c r="AQ97" i="5"/>
  <c r="AT37" i="5"/>
  <c r="AV13" i="5"/>
  <c r="AS72" i="5"/>
  <c r="AV60" i="5"/>
  <c r="AT72" i="5"/>
  <c r="AU104" i="5"/>
  <c r="AS33" i="5"/>
  <c r="AP53" i="5"/>
  <c r="AL97" i="5"/>
  <c r="BC97" i="5" s="1"/>
  <c r="AL113" i="5"/>
  <c r="AY113" i="5" s="1"/>
  <c r="AU111" i="5"/>
  <c r="AU66" i="5"/>
  <c r="AT41" i="5"/>
  <c r="AU57" i="5"/>
  <c r="AV109" i="5"/>
  <c r="AP17" i="5"/>
  <c r="AV76" i="5"/>
  <c r="AL88" i="5"/>
  <c r="AX88" i="5" s="1"/>
  <c r="AL104" i="5"/>
  <c r="AX104" i="5" s="1"/>
  <c r="AP25" i="5"/>
  <c r="AV6" i="5"/>
  <c r="AL6" i="5"/>
  <c r="BA113" i="5"/>
  <c r="AO33" i="5"/>
  <c r="AT36" i="5"/>
  <c r="AQ65" i="5"/>
  <c r="AP100" i="5"/>
  <c r="AO109" i="5"/>
  <c r="AQ76" i="5"/>
  <c r="AU93" i="5"/>
  <c r="AU61" i="5"/>
  <c r="AP29" i="5"/>
  <c r="AS97" i="5"/>
  <c r="AU76" i="5"/>
  <c r="AS17" i="5"/>
  <c r="AQ44" i="5"/>
  <c r="AS63" i="5"/>
  <c r="AS23" i="5"/>
  <c r="AU53" i="5"/>
  <c r="AQ37" i="5"/>
  <c r="AU17" i="5"/>
  <c r="AL13" i="5"/>
  <c r="AQ111" i="5"/>
  <c r="AQ103" i="5"/>
  <c r="AR85" i="5"/>
  <c r="AV75" i="5"/>
  <c r="AU70" i="5"/>
  <c r="AV57" i="5"/>
  <c r="AS41" i="5"/>
  <c r="AL95" i="5"/>
  <c r="AX95" i="5" s="1"/>
  <c r="AV104" i="5"/>
  <c r="AP83" i="5"/>
  <c r="AR24" i="5"/>
  <c r="AV97" i="5"/>
  <c r="AS78" i="5"/>
  <c r="AV39" i="5"/>
  <c r="AU65" i="5"/>
  <c r="AP65" i="5"/>
  <c r="AZ65" i="5" s="1"/>
  <c r="AS49" i="5"/>
  <c r="AS21" i="5"/>
  <c r="AQ21" i="5"/>
  <c r="AO13" i="5"/>
  <c r="AV65" i="5"/>
  <c r="AV49" i="5"/>
  <c r="AV116" i="5"/>
  <c r="AT97" i="5"/>
  <c r="AT99" i="5"/>
  <c r="AT104" i="5"/>
  <c r="AP89" i="5"/>
  <c r="AL40" i="5"/>
  <c r="BF40" i="5" s="1"/>
  <c r="AL93" i="5"/>
  <c r="AX93" i="5" s="1"/>
  <c r="AL72" i="5"/>
  <c r="AX72" i="5" s="1"/>
  <c r="AL65" i="5"/>
  <c r="AX65" i="5" s="1"/>
  <c r="AQ60" i="5"/>
  <c r="AO65" i="5"/>
  <c r="AQ17" i="5"/>
  <c r="AV117" i="5"/>
  <c r="AR111" i="5"/>
  <c r="AP84" i="5"/>
  <c r="AT68" i="5"/>
  <c r="AL112" i="5"/>
  <c r="AX112" i="5" s="1"/>
  <c r="AP66" i="5"/>
  <c r="AV53" i="5"/>
  <c r="AU79" i="5"/>
  <c r="AT9" i="5"/>
  <c r="AU88" i="5"/>
  <c r="AU60" i="5"/>
  <c r="AP28" i="5"/>
  <c r="AU12" i="5"/>
  <c r="AV72" i="5"/>
  <c r="BF72" i="5" s="1"/>
  <c r="AQ79" i="5"/>
  <c r="AL15" i="5"/>
  <c r="AX15" i="5" s="1"/>
  <c r="AQ13" i="5"/>
  <c r="BA13" i="5" s="1"/>
  <c r="AO21" i="5"/>
  <c r="AS13" i="5"/>
  <c r="AR6" i="5"/>
  <c r="AV121" i="5"/>
  <c r="AL79" i="5"/>
  <c r="AX79" i="5" s="1"/>
  <c r="AL87" i="5"/>
  <c r="AU16" i="5"/>
  <c r="AU71" i="5"/>
  <c r="AV68" i="5"/>
  <c r="AT55" i="5"/>
  <c r="AT44" i="5"/>
  <c r="AT89" i="5"/>
  <c r="AS81" i="5"/>
  <c r="AT81" i="5"/>
  <c r="AV63" i="5"/>
  <c r="AT63" i="5"/>
  <c r="AS59" i="5"/>
  <c r="AP58" i="5"/>
  <c r="AR48" i="5"/>
  <c r="AS48" i="5"/>
  <c r="AU44" i="5"/>
  <c r="AS31" i="5"/>
  <c r="AU28" i="5"/>
  <c r="AL28" i="5"/>
  <c r="AV23" i="5"/>
  <c r="AV20" i="5"/>
  <c r="AS20" i="5"/>
  <c r="AQ15" i="5"/>
  <c r="AT12" i="5"/>
  <c r="AP8" i="5"/>
  <c r="AT7" i="5"/>
  <c r="AS87" i="5"/>
  <c r="AU47" i="5"/>
  <c r="AV59" i="5"/>
  <c r="AQ52" i="5"/>
  <c r="AT46" i="5"/>
  <c r="AQ31" i="5"/>
  <c r="AT15" i="5"/>
  <c r="AQ9" i="5"/>
  <c r="AQ64" i="5"/>
  <c r="AL64" i="5"/>
  <c r="AX43" i="5"/>
  <c r="AP38" i="5"/>
  <c r="AO36" i="5"/>
  <c r="AV27" i="5"/>
  <c r="AQ23" i="5"/>
  <c r="AT11" i="5"/>
  <c r="AO9" i="5"/>
  <c r="AR32" i="5"/>
  <c r="AU29" i="5"/>
  <c r="AS19" i="5"/>
  <c r="AT85" i="5"/>
  <c r="AU55" i="5"/>
  <c r="AL51" i="5"/>
  <c r="AU59" i="5"/>
  <c r="AR51" i="5"/>
  <c r="AR35" i="5"/>
  <c r="AQ28" i="5"/>
  <c r="AT20" i="5"/>
  <c r="AR20" i="5"/>
  <c r="AQ11" i="5"/>
  <c r="AL9" i="5"/>
  <c r="AQ55" i="5"/>
  <c r="AS117" i="5"/>
  <c r="AT116" i="5"/>
  <c r="AQ110" i="5"/>
  <c r="AP119" i="5"/>
  <c r="AU117" i="5"/>
  <c r="AV107" i="5"/>
  <c r="AT107" i="5"/>
  <c r="AO123" i="5"/>
  <c r="AO108" i="5"/>
  <c r="AS119" i="5"/>
  <c r="AR80" i="5"/>
  <c r="AO80" i="5"/>
  <c r="AR123" i="5"/>
  <c r="AT115" i="5"/>
  <c r="AP112" i="5"/>
  <c r="AL100" i="5"/>
  <c r="AT96" i="5"/>
  <c r="AP120" i="5"/>
  <c r="AT105" i="5"/>
  <c r="AL90" i="5"/>
  <c r="AX90" i="5" s="1"/>
  <c r="AS75" i="5"/>
  <c r="AU69" i="5"/>
  <c r="AR25" i="5"/>
  <c r="AT117" i="5"/>
  <c r="AL116" i="5"/>
  <c r="AS121" i="5"/>
  <c r="AS116" i="5"/>
  <c r="AR109" i="5"/>
  <c r="AQ117" i="5"/>
  <c r="AT111" i="5"/>
  <c r="AR104" i="5"/>
  <c r="AR119" i="5"/>
  <c r="AQ119" i="5"/>
  <c r="AU121" i="5"/>
  <c r="AU107" i="5"/>
  <c r="AT103" i="5"/>
  <c r="AP123" i="5"/>
  <c r="AQ123" i="5"/>
  <c r="AQ108" i="5"/>
  <c r="AL108" i="5"/>
  <c r="AX108" i="5"/>
  <c r="AQ101" i="5"/>
  <c r="AT101" i="5"/>
  <c r="AR101" i="5"/>
  <c r="AR93" i="5"/>
  <c r="AT109" i="5"/>
  <c r="AR105" i="5"/>
  <c r="AQ105" i="5"/>
  <c r="AV92" i="5"/>
  <c r="AP92" i="5"/>
  <c r="AO92" i="5"/>
  <c r="AR88" i="5"/>
  <c r="BB88" i="5" s="1"/>
  <c r="AR72" i="5"/>
  <c r="BB72" i="5" s="1"/>
  <c r="AR115" i="5"/>
  <c r="AS115" i="5"/>
  <c r="AQ112" i="5"/>
  <c r="AO112" i="5"/>
  <c r="AU109" i="5"/>
  <c r="AP108" i="5"/>
  <c r="BE104" i="5"/>
  <c r="AP101" i="5"/>
  <c r="AV99" i="5"/>
  <c r="AS96" i="5"/>
  <c r="AS120" i="5"/>
  <c r="AQ120" i="5"/>
  <c r="AR89" i="5"/>
  <c r="AS85" i="5"/>
  <c r="AT75" i="5"/>
  <c r="AR73" i="5"/>
  <c r="AS69" i="5"/>
  <c r="AR65" i="5"/>
  <c r="AR49" i="5"/>
  <c r="AR33" i="5"/>
  <c r="AQ118" i="5"/>
  <c r="AS109" i="5"/>
  <c r="AQ104" i="5"/>
  <c r="AU96" i="5"/>
  <c r="AV95" i="5"/>
  <c r="AT93" i="5"/>
  <c r="BD93" i="5" s="1"/>
  <c r="AQ89" i="5"/>
  <c r="AS79" i="5"/>
  <c r="AP74" i="5"/>
  <c r="AU73" i="5"/>
  <c r="AO91" i="5"/>
  <c r="AP91" i="5"/>
  <c r="AP88" i="5"/>
  <c r="AV83" i="5"/>
  <c r="AQ70" i="5"/>
  <c r="AP67" i="5"/>
  <c r="AO56" i="5"/>
  <c r="AR55" i="5"/>
  <c r="AS51" i="5"/>
  <c r="AP40" i="5"/>
  <c r="AO40" i="5"/>
  <c r="AR39" i="5"/>
  <c r="AS35" i="5"/>
  <c r="AS24" i="5"/>
  <c r="AR13" i="5"/>
  <c r="AO110" i="5"/>
  <c r="AQ100" i="5"/>
  <c r="AO88" i="5"/>
  <c r="AR77" i="5"/>
  <c r="AQ77" i="5"/>
  <c r="AO67" i="5"/>
  <c r="AT108" i="5"/>
  <c r="AO104" i="5"/>
  <c r="AY104" i="5" s="1"/>
  <c r="AP94" i="5"/>
  <c r="AR92" i="5"/>
  <c r="AS91" i="5"/>
  <c r="AQ84" i="5"/>
  <c r="AL80" i="5"/>
  <c r="BB80" i="5" s="1"/>
  <c r="AP71" i="5"/>
  <c r="AS60" i="5"/>
  <c r="AP55" i="5"/>
  <c r="AO55" i="5"/>
  <c r="AT39" i="5"/>
  <c r="AR81" i="5"/>
  <c r="AO81" i="5"/>
  <c r="AU80" i="5"/>
  <c r="AQ72" i="5"/>
  <c r="BA72" i="5" s="1"/>
  <c r="AQ63" i="5"/>
  <c r="AP63" i="5"/>
  <c r="AO48" i="5"/>
  <c r="AL44" i="5"/>
  <c r="AX44" i="5" s="1"/>
  <c r="AU40" i="5"/>
  <c r="AO34" i="5"/>
  <c r="AQ33" i="5"/>
  <c r="AS28" i="5"/>
  <c r="AO20" i="5"/>
  <c r="AO19" i="5"/>
  <c r="AV15" i="5"/>
  <c r="AU8" i="5"/>
  <c r="AP7" i="5"/>
  <c r="AO7" i="5"/>
  <c r="AU6" i="5"/>
  <c r="AQ87" i="5"/>
  <c r="AO87" i="5"/>
  <c r="AS76" i="5"/>
  <c r="AL63" i="5"/>
  <c r="AT62" i="5"/>
  <c r="AO61" i="5"/>
  <c r="AO59" i="5"/>
  <c r="AO57" i="5"/>
  <c r="AQ56" i="5"/>
  <c r="AL49" i="5"/>
  <c r="AO47" i="5"/>
  <c r="AT45" i="5"/>
  <c r="AT8" i="5"/>
  <c r="AS93" i="5"/>
  <c r="AU72" i="5"/>
  <c r="AQ61" i="5"/>
  <c r="AQ59" i="5"/>
  <c r="AV55" i="5"/>
  <c r="AL53" i="5"/>
  <c r="AU52" i="5"/>
  <c r="AU48" i="5"/>
  <c r="AV38" i="5"/>
  <c r="AU31" i="5"/>
  <c r="AS29" i="5"/>
  <c r="AP15" i="5"/>
  <c r="AR64" i="5"/>
  <c r="AS64" i="5"/>
  <c r="AV56" i="5"/>
  <c r="AQ49" i="5"/>
  <c r="AL45" i="5"/>
  <c r="AR43" i="5"/>
  <c r="BB43" i="5" s="1"/>
  <c r="AP43" i="5"/>
  <c r="AP41" i="5"/>
  <c r="AR36" i="5"/>
  <c r="AU36" i="5"/>
  <c r="AT32" i="5"/>
  <c r="AO30" i="5"/>
  <c r="AQ27" i="5"/>
  <c r="AQ25" i="5"/>
  <c r="AP21" i="5"/>
  <c r="AQ19" i="5"/>
  <c r="AO16" i="5"/>
  <c r="AP11" i="5"/>
  <c r="AQ39" i="5"/>
  <c r="AO32" i="5"/>
  <c r="AQ29" i="5"/>
  <c r="AU25" i="5"/>
  <c r="AR23" i="5"/>
  <c r="AL21" i="5"/>
  <c r="AV93" i="5"/>
  <c r="AL41" i="5"/>
  <c r="AL33" i="5"/>
  <c r="AP49" i="5"/>
  <c r="AQ7" i="5"/>
  <c r="AO58" i="5"/>
  <c r="AV17" i="5"/>
  <c r="AX13" i="5"/>
  <c r="AL12" i="5"/>
  <c r="AP6" i="5"/>
  <c r="AP48" i="5"/>
  <c r="AP13" i="5"/>
  <c r="AZ13" i="5" s="1"/>
  <c r="AO117" i="5"/>
  <c r="AL121" i="5"/>
  <c r="AP116" i="5"/>
  <c r="AO116" i="5"/>
  <c r="AT119" i="5"/>
  <c r="AR100" i="5"/>
  <c r="AL119" i="5"/>
  <c r="AU119" i="5"/>
  <c r="AQ107" i="5"/>
  <c r="AP107" i="5"/>
  <c r="AV103" i="5"/>
  <c r="AO103" i="5"/>
  <c r="AV123" i="5"/>
  <c r="AU123" i="5"/>
  <c r="AV108" i="5"/>
  <c r="AU101" i="5"/>
  <c r="AL105" i="5"/>
  <c r="AU105" i="5"/>
  <c r="AO101" i="5"/>
  <c r="AS92" i="5"/>
  <c r="AR84" i="5"/>
  <c r="AR68" i="5"/>
  <c r="AL68" i="5"/>
  <c r="BB68" i="5" s="1"/>
  <c r="AV115" i="5"/>
  <c r="AP115" i="5"/>
  <c r="AL115" i="5"/>
  <c r="AV112" i="5"/>
  <c r="AS112" i="5"/>
  <c r="AU99" i="5"/>
  <c r="AL96" i="5"/>
  <c r="AO120" i="5"/>
  <c r="AV120" i="5"/>
  <c r="AP98" i="5"/>
  <c r="AU95" i="5"/>
  <c r="AS86" i="5"/>
  <c r="AQ85" i="5"/>
  <c r="AO75" i="5"/>
  <c r="AP75" i="5"/>
  <c r="AR74" i="5"/>
  <c r="AQ69" i="5"/>
  <c r="AT69" i="5"/>
  <c r="AR61" i="5"/>
  <c r="AR45" i="5"/>
  <c r="AO45" i="5"/>
  <c r="AR29" i="5"/>
  <c r="AV100" i="5"/>
  <c r="AR95" i="5"/>
  <c r="AP95" i="5"/>
  <c r="AU89" i="5"/>
  <c r="AS105" i="5"/>
  <c r="AV101" i="5"/>
  <c r="AV91" i="5"/>
  <c r="AT91" i="5"/>
  <c r="AO83" i="5"/>
  <c r="AL71" i="5"/>
  <c r="AX71" i="5" s="1"/>
  <c r="AO69" i="5"/>
  <c r="AQ68" i="5"/>
  <c r="AS56" i="5"/>
  <c r="AO51" i="5"/>
  <c r="AP51" i="5"/>
  <c r="AS40" i="5"/>
  <c r="AP35" i="5"/>
  <c r="AO35" i="5"/>
  <c r="AR9" i="5"/>
  <c r="AT100" i="5"/>
  <c r="AV89" i="5"/>
  <c r="AU86" i="5"/>
  <c r="AU77" i="5"/>
  <c r="AR67" i="5"/>
  <c r="AS67" i="5"/>
  <c r="AV94" i="5"/>
  <c r="AL92" i="5"/>
  <c r="AO89" i="5"/>
  <c r="AL85" i="5"/>
  <c r="AO85" i="5"/>
  <c r="AO84" i="5"/>
  <c r="AV87" i="5"/>
  <c r="AR52" i="5"/>
  <c r="AS45" i="5"/>
  <c r="AR40" i="5"/>
  <c r="AO52" i="5"/>
  <c r="AL47" i="5"/>
  <c r="AP31" i="5"/>
  <c r="AL22" i="5"/>
  <c r="AV61" i="5"/>
  <c r="AL50" i="5"/>
  <c r="AT43" i="5"/>
  <c r="AQ36" i="5"/>
  <c r="AL31" i="5"/>
  <c r="AX31" i="5" s="1"/>
  <c r="AO29" i="5"/>
  <c r="AV28" i="5"/>
  <c r="AS16" i="5"/>
  <c r="AS32" i="5"/>
  <c r="AO22" i="5"/>
  <c r="AU15" i="5"/>
  <c r="AQ75" i="5"/>
  <c r="AS58" i="5"/>
  <c r="AP44" i="5"/>
  <c r="AQ16" i="5"/>
  <c r="AR7" i="5"/>
  <c r="AR8" i="5"/>
  <c r="AT121" i="5"/>
  <c r="AL120" i="5"/>
  <c r="AX120" i="5" s="1"/>
  <c r="AR116" i="5"/>
  <c r="AS111" i="5"/>
  <c r="AL123" i="5"/>
  <c r="AS103" i="5"/>
  <c r="AU100" i="5"/>
  <c r="AP105" i="5"/>
  <c r="AQ115" i="5"/>
  <c r="AT112" i="5"/>
  <c r="AO99" i="5"/>
  <c r="AR120" i="5"/>
  <c r="AU85" i="5"/>
  <c r="AP70" i="5"/>
  <c r="AR57" i="5"/>
  <c r="AR41" i="5"/>
  <c r="AR107" i="5"/>
  <c r="AL103" i="5"/>
  <c r="AX103" i="5" s="1"/>
  <c r="AT95" i="5"/>
  <c r="AT79" i="5"/>
  <c r="AS73" i="5"/>
  <c r="AQ92" i="5"/>
  <c r="AR91" i="5"/>
  <c r="AR83" i="5"/>
  <c r="AS83" i="5"/>
  <c r="AV80" i="5"/>
  <c r="AU75" i="5"/>
  <c r="AV69" i="5"/>
  <c r="AO68" i="5"/>
  <c r="AR60" i="5"/>
  <c r="AL54" i="5"/>
  <c r="AT51" i="5"/>
  <c r="AR44" i="5"/>
  <c r="AX40" i="5"/>
  <c r="AL38" i="5"/>
  <c r="AT35" i="5"/>
  <c r="AT24" i="5"/>
  <c r="AL23" i="5"/>
  <c r="AV110" i="5"/>
  <c r="AS107" i="5"/>
  <c r="AU103" i="5"/>
  <c r="AO100" i="5"/>
  <c r="AV96" i="5"/>
  <c r="AT80" i="5"/>
  <c r="AP77" i="5"/>
  <c r="AQ67" i="5"/>
  <c r="AL67" i="5"/>
  <c r="AL66" i="5"/>
  <c r="AL117" i="5"/>
  <c r="AV85" i="5"/>
  <c r="AS84" i="5"/>
  <c r="AQ80" i="5"/>
  <c r="AQ71" i="5"/>
  <c r="AO71" i="5"/>
  <c r="AT60" i="5"/>
  <c r="AL59" i="5"/>
  <c r="AO44" i="5"/>
  <c r="AY44" i="5" s="1"/>
  <c r="AS39" i="5"/>
  <c r="AQ38" i="5"/>
  <c r="AP99" i="5"/>
  <c r="AQ96" i="5"/>
  <c r="AU83" i="5"/>
  <c r="AP81" i="5"/>
  <c r="AQ81" i="5"/>
  <c r="AU64" i="5"/>
  <c r="AO63" i="5"/>
  <c r="AR62" i="5"/>
  <c r="AT61" i="5"/>
  <c r="AR56" i="5"/>
  <c r="AQ48" i="5"/>
  <c r="AL48" i="5"/>
  <c r="AV45" i="5"/>
  <c r="AU41" i="5"/>
  <c r="AQ35" i="5"/>
  <c r="AR28" i="5"/>
  <c r="AS27" i="5"/>
  <c r="AO25" i="5"/>
  <c r="AO23" i="5"/>
  <c r="AP20" i="5"/>
  <c r="AV14" i="5"/>
  <c r="AO12" i="5"/>
  <c r="AR11" i="5"/>
  <c r="AS6" i="5"/>
  <c r="AQ90" i="5"/>
  <c r="AR87" i="5"/>
  <c r="AP87" i="5"/>
  <c r="AT73" i="5"/>
  <c r="AR71" i="5"/>
  <c r="AT64" i="5"/>
  <c r="AP60" i="5"/>
  <c r="AL57" i="5"/>
  <c r="AU51" i="5"/>
  <c r="AQ47" i="5"/>
  <c r="AP47" i="5"/>
  <c r="AL7" i="5"/>
  <c r="AS95" i="5"/>
  <c r="AU84" i="5"/>
  <c r="AS82" i="5"/>
  <c r="AL61" i="5"/>
  <c r="AR59" i="5"/>
  <c r="AP59" i="5"/>
  <c r="AT57" i="5"/>
  <c r="AV52" i="5"/>
  <c r="AS52" i="5"/>
  <c r="AO43" i="5"/>
  <c r="AV31" i="5"/>
  <c r="AT31" i="5"/>
  <c r="AQ24" i="5"/>
  <c r="AQ22" i="5"/>
  <c r="AL19" i="5"/>
  <c r="AU91" i="5"/>
  <c r="AP79" i="5"/>
  <c r="AR70" i="5"/>
  <c r="AU67" i="5"/>
  <c r="AV64" i="5"/>
  <c r="AR63" i="5"/>
  <c r="AP61" i="5"/>
  <c r="AS57" i="5"/>
  <c r="AU56" i="5"/>
  <c r="AQ51" i="5"/>
  <c r="AV50" i="5"/>
  <c r="AQ45" i="5"/>
  <c r="AQ43" i="5"/>
  <c r="BA43" i="5" s="1"/>
  <c r="AU39" i="5"/>
  <c r="AV36" i="5"/>
  <c r="AS36" i="5"/>
  <c r="AL35" i="5"/>
  <c r="AZ35" i="5" s="1"/>
  <c r="AQ30" i="5"/>
  <c r="AP27" i="5"/>
  <c r="AQ20" i="5"/>
  <c r="AR14" i="5"/>
  <c r="AV8" i="5"/>
  <c r="AQ32" i="5"/>
  <c r="AL32" i="5"/>
  <c r="AX32" i="5" s="1"/>
  <c r="AV29" i="5"/>
  <c r="AR27" i="5"/>
  <c r="AU24" i="5"/>
  <c r="AP23" i="5"/>
  <c r="AP19" i="5"/>
  <c r="AO15" i="5"/>
  <c r="AV12" i="5"/>
  <c r="AO8" i="5"/>
  <c r="AT83" i="5"/>
  <c r="AR30" i="5"/>
  <c r="AO27" i="5"/>
  <c r="AS15" i="5"/>
  <c r="AL29" i="5"/>
  <c r="AU9" i="5"/>
  <c r="AV9" i="5"/>
  <c r="AQ57" i="5"/>
  <c r="AS22" i="5"/>
  <c r="AP16" i="5"/>
  <c r="AO11" i="5"/>
  <c r="AR69" i="5"/>
  <c r="AV16" i="5"/>
  <c r="AU7" i="5"/>
  <c r="AL16" i="5"/>
  <c r="AQ12" i="5"/>
  <c r="AT6" i="5"/>
  <c r="AO121" i="5"/>
  <c r="AP117" i="5"/>
  <c r="AZ117" i="5" s="1"/>
  <c r="AR113" i="5"/>
  <c r="AP121" i="5"/>
  <c r="AU116" i="5"/>
  <c r="AO111" i="5"/>
  <c r="AP111" i="5"/>
  <c r="AU110" i="5"/>
  <c r="AV119" i="5"/>
  <c r="BF119" i="5" s="1"/>
  <c r="AR117" i="5"/>
  <c r="AL109" i="5"/>
  <c r="AO107" i="5"/>
  <c r="AP104" i="5"/>
  <c r="AZ104" i="5" s="1"/>
  <c r="AS123" i="5"/>
  <c r="AT123" i="5"/>
  <c r="AO119" i="5"/>
  <c r="AV113" i="5"/>
  <c r="BF113" i="5" s="1"/>
  <c r="AV111" i="5"/>
  <c r="AR108" i="5"/>
  <c r="AS108" i="5"/>
  <c r="AP103" i="5"/>
  <c r="AS101" i="5"/>
  <c r="AR97" i="5"/>
  <c r="AV105" i="5"/>
  <c r="AR103" i="5"/>
  <c r="AL99" i="5"/>
  <c r="AX99" i="5" s="1"/>
  <c r="AT92" i="5"/>
  <c r="AL91" i="5"/>
  <c r="AR76" i="5"/>
  <c r="AQ116" i="5"/>
  <c r="AU115" i="5"/>
  <c r="AO115" i="5"/>
  <c r="AR112" i="5"/>
  <c r="AU112" i="5"/>
  <c r="AU108" i="5"/>
  <c r="AL107" i="5"/>
  <c r="AQ99" i="5"/>
  <c r="AS99" i="5"/>
  <c r="AO96" i="5"/>
  <c r="AU120" i="5"/>
  <c r="AT120" i="5"/>
  <c r="AR99" i="5"/>
  <c r="AO97" i="5"/>
  <c r="AL89" i="5"/>
  <c r="AR79" i="5"/>
  <c r="AL73" i="5"/>
  <c r="AT70" i="5"/>
  <c r="AR53" i="5"/>
  <c r="AR37" i="5"/>
  <c r="AR21" i="5"/>
  <c r="AQ121" i="5"/>
  <c r="AQ106" i="5"/>
  <c r="AS100" i="5"/>
  <c r="AP97" i="5"/>
  <c r="AQ95" i="5"/>
  <c r="AP93" i="5"/>
  <c r="AZ93" i="5" s="1"/>
  <c r="AS89" i="5"/>
  <c r="AO79" i="5"/>
  <c r="AQ73" i="5"/>
  <c r="AL101" i="5"/>
  <c r="AQ91" i="5"/>
  <c r="AQ83" i="5"/>
  <c r="AL83" i="5"/>
  <c r="AX83" i="5" s="1"/>
  <c r="AP80" i="5"/>
  <c r="AO77" i="5"/>
  <c r="AO73" i="5"/>
  <c r="AS68" i="5"/>
  <c r="AT56" i="5"/>
  <c r="AT40" i="5"/>
  <c r="AO24" i="5"/>
  <c r="AP24" i="5"/>
  <c r="AV24" i="5"/>
  <c r="AR17" i="5"/>
  <c r="AP96" i="5"/>
  <c r="AQ88" i="5"/>
  <c r="BA88" i="5" s="1"/>
  <c r="AS88" i="5"/>
  <c r="AL84" i="5"/>
  <c r="AS80" i="5"/>
  <c r="AV77" i="5"/>
  <c r="AR75" i="5"/>
  <c r="AP72" i="5"/>
  <c r="AP68" i="5"/>
  <c r="AV67" i="5"/>
  <c r="AS104" i="5"/>
  <c r="AO95" i="5"/>
  <c r="AU94" i="5"/>
  <c r="AT84" i="5"/>
  <c r="AL81" i="5"/>
  <c r="AV79" i="5"/>
  <c r="AP76" i="5"/>
  <c r="AP73" i="5"/>
  <c r="AV71" i="5"/>
  <c r="AS71" i="5"/>
  <c r="AP69" i="5"/>
  <c r="AU68" i="5"/>
  <c r="AO60" i="5"/>
  <c r="AS55" i="5"/>
  <c r="AS44" i="5"/>
  <c r="BC44" i="5" s="1"/>
  <c r="AP39" i="5"/>
  <c r="AZ39" i="5" s="1"/>
  <c r="AO39" i="5"/>
  <c r="AV88" i="5"/>
  <c r="BF88" i="5" s="1"/>
  <c r="AV84" i="5"/>
  <c r="AV81" i="5"/>
  <c r="AU81" i="5"/>
  <c r="AS77" i="5"/>
  <c r="AT67" i="5"/>
  <c r="AU63" i="5"/>
  <c r="AS61" i="5"/>
  <c r="AR58" i="5"/>
  <c r="AT52" i="5"/>
  <c r="AV48" i="5"/>
  <c r="AR47" i="5"/>
  <c r="AP45" i="5"/>
  <c r="AU43" i="5"/>
  <c r="AL36" i="5"/>
  <c r="AX36" i="5" s="1"/>
  <c r="AT33" i="5"/>
  <c r="AP32" i="5"/>
  <c r="AO28" i="5"/>
  <c r="AT28" i="5"/>
  <c r="AL27" i="5"/>
  <c r="AU20" i="5"/>
  <c r="AU19" i="5"/>
  <c r="AR16" i="5"/>
  <c r="AS12" i="5"/>
  <c r="AL11" i="5"/>
  <c r="AL8" i="5"/>
  <c r="AS7" i="5"/>
  <c r="AQ6" i="5"/>
  <c r="AT87" i="5"/>
  <c r="AU87" i="5"/>
  <c r="AP85" i="5"/>
  <c r="AL77" i="5"/>
  <c r="AL75" i="5"/>
  <c r="AP56" i="5"/>
  <c r="AQ53" i="5"/>
  <c r="AS53" i="5"/>
  <c r="AV47" i="5"/>
  <c r="AT47" i="5"/>
  <c r="AP9" i="5"/>
  <c r="AU97" i="5"/>
  <c r="AO72" i="5"/>
  <c r="AT65" i="5"/>
  <c r="AT59" i="5"/>
  <c r="AP52" i="5"/>
  <c r="AU49" i="5"/>
  <c r="AL42" i="5"/>
  <c r="AQ40" i="5"/>
  <c r="AS37" i="5"/>
  <c r="AU35" i="5"/>
  <c r="AO31" i="5"/>
  <c r="AL82" i="5"/>
  <c r="AT77" i="5"/>
  <c r="AT71" i="5"/>
  <c r="AL69" i="5"/>
  <c r="BA69" i="5" s="1"/>
  <c r="AO64" i="5"/>
  <c r="AL60" i="5"/>
  <c r="AL52" i="5"/>
  <c r="AX52" i="5" s="1"/>
  <c r="AT49" i="5"/>
  <c r="AV44" i="5"/>
  <c r="AV43" i="5"/>
  <c r="AV41" i="5"/>
  <c r="AL37" i="5"/>
  <c r="AP36" i="5"/>
  <c r="AU33" i="5"/>
  <c r="AT29" i="5"/>
  <c r="AU27" i="5"/>
  <c r="AT27" i="5"/>
  <c r="AL24" i="5"/>
  <c r="AV19" i="5"/>
  <c r="AT16" i="5"/>
  <c r="AR15" i="5"/>
  <c r="AS11" i="5"/>
  <c r="AQ8" i="5"/>
  <c r="AP37" i="5"/>
  <c r="AP33" i="5"/>
  <c r="AV32" i="5"/>
  <c r="AR31" i="5"/>
  <c r="AU23" i="5"/>
  <c r="AT23" i="5"/>
  <c r="AT21" i="5"/>
  <c r="AT19" i="5"/>
  <c r="AT13" i="5"/>
  <c r="AS8" i="5"/>
  <c r="AL76" i="5"/>
  <c r="AP57" i="5"/>
  <c r="AT48" i="5"/>
  <c r="AV11" i="5"/>
  <c r="AS47" i="5"/>
  <c r="AQ41" i="5"/>
  <c r="AL25" i="5"/>
  <c r="AU21" i="5"/>
  <c r="AL20" i="5"/>
  <c r="BC20" i="5" s="1"/>
  <c r="AL17" i="5"/>
  <c r="AP12" i="5"/>
  <c r="AS9" i="5"/>
  <c r="AL56" i="5"/>
  <c r="AX56" i="5" s="1"/>
  <c r="AU32" i="5"/>
  <c r="AP10" i="5"/>
  <c r="AV7" i="5"/>
  <c r="AP64" i="5"/>
  <c r="AR19" i="5"/>
  <c r="AO17" i="5"/>
  <c r="AR12" i="5"/>
  <c r="AS25" i="5"/>
  <c r="AU13" i="5"/>
  <c r="BE13" i="5" s="1"/>
  <c r="AU11" i="5"/>
  <c r="AO6" i="5"/>
  <c r="BD19" i="3"/>
  <c r="AZ15" i="3"/>
  <c r="AQ91" i="3"/>
  <c r="AS31" i="3"/>
  <c r="BC31" i="3" s="1"/>
  <c r="AQ78" i="3"/>
  <c r="AL52" i="3"/>
  <c r="AQ59" i="3"/>
  <c r="AU103" i="3"/>
  <c r="AT67" i="3"/>
  <c r="AL82" i="3"/>
  <c r="AO112" i="3"/>
  <c r="AP15" i="3"/>
  <c r="AR19" i="3"/>
  <c r="BB19" i="3" s="1"/>
  <c r="AO18" i="3"/>
  <c r="AO23" i="3"/>
  <c r="AR56" i="3"/>
  <c r="AV15" i="3"/>
  <c r="AU23" i="3"/>
  <c r="AO60" i="3"/>
  <c r="BE80" i="3"/>
  <c r="AT115" i="3"/>
  <c r="AT18" i="3"/>
  <c r="AR110" i="3"/>
  <c r="AR60" i="3"/>
  <c r="AR91" i="3"/>
  <c r="AV84" i="3"/>
  <c r="BF84" i="3" s="1"/>
  <c r="AV115" i="3"/>
  <c r="BF115" i="3" s="1"/>
  <c r="AL43" i="3"/>
  <c r="AX43" i="3" s="1"/>
  <c r="AS59" i="3"/>
  <c r="AV62" i="3"/>
  <c r="AQ74" i="3"/>
  <c r="BA74" i="3" s="1"/>
  <c r="AL115" i="3"/>
  <c r="AY115" i="3" s="1"/>
  <c r="BF72" i="3"/>
  <c r="AP24" i="3"/>
  <c r="AZ48" i="3"/>
  <c r="BI48" i="3" s="1"/>
  <c r="BK48" i="3" s="1"/>
  <c r="AO52" i="3"/>
  <c r="AO95" i="3"/>
  <c r="AP44" i="3"/>
  <c r="AQ94" i="3"/>
  <c r="AU31" i="3"/>
  <c r="AO51" i="3"/>
  <c r="AR78" i="3"/>
  <c r="AO59" i="3"/>
  <c r="AY59" i="3" s="1"/>
  <c r="AR15" i="3"/>
  <c r="BB15" i="3" s="1"/>
  <c r="AU56" i="3"/>
  <c r="AO94" i="3"/>
  <c r="AV18" i="3"/>
  <c r="AQ23" i="3"/>
  <c r="BA23" i="3" s="1"/>
  <c r="AO82" i="3"/>
  <c r="AR59" i="3"/>
  <c r="AL95" i="3"/>
  <c r="BF95" i="3" s="1"/>
  <c r="AS18" i="3"/>
  <c r="AO26" i="3"/>
  <c r="AQ62" i="3"/>
  <c r="AO74" i="3"/>
  <c r="AY74" i="3" s="1"/>
  <c r="AR108" i="3"/>
  <c r="AO122" i="3"/>
  <c r="BA48" i="3"/>
  <c r="AR107" i="3"/>
  <c r="BB107" i="3" s="1"/>
  <c r="AL110" i="3"/>
  <c r="BC110" i="3" s="1"/>
  <c r="AL122" i="3"/>
  <c r="AL27" i="3"/>
  <c r="AX27" i="3" s="1"/>
  <c r="AQ56" i="3"/>
  <c r="BA56" i="3" s="1"/>
  <c r="AU106" i="3"/>
  <c r="AR62" i="3"/>
  <c r="AT62" i="3"/>
  <c r="AL18" i="3"/>
  <c r="AY18" i="3" s="1"/>
  <c r="BD104" i="3"/>
  <c r="BF48" i="3"/>
  <c r="AP91" i="3"/>
  <c r="AR84" i="3"/>
  <c r="AR82" i="3"/>
  <c r="BB32" i="3"/>
  <c r="AX23" i="3"/>
  <c r="AY23" i="3"/>
  <c r="AT58" i="3"/>
  <c r="AR58" i="3"/>
  <c r="AL58" i="3"/>
  <c r="AO58" i="3"/>
  <c r="AV58" i="3"/>
  <c r="AP58" i="3"/>
  <c r="AI9" i="3"/>
  <c r="AU86" i="3"/>
  <c r="AS86" i="3"/>
  <c r="AP86" i="3"/>
  <c r="AL86" i="3"/>
  <c r="BE86" i="3" s="1"/>
  <c r="AT86" i="3"/>
  <c r="AQ86" i="3"/>
  <c r="AR86" i="3"/>
  <c r="BC52" i="3"/>
  <c r="AU123" i="3"/>
  <c r="AQ123" i="3"/>
  <c r="AP123" i="3"/>
  <c r="AT123" i="3"/>
  <c r="AS123" i="3"/>
  <c r="AR123" i="3"/>
  <c r="AO123" i="3"/>
  <c r="AK76" i="3"/>
  <c r="AR76" i="3" s="1"/>
  <c r="AJ76" i="3"/>
  <c r="AS76" i="3" s="1"/>
  <c r="AU38" i="3"/>
  <c r="AL38" i="3"/>
  <c r="AS38" i="3"/>
  <c r="AP38" i="3"/>
  <c r="AT38" i="3"/>
  <c r="AQ38" i="3"/>
  <c r="AV112" i="3"/>
  <c r="AV22" i="3"/>
  <c r="AI21" i="3"/>
  <c r="AV44" i="3"/>
  <c r="AR112" i="3"/>
  <c r="AK81" i="3"/>
  <c r="AL81" i="3" s="1"/>
  <c r="AJ81" i="3"/>
  <c r="AT95" i="3"/>
  <c r="AU95" i="3"/>
  <c r="BE95" i="3" s="1"/>
  <c r="AV95" i="3"/>
  <c r="AP95" i="3"/>
  <c r="AI25" i="3"/>
  <c r="AT43" i="3"/>
  <c r="AQ43" i="3"/>
  <c r="BA43" i="3" s="1"/>
  <c r="AP43" i="3"/>
  <c r="AS43" i="3"/>
  <c r="AR43" i="3"/>
  <c r="AV30" i="3"/>
  <c r="AX11" i="3"/>
  <c r="AP36" i="3"/>
  <c r="AX40" i="3"/>
  <c r="BF40" i="3"/>
  <c r="BE40" i="3"/>
  <c r="AZ40" i="3"/>
  <c r="BC40" i="3"/>
  <c r="BA40" i="3"/>
  <c r="AU102" i="3"/>
  <c r="AT35" i="3"/>
  <c r="AV35" i="3"/>
  <c r="AP35" i="3"/>
  <c r="AU35" i="3"/>
  <c r="AO35" i="3"/>
  <c r="AR35" i="3"/>
  <c r="AV52" i="3"/>
  <c r="AL102" i="3"/>
  <c r="BE102" i="3" s="1"/>
  <c r="AK13" i="3"/>
  <c r="AJ13" i="3"/>
  <c r="AV86" i="3"/>
  <c r="AQ35" i="3"/>
  <c r="AI41" i="3"/>
  <c r="BA11" i="3"/>
  <c r="AQ44" i="3"/>
  <c r="AX31" i="3"/>
  <c r="AY31" i="3"/>
  <c r="AZ31" i="3"/>
  <c r="BC32" i="3"/>
  <c r="BD42" i="3"/>
  <c r="AT42" i="3"/>
  <c r="AL42" i="3"/>
  <c r="AP42" i="3"/>
  <c r="AV42" i="3"/>
  <c r="AO42" i="3"/>
  <c r="AR51" i="3"/>
  <c r="AX55" i="3"/>
  <c r="AZ55" i="3"/>
  <c r="BB55" i="3"/>
  <c r="BE55" i="3"/>
  <c r="AY55" i="3"/>
  <c r="AU60" i="3"/>
  <c r="AP60" i="3"/>
  <c r="AQ60" i="3"/>
  <c r="AL60" i="3"/>
  <c r="BE60" i="3" s="1"/>
  <c r="AV60" i="3"/>
  <c r="AT103" i="3"/>
  <c r="AS103" i="3"/>
  <c r="AP103" i="3"/>
  <c r="AV103" i="3"/>
  <c r="AX119" i="3"/>
  <c r="BC119" i="3"/>
  <c r="AY119" i="3"/>
  <c r="AQ22" i="3"/>
  <c r="AQ30" i="3"/>
  <c r="AT36" i="3"/>
  <c r="AL36" i="3"/>
  <c r="AV36" i="3"/>
  <c r="AS36" i="3"/>
  <c r="AQ36" i="3"/>
  <c r="AS42" i="3"/>
  <c r="BC55" i="3"/>
  <c r="BB80" i="3"/>
  <c r="AR22" i="3"/>
  <c r="AL35" i="3"/>
  <c r="AS51" i="3"/>
  <c r="AO86" i="3"/>
  <c r="AX110" i="3"/>
  <c r="AT118" i="3"/>
  <c r="AS118" i="3"/>
  <c r="AO118" i="3"/>
  <c r="AL118" i="3"/>
  <c r="AL51" i="3"/>
  <c r="BF51" i="3" s="1"/>
  <c r="AK68" i="3"/>
  <c r="AO68" i="3" s="1"/>
  <c r="AJ68" i="3"/>
  <c r="AU75" i="3"/>
  <c r="AP75" i="3"/>
  <c r="AZ75" i="3" s="1"/>
  <c r="AS75" i="3"/>
  <c r="BC75" i="3" s="1"/>
  <c r="AY109" i="3"/>
  <c r="AI37" i="3"/>
  <c r="AV43" i="3"/>
  <c r="AQ27" i="3"/>
  <c r="BA107" i="3"/>
  <c r="BB110" i="3"/>
  <c r="AS102" i="3"/>
  <c r="AO38" i="3"/>
  <c r="AQ42" i="3"/>
  <c r="AQ95" i="3"/>
  <c r="AT102" i="3"/>
  <c r="AP102" i="3"/>
  <c r="AQ102" i="3"/>
  <c r="AR102" i="3"/>
  <c r="AU14" i="3"/>
  <c r="AL14" i="3"/>
  <c r="AQ14" i="3"/>
  <c r="AS14" i="3"/>
  <c r="AT14" i="3"/>
  <c r="AX59" i="3"/>
  <c r="BC59" i="3"/>
  <c r="BA104" i="3"/>
  <c r="AK98" i="3"/>
  <c r="AJ98" i="3"/>
  <c r="AV107" i="3"/>
  <c r="BF107" i="3" s="1"/>
  <c r="AU94" i="3"/>
  <c r="AL94" i="3"/>
  <c r="AS94" i="3"/>
  <c r="AT94" i="3"/>
  <c r="AP94" i="3"/>
  <c r="AP22" i="3"/>
  <c r="BF55" i="3"/>
  <c r="AT64" i="3"/>
  <c r="AU64" i="3"/>
  <c r="AV64" i="3"/>
  <c r="AR64" i="3"/>
  <c r="AP64" i="3"/>
  <c r="AU22" i="3"/>
  <c r="AO22" i="3"/>
  <c r="AK65" i="3"/>
  <c r="AJ65" i="3"/>
  <c r="AX8" i="3"/>
  <c r="AZ8" i="3"/>
  <c r="BE8" i="3"/>
  <c r="BA31" i="3"/>
  <c r="BD40" i="3"/>
  <c r="AR42" i="3"/>
  <c r="AQ103" i="3"/>
  <c r="AU36" i="3"/>
  <c r="BE36" i="3" s="1"/>
  <c r="AX95" i="3"/>
  <c r="AU108" i="3"/>
  <c r="AT44" i="3"/>
  <c r="AL44" i="3"/>
  <c r="AO44" i="3"/>
  <c r="AR44" i="3"/>
  <c r="AT108" i="3"/>
  <c r="AS108" i="3"/>
  <c r="AO108" i="3"/>
  <c r="AP108" i="3"/>
  <c r="AQ108" i="3"/>
  <c r="AX56" i="3"/>
  <c r="BE56" i="3"/>
  <c r="AU112" i="3"/>
  <c r="AQ112" i="3"/>
  <c r="AV51" i="3"/>
  <c r="AI93" i="3"/>
  <c r="AK57" i="3"/>
  <c r="AJ57" i="3"/>
  <c r="AL123" i="3"/>
  <c r="AV118" i="3"/>
  <c r="AX107" i="3"/>
  <c r="AY107" i="3"/>
  <c r="AP51" i="3"/>
  <c r="AX32" i="3"/>
  <c r="AZ32" i="3"/>
  <c r="BD32" i="3"/>
  <c r="BF32" i="3"/>
  <c r="AX96" i="3"/>
  <c r="BE96" i="3"/>
  <c r="BF96" i="3"/>
  <c r="BC96" i="3"/>
  <c r="AY96" i="3"/>
  <c r="AX15" i="3"/>
  <c r="BA15" i="3"/>
  <c r="AU44" i="3"/>
  <c r="AU52" i="3"/>
  <c r="BE52" i="3" s="1"/>
  <c r="AQ52" i="3"/>
  <c r="AS58" i="3"/>
  <c r="AQ118" i="3"/>
  <c r="BF15" i="3"/>
  <c r="BE23" i="3"/>
  <c r="AQ58" i="3"/>
  <c r="AX122" i="3"/>
  <c r="AI53" i="3"/>
  <c r="AV123" i="3"/>
  <c r="AT51" i="3"/>
  <c r="AP116" i="3"/>
  <c r="AR30" i="3"/>
  <c r="AQ51" i="3"/>
  <c r="AU58" i="3"/>
  <c r="BC107" i="3"/>
  <c r="AV38" i="3"/>
  <c r="AS44" i="3"/>
  <c r="AX75" i="3"/>
  <c r="AY75" i="3"/>
  <c r="AP118" i="3"/>
  <c r="AK87" i="3"/>
  <c r="AJ87" i="3"/>
  <c r="AQ87" i="3" s="1"/>
  <c r="AR38" i="3"/>
  <c r="AX19" i="3"/>
  <c r="BE32" i="3"/>
  <c r="AV108" i="3"/>
  <c r="AX80" i="3"/>
  <c r="AY80" i="3"/>
  <c r="AZ80" i="3"/>
  <c r="BC80" i="3"/>
  <c r="BF80" i="3"/>
  <c r="AY40" i="3"/>
  <c r="BD50" i="3"/>
  <c r="AT50" i="3"/>
  <c r="AO50" i="3"/>
  <c r="AP50" i="3"/>
  <c r="AR50" i="3"/>
  <c r="BB50" i="3" s="1"/>
  <c r="AU50" i="3"/>
  <c r="AT82" i="3"/>
  <c r="AU82" i="3"/>
  <c r="AQ82" i="3"/>
  <c r="BA82" i="3" s="1"/>
  <c r="AP82" i="3"/>
  <c r="AL103" i="3"/>
  <c r="AT106" i="3"/>
  <c r="AL106" i="3"/>
  <c r="AS106" i="3"/>
  <c r="AV106" i="3"/>
  <c r="AP106" i="3"/>
  <c r="AU11" i="3"/>
  <c r="BE11" i="3" s="1"/>
  <c r="AV11" i="3"/>
  <c r="AP11" i="3"/>
  <c r="AO11" i="3"/>
  <c r="AY11" i="3" s="1"/>
  <c r="BC50" i="3"/>
  <c r="BC82" i="3"/>
  <c r="AU99" i="3"/>
  <c r="AT99" i="3"/>
  <c r="AS99" i="3"/>
  <c r="AV99" i="3"/>
  <c r="AL99" i="3"/>
  <c r="BE99" i="3" s="1"/>
  <c r="AQ99" i="3"/>
  <c r="AI101" i="3"/>
  <c r="AX84" i="3"/>
  <c r="BA84" i="3"/>
  <c r="AY84" i="3"/>
  <c r="BB84" i="3"/>
  <c r="AR103" i="3"/>
  <c r="AK10" i="3"/>
  <c r="AJ10" i="3"/>
  <c r="AU27" i="3"/>
  <c r="AO27" i="3"/>
  <c r="AT27" i="3"/>
  <c r="AS27" i="3"/>
  <c r="BC27" i="3" s="1"/>
  <c r="AP27" i="3"/>
  <c r="AT60" i="3"/>
  <c r="AV75" i="3"/>
  <c r="BF75" i="3" s="1"/>
  <c r="AK92" i="3"/>
  <c r="AO92" i="3" s="1"/>
  <c r="AJ92" i="3"/>
  <c r="BD115" i="3"/>
  <c r="AU83" i="3"/>
  <c r="AQ75" i="3"/>
  <c r="AS35" i="3"/>
  <c r="BA96" i="3"/>
  <c r="AX104" i="3"/>
  <c r="BE104" i="3"/>
  <c r="BC104" i="3"/>
  <c r="BF104" i="3"/>
  <c r="AZ104" i="3"/>
  <c r="BB104" i="3"/>
  <c r="AY104" i="3"/>
  <c r="AK20" i="3"/>
  <c r="AJ20" i="3"/>
  <c r="AV102" i="3"/>
  <c r="AK114" i="3"/>
  <c r="AJ114" i="3"/>
  <c r="AL114" i="3" s="1"/>
  <c r="AS11" i="3"/>
  <c r="BE15" i="3"/>
  <c r="AR36" i="3"/>
  <c r="AV82" i="3"/>
  <c r="BF82" i="3" s="1"/>
  <c r="AR95" i="3"/>
  <c r="AI61" i="3"/>
  <c r="BE31" i="3"/>
  <c r="AU42" i="3"/>
  <c r="AI45" i="3"/>
  <c r="AR14" i="3"/>
  <c r="AI29" i="3"/>
  <c r="AQ83" i="3"/>
  <c r="AK97" i="3"/>
  <c r="AJ97" i="3"/>
  <c r="AS97" i="3" s="1"/>
  <c r="BB23" i="3"/>
  <c r="AS52" i="3"/>
  <c r="BB74" i="3"/>
  <c r="AP83" i="3"/>
  <c r="AO102" i="3"/>
  <c r="AU59" i="3"/>
  <c r="BE59" i="3" s="1"/>
  <c r="AP59" i="3"/>
  <c r="AU78" i="3"/>
  <c r="AT78" i="3"/>
  <c r="AS78" i="3"/>
  <c r="AL78" i="3"/>
  <c r="AK17" i="3"/>
  <c r="AJ17" i="3"/>
  <c r="AL64" i="3"/>
  <c r="AT75" i="3"/>
  <c r="AL108" i="3"/>
  <c r="AV50" i="3"/>
  <c r="AT23" i="3"/>
  <c r="BD23" i="3" s="1"/>
  <c r="AT31" i="3"/>
  <c r="BD31" i="3" s="1"/>
  <c r="AT119" i="3"/>
  <c r="BD119" i="3" s="1"/>
  <c r="AT122" i="3"/>
  <c r="BD122" i="3" s="1"/>
  <c r="AU19" i="3"/>
  <c r="BE19" i="3" s="1"/>
  <c r="AS23" i="3"/>
  <c r="BC23" i="3" s="1"/>
  <c r="AS26" i="3"/>
  <c r="AU46" i="3"/>
  <c r="AT52" i="3"/>
  <c r="AU62" i="3"/>
  <c r="AL62" i="3"/>
  <c r="AU67" i="3"/>
  <c r="BC71" i="3"/>
  <c r="AS74" i="3"/>
  <c r="AU91" i="3"/>
  <c r="AV67" i="3"/>
  <c r="AS19" i="3"/>
  <c r="BC19" i="3" s="1"/>
  <c r="AT24" i="3"/>
  <c r="AV26" i="3"/>
  <c r="AL46" i="3"/>
  <c r="AT109" i="3"/>
  <c r="AQ122" i="3"/>
  <c r="BA122" i="3" s="1"/>
  <c r="AK7" i="3"/>
  <c r="AJ7" i="3"/>
  <c r="AT7" i="3" s="1"/>
  <c r="AJ12" i="3"/>
  <c r="AK12" i="3"/>
  <c r="AV27" i="3"/>
  <c r="BF27" i="3" s="1"/>
  <c r="AV56" i="3"/>
  <c r="BF56" i="3" s="1"/>
  <c r="AL22" i="3"/>
  <c r="BE22" i="3" s="1"/>
  <c r="AO30" i="3"/>
  <c r="AT83" i="3"/>
  <c r="AU109" i="3"/>
  <c r="AK39" i="3"/>
  <c r="AJ39" i="3"/>
  <c r="AL39" i="3" s="1"/>
  <c r="AV83" i="3"/>
  <c r="AK116" i="3"/>
  <c r="AJ116" i="3"/>
  <c r="AQ19" i="3"/>
  <c r="BA19" i="3" s="1"/>
  <c r="AQ67" i="3"/>
  <c r="AS67" i="3"/>
  <c r="AV74" i="3"/>
  <c r="AO91" i="3"/>
  <c r="AV14" i="3"/>
  <c r="BF14" i="3" s="1"/>
  <c r="AV24" i="3"/>
  <c r="AV91" i="3"/>
  <c r="AS91" i="3"/>
  <c r="AO67" i="3"/>
  <c r="AU79" i="3"/>
  <c r="AT112" i="3"/>
  <c r="AK34" i="3"/>
  <c r="AJ34" i="3"/>
  <c r="AK63" i="3"/>
  <c r="AJ63" i="3"/>
  <c r="AK100" i="3"/>
  <c r="AJ100" i="3"/>
  <c r="AV94" i="3"/>
  <c r="AO19" i="3"/>
  <c r="AY19" i="3" s="1"/>
  <c r="AZ54" i="3"/>
  <c r="AO62" i="3"/>
  <c r="AR83" i="3"/>
  <c r="AV119" i="3"/>
  <c r="BF119" i="3" s="1"/>
  <c r="AI85" i="3"/>
  <c r="AU18" i="3"/>
  <c r="AV31" i="3"/>
  <c r="BF31" i="3" s="1"/>
  <c r="AL83" i="3"/>
  <c r="AQ109" i="3"/>
  <c r="AP115" i="3"/>
  <c r="AR119" i="3"/>
  <c r="BB119" i="3" s="1"/>
  <c r="AV59" i="3"/>
  <c r="BF59" i="3" s="1"/>
  <c r="AV78" i="3"/>
  <c r="AL112" i="3"/>
  <c r="BD112" i="3" s="1"/>
  <c r="AQ119" i="3"/>
  <c r="BA119" i="3" s="1"/>
  <c r="AS122" i="3"/>
  <c r="BC122" i="3" s="1"/>
  <c r="AR18" i="3"/>
  <c r="AR24" i="3"/>
  <c r="BA79" i="3"/>
  <c r="AS109" i="3"/>
  <c r="AT15" i="3"/>
  <c r="BD15" i="3" s="1"/>
  <c r="AP23" i="3"/>
  <c r="AZ23" i="3" s="1"/>
  <c r="AT26" i="3"/>
  <c r="AT74" i="3"/>
  <c r="AU84" i="3"/>
  <c r="BE84" i="3" s="1"/>
  <c r="AS15" i="3"/>
  <c r="BC15" i="3" s="1"/>
  <c r="AU110" i="3"/>
  <c r="BE110" i="3" s="1"/>
  <c r="AU115" i="3"/>
  <c r="AS84" i="3"/>
  <c r="BC84" i="3" s="1"/>
  <c r="AT22" i="3"/>
  <c r="BD22" i="3" s="1"/>
  <c r="AL26" i="3"/>
  <c r="AT56" i="3"/>
  <c r="BD56" i="3" s="1"/>
  <c r="AS62" i="3"/>
  <c r="AL67" i="3"/>
  <c r="AT107" i="3"/>
  <c r="BD107" i="3" s="1"/>
  <c r="AP110" i="3"/>
  <c r="AZ110" i="3" s="1"/>
  <c r="AU119" i="3"/>
  <c r="BE119" i="3" s="1"/>
  <c r="AV19" i="3"/>
  <c r="BF19" i="3" s="1"/>
  <c r="AU30" i="3"/>
  <c r="AL30" i="3"/>
  <c r="BF30" i="3" s="1"/>
  <c r="AU51" i="3"/>
  <c r="AJ66" i="3"/>
  <c r="AK66" i="3"/>
  <c r="AK90" i="3"/>
  <c r="AJ90" i="3"/>
  <c r="AQ24" i="3"/>
  <c r="AT30" i="3"/>
  <c r="AX54" i="3"/>
  <c r="AU74" i="3"/>
  <c r="AP109" i="3"/>
  <c r="AK28" i="3"/>
  <c r="AL28" i="3" s="1"/>
  <c r="AJ28" i="3"/>
  <c r="AU43" i="3"/>
  <c r="AK33" i="3"/>
  <c r="AJ33" i="3"/>
  <c r="AO33" i="3" s="1"/>
  <c r="AP84" i="3"/>
  <c r="AZ84" i="3" s="1"/>
  <c r="AK113" i="3"/>
  <c r="AJ113" i="3"/>
  <c r="AI117" i="3"/>
  <c r="BD71" i="3"/>
  <c r="AK111" i="3"/>
  <c r="AJ111" i="3"/>
  <c r="AS111" i="3" s="1"/>
  <c r="AS22" i="3"/>
  <c r="AR31" i="3"/>
  <c r="BB31" i="3" s="1"/>
  <c r="BA72" i="3"/>
  <c r="AL91" i="3"/>
  <c r="AP122" i="3"/>
  <c r="AZ122" i="3" s="1"/>
  <c r="AT84" i="3"/>
  <c r="BD84" i="3" s="1"/>
  <c r="AU107" i="3"/>
  <c r="BE107" i="3" s="1"/>
  <c r="AV110" i="3"/>
  <c r="BF110" i="3" s="1"/>
  <c r="AU118" i="3"/>
  <c r="AV23" i="3"/>
  <c r="BF23" i="3" s="1"/>
  <c r="AR52" i="3"/>
  <c r="AO83" i="3"/>
  <c r="AP107" i="3"/>
  <c r="AZ107" i="3" s="1"/>
  <c r="AR115" i="3"/>
  <c r="AK47" i="3"/>
  <c r="AJ47" i="3"/>
  <c r="AI121" i="3"/>
  <c r="AR46" i="3"/>
  <c r="AI69" i="3"/>
  <c r="AI77" i="3"/>
  <c r="AP19" i="3"/>
  <c r="AZ19" i="3" s="1"/>
  <c r="AS46" i="3"/>
  <c r="AT59" i="3"/>
  <c r="BD59" i="3" s="1"/>
  <c r="BD72" i="3"/>
  <c r="AK89" i="3"/>
  <c r="AJ89" i="3"/>
  <c r="AP56" i="3"/>
  <c r="AZ56" i="3" s="1"/>
  <c r="AK73" i="3"/>
  <c r="AJ73" i="3"/>
  <c r="AK105" i="3"/>
  <c r="AJ105" i="3"/>
  <c r="AS105" i="3" s="1"/>
  <c r="AP112" i="3"/>
  <c r="AR122" i="3"/>
  <c r="BB122" i="3" s="1"/>
  <c r="AV122" i="3"/>
  <c r="BF122" i="3" s="1"/>
  <c r="BI16" i="3"/>
  <c r="BK16" i="3" s="1"/>
  <c r="AL24" i="3"/>
  <c r="AK49" i="3"/>
  <c r="AJ49" i="3"/>
  <c r="AT49" i="3" s="1"/>
  <c r="BF71" i="3"/>
  <c r="AI6" i="3"/>
  <c r="BD114" i="5" l="1"/>
  <c r="BA98" i="5"/>
  <c r="BA50" i="5"/>
  <c r="AM97" i="7"/>
  <c r="AC97" i="7"/>
  <c r="AM29" i="7"/>
  <c r="AC29" i="7"/>
  <c r="AM73" i="7"/>
  <c r="AC73" i="7"/>
  <c r="AM91" i="7"/>
  <c r="AC91" i="7"/>
  <c r="AM103" i="7"/>
  <c r="AC103" i="7"/>
  <c r="AM39" i="7"/>
  <c r="AC39" i="7"/>
  <c r="AM68" i="7"/>
  <c r="AC68" i="7"/>
  <c r="AM112" i="7"/>
  <c r="AC112" i="7"/>
  <c r="AM10" i="7"/>
  <c r="AC10" i="7"/>
  <c r="AM80" i="7"/>
  <c r="AC80" i="7"/>
  <c r="AM15" i="7"/>
  <c r="AC15" i="7"/>
  <c r="BC54" i="3"/>
  <c r="AD44" i="7"/>
  <c r="AD102" i="7"/>
  <c r="AD48" i="7"/>
  <c r="AD112" i="7"/>
  <c r="AD75" i="7"/>
  <c r="AD110" i="7"/>
  <c r="AD58" i="7"/>
  <c r="AD24" i="7"/>
  <c r="AD9" i="7"/>
  <c r="AD114" i="7"/>
  <c r="AD80" i="7"/>
  <c r="AD98" i="7"/>
  <c r="AD59" i="7"/>
  <c r="AD38" i="7"/>
  <c r="AD118" i="7"/>
  <c r="AD96" i="7"/>
  <c r="AD78" i="7"/>
  <c r="AD74" i="7"/>
  <c r="AD36" i="7"/>
  <c r="AD13" i="7"/>
  <c r="AD64" i="7"/>
  <c r="AD63" i="7"/>
  <c r="AD82" i="7"/>
  <c r="AD94" i="7"/>
  <c r="AD28" i="7"/>
  <c r="AD40" i="7"/>
  <c r="AD22" i="7"/>
  <c r="AD20" i="7"/>
  <c r="AD45" i="7"/>
  <c r="AD54" i="7"/>
  <c r="AC52" i="7"/>
  <c r="AD37" i="7"/>
  <c r="AD66" i="7"/>
  <c r="BD54" i="3"/>
  <c r="BB120" i="3"/>
  <c r="BE120" i="3"/>
  <c r="AX74" i="3"/>
  <c r="BF32" i="5"/>
  <c r="AU46" i="5"/>
  <c r="BE46" i="5" s="1"/>
  <c r="AO62" i="5"/>
  <c r="AY62" i="5" s="1"/>
  <c r="AP22" i="5"/>
  <c r="AQ54" i="5"/>
  <c r="AL94" i="5"/>
  <c r="BA94" i="5" s="1"/>
  <c r="AL118" i="5"/>
  <c r="AS42" i="5"/>
  <c r="AP26" i="5"/>
  <c r="AU78" i="5"/>
  <c r="BE78" i="5" s="1"/>
  <c r="AL106" i="5"/>
  <c r="AZ106" i="5" s="1"/>
  <c r="AU34" i="5"/>
  <c r="AU50" i="5"/>
  <c r="AV86" i="5"/>
  <c r="BF86" i="5" s="1"/>
  <c r="AO90" i="5"/>
  <c r="AU102" i="5"/>
  <c r="AP102" i="5"/>
  <c r="AO114" i="5"/>
  <c r="AY114" i="5" s="1"/>
  <c r="AR34" i="5"/>
  <c r="AO14" i="5"/>
  <c r="AU10" i="5"/>
  <c r="BC93" i="5"/>
  <c r="AL10" i="5"/>
  <c r="AL34" i="5"/>
  <c r="AS94" i="5"/>
  <c r="AU82" i="5"/>
  <c r="AT34" i="5"/>
  <c r="AR82" i="5"/>
  <c r="AU106" i="5"/>
  <c r="AU118" i="5"/>
  <c r="BE118" i="5" s="1"/>
  <c r="AU98" i="5"/>
  <c r="AQ114" i="5"/>
  <c r="AU14" i="5"/>
  <c r="AT58" i="5"/>
  <c r="BD58" i="5" s="1"/>
  <c r="AS46" i="5"/>
  <c r="BA111" i="5"/>
  <c r="AT38" i="5"/>
  <c r="BD38" i="5" s="1"/>
  <c r="AV34" i="5"/>
  <c r="BF34" i="5" s="1"/>
  <c r="AM53" i="7"/>
  <c r="AC53" i="7"/>
  <c r="AM65" i="7"/>
  <c r="AC65" i="7"/>
  <c r="AM81" i="7"/>
  <c r="AC81" i="7"/>
  <c r="AM95" i="7"/>
  <c r="AC95" i="7"/>
  <c r="AM67" i="7"/>
  <c r="AC67" i="7"/>
  <c r="AM100" i="7"/>
  <c r="AO100" i="7" s="1"/>
  <c r="AC100" i="7"/>
  <c r="AM38" i="7"/>
  <c r="AC38" i="7"/>
  <c r="AM78" i="7"/>
  <c r="AC78" i="7"/>
  <c r="AM55" i="7"/>
  <c r="AC55" i="7"/>
  <c r="AM104" i="7"/>
  <c r="AC104" i="7"/>
  <c r="AM59" i="7"/>
  <c r="AC59" i="7"/>
  <c r="AM88" i="7"/>
  <c r="AC88" i="7"/>
  <c r="AM40" i="7"/>
  <c r="AC40" i="7"/>
  <c r="AM94" i="7"/>
  <c r="AC94" i="7"/>
  <c r="AD35" i="7"/>
  <c r="AD34" i="7"/>
  <c r="AD109" i="7"/>
  <c r="AD71" i="7"/>
  <c r="AD46" i="7"/>
  <c r="AD105" i="7"/>
  <c r="AD93" i="7"/>
  <c r="AD73" i="7"/>
  <c r="AD106" i="7"/>
  <c r="AD41" i="7"/>
  <c r="AD107" i="7"/>
  <c r="AT54" i="5"/>
  <c r="BD54" i="5" s="1"/>
  <c r="AX120" i="3"/>
  <c r="BE74" i="3"/>
  <c r="BE67" i="3"/>
  <c r="BC79" i="3"/>
  <c r="BD74" i="3"/>
  <c r="BF94" i="3"/>
  <c r="BE79" i="3"/>
  <c r="BE54" i="3"/>
  <c r="BF74" i="3"/>
  <c r="AR116" i="3"/>
  <c r="AY79" i="3"/>
  <c r="BI79" i="3" s="1"/>
  <c r="BK79" i="3" s="1"/>
  <c r="BD108" i="3"/>
  <c r="BB109" i="3"/>
  <c r="AZ109" i="3"/>
  <c r="AL68" i="3"/>
  <c r="AY68" i="3" s="1"/>
  <c r="BD27" i="3"/>
  <c r="AZ11" i="3"/>
  <c r="AY50" i="3"/>
  <c r="BA50" i="3"/>
  <c r="BI50" i="3" s="1"/>
  <c r="BK50" i="3" s="1"/>
  <c r="BC56" i="3"/>
  <c r="BE94" i="3"/>
  <c r="BF109" i="3"/>
  <c r="BE75" i="3"/>
  <c r="BB27" i="3"/>
  <c r="AL86" i="5"/>
  <c r="AU30" i="5"/>
  <c r="AO54" i="5"/>
  <c r="AY54" i="5" s="1"/>
  <c r="AT22" i="5"/>
  <c r="BD22" i="5" s="1"/>
  <c r="AV26" i="5"/>
  <c r="AL30" i="5"/>
  <c r="AV78" i="5"/>
  <c r="AQ86" i="5"/>
  <c r="BA86" i="5" s="1"/>
  <c r="AR54" i="5"/>
  <c r="AZ97" i="5"/>
  <c r="AO98" i="5"/>
  <c r="AY98" i="5" s="1"/>
  <c r="AS114" i="5"/>
  <c r="BC114" i="5" s="1"/>
  <c r="AY111" i="5"/>
  <c r="AP118" i="5"/>
  <c r="BC15" i="5"/>
  <c r="AO26" i="5"/>
  <c r="AP54" i="5"/>
  <c r="AV90" i="5"/>
  <c r="AR42" i="5"/>
  <c r="BB42" i="5" s="1"/>
  <c r="AV58" i="5"/>
  <c r="AR94" i="5"/>
  <c r="AV82" i="5"/>
  <c r="AT10" i="5"/>
  <c r="BD10" i="5" s="1"/>
  <c r="AO78" i="5"/>
  <c r="AS66" i="5"/>
  <c r="AP82" i="5"/>
  <c r="AZ82" i="5" s="1"/>
  <c r="AV66" i="5"/>
  <c r="BF66" i="5" s="1"/>
  <c r="AP90" i="5"/>
  <c r="AP106" i="5"/>
  <c r="AS70" i="5"/>
  <c r="BC70" i="5" s="1"/>
  <c r="AO102" i="5"/>
  <c r="AY102" i="5" s="1"/>
  <c r="AT114" i="5"/>
  <c r="BE40" i="5"/>
  <c r="AP78" i="5"/>
  <c r="AZ78" i="5" s="1"/>
  <c r="AQ74" i="5"/>
  <c r="BA74" i="5" s="1"/>
  <c r="AY88" i="5"/>
  <c r="AQ34" i="5"/>
  <c r="AL102" i="5"/>
  <c r="BB102" i="5" s="1"/>
  <c r="AR118" i="5"/>
  <c r="BB118" i="5" s="1"/>
  <c r="AP86" i="5"/>
  <c r="AO50" i="5"/>
  <c r="BD15" i="5"/>
  <c r="AQ62" i="5"/>
  <c r="BA62" i="5" s="1"/>
  <c r="AT26" i="5"/>
  <c r="AO38" i="5"/>
  <c r="BC13" i="5"/>
  <c r="AO10" i="5"/>
  <c r="AU90" i="5"/>
  <c r="AX97" i="5"/>
  <c r="AR26" i="5"/>
  <c r="AT122" i="5"/>
  <c r="BD122" i="5" s="1"/>
  <c r="BI122" i="5" s="1"/>
  <c r="BK122" i="5" s="1"/>
  <c r="AS122" i="5"/>
  <c r="AO122" i="5"/>
  <c r="AM69" i="7"/>
  <c r="AC69" i="7"/>
  <c r="AM117" i="7"/>
  <c r="AC117" i="7"/>
  <c r="AM113" i="7"/>
  <c r="AC113" i="7"/>
  <c r="AM14" i="7"/>
  <c r="AC14" i="7"/>
  <c r="AM101" i="7"/>
  <c r="AC101" i="7"/>
  <c r="AM57" i="7"/>
  <c r="AC57" i="7"/>
  <c r="AM79" i="7"/>
  <c r="AC79" i="7"/>
  <c r="AM7" i="7"/>
  <c r="AC7" i="7"/>
  <c r="AM26" i="7"/>
  <c r="AC26" i="7"/>
  <c r="AM56" i="7"/>
  <c r="AC56" i="7"/>
  <c r="AM74" i="7"/>
  <c r="AC74" i="7"/>
  <c r="AM54" i="7"/>
  <c r="AC54" i="7"/>
  <c r="AM107" i="7"/>
  <c r="AC107" i="7"/>
  <c r="AM116" i="7"/>
  <c r="AC116" i="7"/>
  <c r="AM64" i="7"/>
  <c r="AC64" i="7"/>
  <c r="AM84" i="7"/>
  <c r="AC84" i="7"/>
  <c r="AM121" i="7"/>
  <c r="AC121" i="7"/>
  <c r="AM17" i="7"/>
  <c r="AC17" i="7"/>
  <c r="AM99" i="7"/>
  <c r="AC99" i="7"/>
  <c r="AM43" i="7"/>
  <c r="AC43" i="7"/>
  <c r="AM31" i="7"/>
  <c r="AC31" i="7"/>
  <c r="AM70" i="7"/>
  <c r="AC70" i="7"/>
  <c r="AM114" i="7"/>
  <c r="AC114" i="7"/>
  <c r="AM111" i="7"/>
  <c r="AC111" i="7"/>
  <c r="AM96" i="7"/>
  <c r="AC96" i="7"/>
  <c r="AM24" i="7"/>
  <c r="AC24" i="7"/>
  <c r="AM46" i="7"/>
  <c r="AC46" i="7"/>
  <c r="AM36" i="7"/>
  <c r="AC36" i="7"/>
  <c r="AD53" i="7"/>
  <c r="AD65" i="7"/>
  <c r="AD39" i="7"/>
  <c r="AD11" i="7"/>
  <c r="AD50" i="7"/>
  <c r="AD116" i="7"/>
  <c r="AM48" i="7"/>
  <c r="AC48" i="7"/>
  <c r="BE88" i="3"/>
  <c r="AD21" i="7"/>
  <c r="AD10" i="7"/>
  <c r="AD119" i="7"/>
  <c r="AD16" i="7"/>
  <c r="AY54" i="3"/>
  <c r="BI54" i="3" s="1"/>
  <c r="BK54" i="3" s="1"/>
  <c r="AD103" i="7"/>
  <c r="AD57" i="7"/>
  <c r="AD113" i="7"/>
  <c r="AD23" i="7"/>
  <c r="AD91" i="7"/>
  <c r="AD86" i="7"/>
  <c r="AD100" i="7"/>
  <c r="BC88" i="3"/>
  <c r="AD101" i="7"/>
  <c r="AD99" i="7"/>
  <c r="AD76" i="7"/>
  <c r="BD88" i="3"/>
  <c r="AD8" i="7"/>
  <c r="AD123" i="7"/>
  <c r="AT118" i="5"/>
  <c r="BD118" i="5" s="1"/>
  <c r="AY88" i="3"/>
  <c r="BI88" i="3" s="1"/>
  <c r="BK88" i="3" s="1"/>
  <c r="BF120" i="3"/>
  <c r="BB75" i="3"/>
  <c r="AY22" i="5"/>
  <c r="AM19" i="7"/>
  <c r="AC19" i="7"/>
  <c r="AM49" i="7"/>
  <c r="AC49" i="7"/>
  <c r="AM41" i="7"/>
  <c r="AC41" i="7"/>
  <c r="AM102" i="7"/>
  <c r="AC102" i="7"/>
  <c r="AM8" i="7"/>
  <c r="AC8" i="7"/>
  <c r="AM63" i="7"/>
  <c r="AC63" i="7"/>
  <c r="AM72" i="7"/>
  <c r="AC72" i="7"/>
  <c r="AM34" i="7"/>
  <c r="AC34" i="7"/>
  <c r="AM108" i="7"/>
  <c r="AC108" i="7"/>
  <c r="AM71" i="7"/>
  <c r="AC71" i="7"/>
  <c r="AM75" i="7"/>
  <c r="AC75" i="7"/>
  <c r="AM30" i="7"/>
  <c r="AC30" i="7"/>
  <c r="AM47" i="7"/>
  <c r="AC47" i="7"/>
  <c r="AM18" i="7"/>
  <c r="AC18" i="7"/>
  <c r="AM20" i="7"/>
  <c r="AC20" i="7"/>
  <c r="AM82" i="7"/>
  <c r="AC82" i="7"/>
  <c r="AM21" i="7"/>
  <c r="AC21" i="7"/>
  <c r="AM120" i="7"/>
  <c r="AC120" i="7"/>
  <c r="AD49" i="7"/>
  <c r="AD51" i="7"/>
  <c r="AD56" i="7"/>
  <c r="BC120" i="3"/>
  <c r="BF50" i="3"/>
  <c r="AZ50" i="3"/>
  <c r="AX18" i="3"/>
  <c r="AS26" i="5"/>
  <c r="AS14" i="5"/>
  <c r="AP14" i="5"/>
  <c r="AZ14" i="5" s="1"/>
  <c r="AU38" i="5"/>
  <c r="AO106" i="5"/>
  <c r="AO82" i="5"/>
  <c r="AY82" i="5" s="1"/>
  <c r="AY97" i="5"/>
  <c r="AV10" i="5"/>
  <c r="AP18" i="5"/>
  <c r="AP30" i="5"/>
  <c r="AZ30" i="5" s="1"/>
  <c r="AO18" i="5"/>
  <c r="AQ78" i="5"/>
  <c r="AQ94" i="5"/>
  <c r="AU74" i="5"/>
  <c r="AR90" i="5"/>
  <c r="AS110" i="5"/>
  <c r="AQ14" i="5"/>
  <c r="BA14" i="5" s="1"/>
  <c r="AO46" i="5"/>
  <c r="AY46" i="5" s="1"/>
  <c r="AR46" i="5"/>
  <c r="AU58" i="5"/>
  <c r="AU54" i="5"/>
  <c r="BE54" i="5" s="1"/>
  <c r="AP110" i="5"/>
  <c r="AZ110" i="5" s="1"/>
  <c r="AT98" i="5"/>
  <c r="AS18" i="5"/>
  <c r="BD97" i="5"/>
  <c r="BF97" i="5"/>
  <c r="AL74" i="5"/>
  <c r="AX74" i="5" s="1"/>
  <c r="AO66" i="5"/>
  <c r="AO118" i="5"/>
  <c r="AY118" i="5" s="1"/>
  <c r="AM33" i="7"/>
  <c r="AC33" i="7"/>
  <c r="AM61" i="7"/>
  <c r="AC61" i="7"/>
  <c r="AM45" i="7"/>
  <c r="AC45" i="7"/>
  <c r="AM32" i="7"/>
  <c r="AC32" i="7"/>
  <c r="AM12" i="7"/>
  <c r="AC12" i="7"/>
  <c r="AM44" i="7"/>
  <c r="AC44" i="7"/>
  <c r="AM42" i="7"/>
  <c r="AC42" i="7"/>
  <c r="AM118" i="7"/>
  <c r="AC118" i="7"/>
  <c r="AM9" i="7"/>
  <c r="AC9" i="7"/>
  <c r="AM28" i="7"/>
  <c r="AC28" i="7"/>
  <c r="AM115" i="7"/>
  <c r="AC115" i="7"/>
  <c r="AM83" i="7"/>
  <c r="AC83" i="7"/>
  <c r="AM86" i="7"/>
  <c r="AC86" i="7"/>
  <c r="AM50" i="7"/>
  <c r="AC50" i="7"/>
  <c r="AM92" i="7"/>
  <c r="AC92" i="7"/>
  <c r="AD33" i="7"/>
  <c r="AD79" i="7"/>
  <c r="AD52" i="7"/>
  <c r="AU122" i="5"/>
  <c r="BE122" i="5" s="1"/>
  <c r="AD68" i="7"/>
  <c r="AD29" i="7"/>
  <c r="AD25" i="7"/>
  <c r="AD19" i="7"/>
  <c r="AD87" i="7"/>
  <c r="AD26" i="7"/>
  <c r="AD108" i="7"/>
  <c r="AT47" i="3"/>
  <c r="BF54" i="3"/>
  <c r="BA54" i="3"/>
  <c r="BC109" i="3"/>
  <c r="BI109" i="3" s="1"/>
  <c r="BK109" i="3" s="1"/>
  <c r="BA109" i="3"/>
  <c r="BE18" i="3"/>
  <c r="AP100" i="3"/>
  <c r="AQ34" i="3"/>
  <c r="BE109" i="3"/>
  <c r="BD79" i="3"/>
  <c r="BD109" i="3"/>
  <c r="BC74" i="3"/>
  <c r="BI74" i="3" s="1"/>
  <c r="BK74" i="3" s="1"/>
  <c r="BD75" i="3"/>
  <c r="BF78" i="3"/>
  <c r="AZ59" i="3"/>
  <c r="BC11" i="3"/>
  <c r="BI11" i="3" s="1"/>
  <c r="BK11" i="3" s="1"/>
  <c r="AS20" i="3"/>
  <c r="BA75" i="3"/>
  <c r="AT92" i="3"/>
  <c r="BF11" i="3"/>
  <c r="BE50" i="3"/>
  <c r="BB11" i="3"/>
  <c r="BF38" i="3"/>
  <c r="BB56" i="3"/>
  <c r="BC95" i="3"/>
  <c r="BD64" i="3"/>
  <c r="BB59" i="3"/>
  <c r="BD35" i="3"/>
  <c r="BD36" i="3"/>
  <c r="BE123" i="3"/>
  <c r="AZ120" i="3"/>
  <c r="BB54" i="3"/>
  <c r="BB82" i="3"/>
  <c r="AY52" i="3"/>
  <c r="BC60" i="5"/>
  <c r="AU42" i="5"/>
  <c r="BE42" i="5" s="1"/>
  <c r="AZ32" i="5"/>
  <c r="BE88" i="5"/>
  <c r="BC88" i="5"/>
  <c r="AT86" i="5"/>
  <c r="AV122" i="5"/>
  <c r="BF122" i="5" s="1"/>
  <c r="AR122" i="5"/>
  <c r="BB122" i="5" s="1"/>
  <c r="AR18" i="5"/>
  <c r="AL18" i="5"/>
  <c r="AX18" i="5" s="1"/>
  <c r="BD31" i="5"/>
  <c r="BE15" i="5"/>
  <c r="AQ102" i="5"/>
  <c r="AT74" i="5"/>
  <c r="BD74" i="5" s="1"/>
  <c r="BC112" i="5"/>
  <c r="BD119" i="5"/>
  <c r="AP42" i="5"/>
  <c r="AZ42" i="5" s="1"/>
  <c r="AZ88" i="5"/>
  <c r="AR98" i="5"/>
  <c r="BB98" i="5" s="1"/>
  <c r="BE28" i="5"/>
  <c r="BA93" i="5"/>
  <c r="BF39" i="5"/>
  <c r="BC43" i="5"/>
  <c r="AM109" i="7"/>
  <c r="AC109" i="7"/>
  <c r="AM85" i="7"/>
  <c r="AC85" i="7"/>
  <c r="AM105" i="7"/>
  <c r="AC105" i="7"/>
  <c r="AM77" i="7"/>
  <c r="AC77" i="7"/>
  <c r="AM93" i="7"/>
  <c r="AC93" i="7"/>
  <c r="AM22" i="7"/>
  <c r="AC22" i="7"/>
  <c r="AM37" i="7"/>
  <c r="AC37" i="7"/>
  <c r="AM87" i="7"/>
  <c r="AC87" i="7"/>
  <c r="AM23" i="7"/>
  <c r="AC23" i="7"/>
  <c r="AM25" i="7"/>
  <c r="AC25" i="7"/>
  <c r="AM60" i="7"/>
  <c r="AC60" i="7"/>
  <c r="AM35" i="7"/>
  <c r="AC35" i="7"/>
  <c r="AM58" i="7"/>
  <c r="AC58" i="7"/>
  <c r="AM123" i="7"/>
  <c r="AC123" i="7"/>
  <c r="AM27" i="7"/>
  <c r="AC27" i="7"/>
  <c r="AM90" i="7"/>
  <c r="AC90" i="7"/>
  <c r="AM13" i="7"/>
  <c r="AC13" i="7"/>
  <c r="AM62" i="7"/>
  <c r="AC62" i="7"/>
  <c r="AM106" i="7"/>
  <c r="AC106" i="7"/>
  <c r="AM16" i="7"/>
  <c r="AC16" i="7"/>
  <c r="AM51" i="7"/>
  <c r="AC51" i="7"/>
  <c r="AM98" i="7"/>
  <c r="AC98" i="7"/>
  <c r="AM76" i="7"/>
  <c r="AC76" i="7"/>
  <c r="AM122" i="7"/>
  <c r="AC122" i="7"/>
  <c r="AM11" i="7"/>
  <c r="AC11" i="7"/>
  <c r="AM110" i="7"/>
  <c r="AC110" i="7"/>
  <c r="AM89" i="7"/>
  <c r="AC89" i="7"/>
  <c r="AM119" i="7"/>
  <c r="AC119" i="7"/>
  <c r="AM66" i="7"/>
  <c r="AC66" i="7"/>
  <c r="AD69" i="7"/>
  <c r="AD81" i="7"/>
  <c r="AD43" i="7"/>
  <c r="AD18" i="7"/>
  <c r="AD88" i="7"/>
  <c r="AD61" i="7"/>
  <c r="AD31" i="7"/>
  <c r="AD122" i="7"/>
  <c r="AD70" i="7"/>
  <c r="AD120" i="7"/>
  <c r="AD7" i="7"/>
  <c r="AD89" i="7"/>
  <c r="AD121" i="7"/>
  <c r="AD67" i="7"/>
  <c r="AD95" i="7"/>
  <c r="AD62" i="7"/>
  <c r="AD6" i="7"/>
  <c r="AD72" i="7"/>
  <c r="BA120" i="3"/>
  <c r="AD14" i="7"/>
  <c r="AD117" i="7"/>
  <c r="AD111" i="7"/>
  <c r="AD32" i="7"/>
  <c r="AD27" i="7"/>
  <c r="AD15" i="7"/>
  <c r="AD92" i="7"/>
  <c r="AY120" i="3"/>
  <c r="AO49" i="7"/>
  <c r="AO43" i="7"/>
  <c r="AO93" i="7"/>
  <c r="BE27" i="5"/>
  <c r="BC104" i="5"/>
  <c r="BB113" i="5"/>
  <c r="BC40" i="5"/>
  <c r="BD104" i="5"/>
  <c r="BB104" i="5"/>
  <c r="AZ112" i="5"/>
  <c r="BF43" i="5"/>
  <c r="BE22" i="5"/>
  <c r="BE97" i="5"/>
  <c r="AX39" i="5"/>
  <c r="BB112" i="5"/>
  <c r="BB97" i="5"/>
  <c r="BA22" i="5"/>
  <c r="BF31" i="5"/>
  <c r="BB47" i="5"/>
  <c r="BB52" i="5"/>
  <c r="BA85" i="5"/>
  <c r="BA39" i="5"/>
  <c r="BI39" i="5" s="1"/>
  <c r="BK39" i="5" s="1"/>
  <c r="BD39" i="5"/>
  <c r="BB39" i="5"/>
  <c r="AZ74" i="5"/>
  <c r="BA104" i="5"/>
  <c r="BI104" i="5" s="1"/>
  <c r="BK104" i="5" s="1"/>
  <c r="BD113" i="5"/>
  <c r="AX122" i="5"/>
  <c r="BE111" i="5"/>
  <c r="BA97" i="5"/>
  <c r="BD88" i="5"/>
  <c r="AZ55" i="5"/>
  <c r="BC86" i="5"/>
  <c r="BD87" i="5"/>
  <c r="BE43" i="5"/>
  <c r="AY39" i="5"/>
  <c r="BC71" i="5"/>
  <c r="BE113" i="5"/>
  <c r="BC99" i="5"/>
  <c r="BF111" i="5"/>
  <c r="AZ111" i="5"/>
  <c r="BE39" i="5"/>
  <c r="AY43" i="5"/>
  <c r="BE62" i="5"/>
  <c r="BC39" i="5"/>
  <c r="BD95" i="5"/>
  <c r="BC111" i="5"/>
  <c r="BD43" i="5"/>
  <c r="AZ43" i="5"/>
  <c r="BF55" i="5"/>
  <c r="AY40" i="5"/>
  <c r="BD111" i="5"/>
  <c r="AX113" i="5"/>
  <c r="BB111" i="5"/>
  <c r="BF104" i="5"/>
  <c r="BC72" i="5"/>
  <c r="AY122" i="5"/>
  <c r="BC113" i="5"/>
  <c r="BD70" i="5"/>
  <c r="AY67" i="5"/>
  <c r="AY55" i="5"/>
  <c r="AY93" i="5"/>
  <c r="BE77" i="5"/>
  <c r="BD11" i="5"/>
  <c r="BC55" i="5"/>
  <c r="AX55" i="5"/>
  <c r="BA99" i="5"/>
  <c r="BE112" i="5"/>
  <c r="AZ103" i="5"/>
  <c r="BD112" i="5"/>
  <c r="BB22" i="5"/>
  <c r="BB40" i="5"/>
  <c r="AZ62" i="5"/>
  <c r="AZ90" i="5"/>
  <c r="BB90" i="5"/>
  <c r="BF93" i="5"/>
  <c r="AY112" i="5"/>
  <c r="BA55" i="5"/>
  <c r="BA15" i="5"/>
  <c r="BE93" i="5"/>
  <c r="BE85" i="5"/>
  <c r="BF15" i="5"/>
  <c r="BB55" i="5"/>
  <c r="BE55" i="5"/>
  <c r="BD26" i="5"/>
  <c r="BB15" i="5"/>
  <c r="BD40" i="5"/>
  <c r="AY96" i="5"/>
  <c r="BC108" i="5"/>
  <c r="AY121" i="5"/>
  <c r="AY15" i="5"/>
  <c r="AY117" i="5"/>
  <c r="BF87" i="5"/>
  <c r="AZ95" i="5"/>
  <c r="BF108" i="5"/>
  <c r="AZ15" i="5"/>
  <c r="BB93" i="5"/>
  <c r="BD55" i="5"/>
  <c r="BC122" i="5"/>
  <c r="BA6" i="5"/>
  <c r="AY6" i="5"/>
  <c r="AZ6" i="5"/>
  <c r="BF6" i="5"/>
  <c r="BB6" i="5"/>
  <c r="BD19" i="5"/>
  <c r="BC65" i="5"/>
  <c r="BD65" i="5"/>
  <c r="BE65" i="5"/>
  <c r="AY79" i="5"/>
  <c r="BC89" i="5"/>
  <c r="BF65" i="5"/>
  <c r="BB45" i="5"/>
  <c r="BC64" i="5"/>
  <c r="BA8" i="5"/>
  <c r="BF19" i="5"/>
  <c r="BA65" i="5"/>
  <c r="BA46" i="5"/>
  <c r="BD7" i="5"/>
  <c r="BB44" i="5"/>
  <c r="BD79" i="5"/>
  <c r="AZ51" i="5"/>
  <c r="AY65" i="5"/>
  <c r="AY13" i="5"/>
  <c r="BC14" i="5"/>
  <c r="BC11" i="5"/>
  <c r="AZ79" i="5"/>
  <c r="BB65" i="5"/>
  <c r="BC46" i="5"/>
  <c r="BD44" i="5"/>
  <c r="BD6" i="5"/>
  <c r="AX6" i="5"/>
  <c r="BE6" i="5"/>
  <c r="BC6" i="5"/>
  <c r="BF13" i="5"/>
  <c r="BD16" i="5"/>
  <c r="BE52" i="5"/>
  <c r="BA40" i="5"/>
  <c r="AZ22" i="5"/>
  <c r="BE94" i="5"/>
  <c r="BE114" i="5"/>
  <c r="AX117" i="5"/>
  <c r="BD32" i="5"/>
  <c r="BF74" i="5"/>
  <c r="BC95" i="5"/>
  <c r="BF62" i="5"/>
  <c r="AZ20" i="5"/>
  <c r="AX14" i="5"/>
  <c r="BE110" i="5"/>
  <c r="BB95" i="5"/>
  <c r="BE95" i="5"/>
  <c r="BD115" i="5"/>
  <c r="BE119" i="5"/>
  <c r="BB21" i="5"/>
  <c r="BE72" i="5"/>
  <c r="BD62" i="5"/>
  <c r="BC28" i="5"/>
  <c r="BF83" i="5"/>
  <c r="BC79" i="5"/>
  <c r="BF95" i="5"/>
  <c r="BF99" i="5"/>
  <c r="BB119" i="5"/>
  <c r="BA79" i="5"/>
  <c r="BA91" i="5"/>
  <c r="BF47" i="5"/>
  <c r="BB84" i="5"/>
  <c r="BF114" i="5"/>
  <c r="BI88" i="5"/>
  <c r="BK88" i="5" s="1"/>
  <c r="BE79" i="5"/>
  <c r="BD13" i="5"/>
  <c r="AY72" i="5"/>
  <c r="BE19" i="5"/>
  <c r="AY95" i="5"/>
  <c r="AZ72" i="5"/>
  <c r="BC74" i="5"/>
  <c r="BA95" i="5"/>
  <c r="AY107" i="5"/>
  <c r="BC62" i="5"/>
  <c r="AZ19" i="5"/>
  <c r="BB62" i="5"/>
  <c r="BA71" i="5"/>
  <c r="BF78" i="5"/>
  <c r="BE50" i="5"/>
  <c r="BB29" i="5"/>
  <c r="BF112" i="5"/>
  <c r="BB100" i="5"/>
  <c r="BA19" i="5"/>
  <c r="BD72" i="5"/>
  <c r="BB13" i="5"/>
  <c r="AZ40" i="5"/>
  <c r="AY74" i="5"/>
  <c r="BA112" i="5"/>
  <c r="AY108" i="5"/>
  <c r="BD117" i="5"/>
  <c r="AZ87" i="5"/>
  <c r="AX42" i="5"/>
  <c r="AY42" i="5"/>
  <c r="BA42" i="5"/>
  <c r="AZ81" i="5"/>
  <c r="BC81" i="5"/>
  <c r="AX81" i="5"/>
  <c r="BD81" i="5"/>
  <c r="AY81" i="5"/>
  <c r="BC23" i="5"/>
  <c r="BF23" i="5"/>
  <c r="BB23" i="5"/>
  <c r="AY23" i="5"/>
  <c r="BC69" i="5"/>
  <c r="BE69" i="5"/>
  <c r="BF98" i="5"/>
  <c r="BE59" i="5"/>
  <c r="BD59" i="5"/>
  <c r="BB59" i="5"/>
  <c r="BF63" i="5"/>
  <c r="BE63" i="5"/>
  <c r="BA87" i="5"/>
  <c r="BE106" i="5"/>
  <c r="BD47" i="5"/>
  <c r="AZ47" i="5"/>
  <c r="BF58" i="5"/>
  <c r="AX87" i="5"/>
  <c r="AY63" i="5"/>
  <c r="BC51" i="5"/>
  <c r="BE71" i="5"/>
  <c r="AX48" i="5"/>
  <c r="BA48" i="5"/>
  <c r="BD106" i="5"/>
  <c r="BC106" i="5"/>
  <c r="AX106" i="5"/>
  <c r="BF106" i="5"/>
  <c r="BB106" i="5"/>
  <c r="BE23" i="5"/>
  <c r="BF52" i="5"/>
  <c r="BC52" i="5"/>
  <c r="BA52" i="5"/>
  <c r="BE87" i="5"/>
  <c r="BD52" i="5"/>
  <c r="BC98" i="5"/>
  <c r="BB37" i="5"/>
  <c r="AZ23" i="5"/>
  <c r="AZ70" i="5"/>
  <c r="BB54" i="5"/>
  <c r="BC54" i="5"/>
  <c r="AX54" i="5"/>
  <c r="BB123" i="5"/>
  <c r="AX123" i="5"/>
  <c r="AY12" i="5"/>
  <c r="BC35" i="5"/>
  <c r="BD98" i="5"/>
  <c r="BC87" i="5"/>
  <c r="BE81" i="5"/>
  <c r="BI97" i="5"/>
  <c r="BK97" i="5" s="1"/>
  <c r="AZ98" i="5"/>
  <c r="AY47" i="5"/>
  <c r="AZ114" i="5"/>
  <c r="BA110" i="5"/>
  <c r="BE47" i="5"/>
  <c r="BB58" i="5"/>
  <c r="BF81" i="5"/>
  <c r="BF71" i="5"/>
  <c r="BC50" i="5"/>
  <c r="BB79" i="5"/>
  <c r="BB108" i="5"/>
  <c r="BA81" i="5"/>
  <c r="BA78" i="5"/>
  <c r="BD90" i="5"/>
  <c r="AY99" i="5"/>
  <c r="AX22" i="5"/>
  <c r="BE99" i="5"/>
  <c r="AZ107" i="5"/>
  <c r="BF22" i="5"/>
  <c r="AY20" i="5"/>
  <c r="BC90" i="5"/>
  <c r="BB49" i="5"/>
  <c r="BA108" i="5"/>
  <c r="BE107" i="5"/>
  <c r="BE98" i="5"/>
  <c r="BA106" i="5"/>
  <c r="BI113" i="5"/>
  <c r="BK113" i="5" s="1"/>
  <c r="BA47" i="5"/>
  <c r="AY52" i="5"/>
  <c r="AZ63" i="5"/>
  <c r="BD23" i="5"/>
  <c r="BB31" i="5"/>
  <c r="BF48" i="5"/>
  <c r="BA54" i="5"/>
  <c r="BF79" i="5"/>
  <c r="BB87" i="5"/>
  <c r="BB28" i="5"/>
  <c r="AY71" i="5"/>
  <c r="BD51" i="5"/>
  <c r="BB83" i="5"/>
  <c r="BA120" i="5"/>
  <c r="AY14" i="5"/>
  <c r="AY87" i="5"/>
  <c r="BB81" i="5"/>
  <c r="AY56" i="5"/>
  <c r="BA23" i="5"/>
  <c r="BB48" i="5"/>
  <c r="BB8" i="5"/>
  <c r="AZ7" i="5"/>
  <c r="AZ25" i="5"/>
  <c r="BA25" i="5"/>
  <c r="BF25" i="5"/>
  <c r="BC25" i="5"/>
  <c r="BE25" i="5"/>
  <c r="AX25" i="5"/>
  <c r="BD25" i="5"/>
  <c r="AY25" i="5"/>
  <c r="BA76" i="5"/>
  <c r="BD76" i="5"/>
  <c r="BF76" i="5"/>
  <c r="AZ76" i="5"/>
  <c r="AY76" i="5"/>
  <c r="BC76" i="5"/>
  <c r="BE76" i="5"/>
  <c r="AX76" i="5"/>
  <c r="BE24" i="5"/>
  <c r="BF24" i="5"/>
  <c r="BA24" i="5"/>
  <c r="BB24" i="5"/>
  <c r="AZ24" i="5"/>
  <c r="AX82" i="5"/>
  <c r="BC82" i="5"/>
  <c r="BF75" i="5"/>
  <c r="BB75" i="5"/>
  <c r="BE75" i="5"/>
  <c r="BA75" i="5"/>
  <c r="AZ75" i="5"/>
  <c r="BB27" i="5"/>
  <c r="AY27" i="5"/>
  <c r="AX27" i="5"/>
  <c r="BB30" i="5"/>
  <c r="BC30" i="5"/>
  <c r="BB36" i="5"/>
  <c r="BD36" i="5"/>
  <c r="AY24" i="5"/>
  <c r="BF118" i="5"/>
  <c r="AX118" i="5"/>
  <c r="BA118" i="5"/>
  <c r="BC118" i="5"/>
  <c r="AZ118" i="5"/>
  <c r="AY89" i="5"/>
  <c r="BD89" i="5"/>
  <c r="BF89" i="5"/>
  <c r="AZ89" i="5"/>
  <c r="BE91" i="5"/>
  <c r="BC91" i="5"/>
  <c r="AY8" i="5"/>
  <c r="AZ27" i="5"/>
  <c r="BF57" i="5"/>
  <c r="BC57" i="5"/>
  <c r="BE57" i="5"/>
  <c r="BA57" i="5"/>
  <c r="AZ57" i="5"/>
  <c r="BD57" i="5"/>
  <c r="AX57" i="5"/>
  <c r="AY57" i="5"/>
  <c r="BC66" i="5"/>
  <c r="AX66" i="5"/>
  <c r="BE66" i="5"/>
  <c r="BD66" i="5"/>
  <c r="AZ66" i="5"/>
  <c r="AY66" i="5"/>
  <c r="AY38" i="5"/>
  <c r="AZ38" i="5"/>
  <c r="BF38" i="5"/>
  <c r="BF92" i="5"/>
  <c r="BB92" i="5"/>
  <c r="AZ92" i="5"/>
  <c r="BA92" i="5"/>
  <c r="BE92" i="5"/>
  <c r="AX24" i="5"/>
  <c r="BF91" i="5"/>
  <c r="AY75" i="5"/>
  <c r="AY120" i="5"/>
  <c r="BC92" i="5"/>
  <c r="AY105" i="5"/>
  <c r="BD105" i="5"/>
  <c r="BC105" i="5"/>
  <c r="BE12" i="5"/>
  <c r="BF12" i="5"/>
  <c r="BB12" i="5"/>
  <c r="AZ12" i="5"/>
  <c r="BA12" i="5"/>
  <c r="AX33" i="5"/>
  <c r="BD33" i="5"/>
  <c r="AZ33" i="5"/>
  <c r="BF33" i="5"/>
  <c r="AY33" i="5"/>
  <c r="BA33" i="5"/>
  <c r="BC33" i="5"/>
  <c r="BE33" i="5"/>
  <c r="BA27" i="5"/>
  <c r="AY10" i="5"/>
  <c r="AZ10" i="5"/>
  <c r="BF10" i="5"/>
  <c r="AZ34" i="5"/>
  <c r="AY34" i="5"/>
  <c r="BD34" i="5"/>
  <c r="AX34" i="5"/>
  <c r="BB34" i="5"/>
  <c r="BA34" i="5"/>
  <c r="BC120" i="5"/>
  <c r="BB105" i="5"/>
  <c r="BE102" i="5"/>
  <c r="BF116" i="5"/>
  <c r="AY116" i="5"/>
  <c r="BB116" i="5"/>
  <c r="BA116" i="5"/>
  <c r="BE116" i="5"/>
  <c r="AX116" i="5"/>
  <c r="AZ120" i="5"/>
  <c r="BD116" i="5"/>
  <c r="BD64" i="5"/>
  <c r="AZ64" i="5"/>
  <c r="BF59" i="5"/>
  <c r="BB10" i="5"/>
  <c r="BC59" i="5"/>
  <c r="BF17" i="5"/>
  <c r="BE17" i="5"/>
  <c r="BC17" i="5"/>
  <c r="AX17" i="5"/>
  <c r="AZ17" i="5"/>
  <c r="BA17" i="5"/>
  <c r="AY17" i="5"/>
  <c r="BD17" i="5"/>
  <c r="BB86" i="5"/>
  <c r="AX86" i="5"/>
  <c r="BE86" i="5"/>
  <c r="AY86" i="5"/>
  <c r="BB26" i="5"/>
  <c r="BC26" i="5"/>
  <c r="AX26" i="5"/>
  <c r="AY26" i="5"/>
  <c r="BD27" i="5"/>
  <c r="BF30" i="5"/>
  <c r="BE60" i="5"/>
  <c r="BA60" i="5"/>
  <c r="AZ60" i="5"/>
  <c r="BF60" i="5"/>
  <c r="BB69" i="5"/>
  <c r="BF69" i="5"/>
  <c r="BD69" i="5"/>
  <c r="AX69" i="5"/>
  <c r="AY69" i="5"/>
  <c r="AZ69" i="5"/>
  <c r="BD77" i="5"/>
  <c r="BC77" i="5"/>
  <c r="BF11" i="5"/>
  <c r="BA11" i="5"/>
  <c r="AY11" i="5"/>
  <c r="BE11" i="5"/>
  <c r="BB17" i="5"/>
  <c r="BB38" i="5"/>
  <c r="BI55" i="5"/>
  <c r="BK55" i="5" s="1"/>
  <c r="BD101" i="5"/>
  <c r="AZ101" i="5"/>
  <c r="BF101" i="5"/>
  <c r="BB101" i="5"/>
  <c r="AX101" i="5"/>
  <c r="AY101" i="5"/>
  <c r="AZ73" i="5"/>
  <c r="AY73" i="5"/>
  <c r="BD73" i="5"/>
  <c r="BF73" i="5"/>
  <c r="AX89" i="5"/>
  <c r="AX107" i="5"/>
  <c r="BC107" i="5"/>
  <c r="BB107" i="5"/>
  <c r="AY115" i="5"/>
  <c r="BE109" i="5"/>
  <c r="AX109" i="5"/>
  <c r="AY109" i="5"/>
  <c r="BD109" i="5"/>
  <c r="BC109" i="5"/>
  <c r="AZ109" i="5"/>
  <c r="BA109" i="5"/>
  <c r="BF109" i="5"/>
  <c r="AZ16" i="5"/>
  <c r="BF16" i="5"/>
  <c r="BE16" i="5"/>
  <c r="BA16" i="5"/>
  <c r="BB18" i="5"/>
  <c r="BF8" i="5"/>
  <c r="AZ18" i="5"/>
  <c r="BA35" i="5"/>
  <c r="BB35" i="5"/>
  <c r="BF35" i="5"/>
  <c r="BE35" i="5"/>
  <c r="AY35" i="5"/>
  <c r="AX35" i="5"/>
  <c r="BF36" i="5"/>
  <c r="BF64" i="5"/>
  <c r="AY58" i="5"/>
  <c r="BC58" i="5"/>
  <c r="AZ26" i="5"/>
  <c r="BA38" i="5"/>
  <c r="BE67" i="5"/>
  <c r="BD67" i="5"/>
  <c r="BD24" i="5"/>
  <c r="AX38" i="5"/>
  <c r="BB66" i="5"/>
  <c r="BC78" i="5"/>
  <c r="AY78" i="5"/>
  <c r="BB103" i="5"/>
  <c r="BF103" i="5"/>
  <c r="BA103" i="5"/>
  <c r="BE103" i="5"/>
  <c r="BB57" i="5"/>
  <c r="AZ105" i="5"/>
  <c r="BD78" i="5"/>
  <c r="AX77" i="5"/>
  <c r="BA82" i="5"/>
  <c r="AY110" i="5"/>
  <c r="BF110" i="5"/>
  <c r="BB110" i="5"/>
  <c r="BD110" i="5"/>
  <c r="AX110" i="5"/>
  <c r="BE89" i="5"/>
  <c r="AX115" i="5"/>
  <c r="BF115" i="5"/>
  <c r="AX105" i="5"/>
  <c r="BE123" i="5"/>
  <c r="BF121" i="5"/>
  <c r="BB121" i="5"/>
  <c r="BE121" i="5"/>
  <c r="BA121" i="5"/>
  <c r="AZ121" i="5"/>
  <c r="AZ41" i="5"/>
  <c r="BF41" i="5"/>
  <c r="BE41" i="5"/>
  <c r="AX41" i="5"/>
  <c r="BD41" i="5"/>
  <c r="BA41" i="5"/>
  <c r="AY41" i="5"/>
  <c r="BC41" i="5"/>
  <c r="BE10" i="5"/>
  <c r="AY16" i="5"/>
  <c r="AY30" i="5"/>
  <c r="BE36" i="5"/>
  <c r="BF45" i="5"/>
  <c r="BE45" i="5"/>
  <c r="AZ45" i="5"/>
  <c r="BA45" i="5"/>
  <c r="BD45" i="5"/>
  <c r="BC45" i="5"/>
  <c r="AY45" i="5"/>
  <c r="AX45" i="5"/>
  <c r="BA59" i="5"/>
  <c r="AY59" i="5"/>
  <c r="AX10" i="5"/>
  <c r="BF80" i="5"/>
  <c r="BE80" i="5"/>
  <c r="AZ80" i="5"/>
  <c r="BA80" i="5"/>
  <c r="AY80" i="5"/>
  <c r="AX80" i="5"/>
  <c r="BD80" i="5"/>
  <c r="BC80" i="5"/>
  <c r="BA77" i="5"/>
  <c r="BE82" i="5"/>
  <c r="BA123" i="5"/>
  <c r="BC116" i="5"/>
  <c r="AX9" i="5"/>
  <c r="AY9" i="5"/>
  <c r="BD9" i="5"/>
  <c r="AZ9" i="5"/>
  <c r="BA9" i="5"/>
  <c r="BC9" i="5"/>
  <c r="BE9" i="5"/>
  <c r="BF9" i="5"/>
  <c r="BD30" i="5"/>
  <c r="BA64" i="5"/>
  <c r="BD46" i="5"/>
  <c r="AX11" i="5"/>
  <c r="BC38" i="5"/>
  <c r="BB56" i="5"/>
  <c r="BA56" i="5"/>
  <c r="BF56" i="5"/>
  <c r="AZ56" i="5"/>
  <c r="BE56" i="5"/>
  <c r="BD20" i="5"/>
  <c r="BB20" i="5"/>
  <c r="BA20" i="5"/>
  <c r="BD14" i="5"/>
  <c r="AZ36" i="5"/>
  <c r="AY64" i="5"/>
  <c r="AX59" i="5"/>
  <c r="BE20" i="5"/>
  <c r="AY60" i="5"/>
  <c r="BF67" i="5"/>
  <c r="BC34" i="5"/>
  <c r="AY77" i="5"/>
  <c r="BD83" i="5"/>
  <c r="AZ83" i="5"/>
  <c r="BE83" i="5"/>
  <c r="AX91" i="5"/>
  <c r="BA66" i="5"/>
  <c r="AX73" i="5"/>
  <c r="BD120" i="5"/>
  <c r="BE120" i="5"/>
  <c r="BB76" i="5"/>
  <c r="BD92" i="5"/>
  <c r="BF105" i="5"/>
  <c r="BC101" i="5"/>
  <c r="BD123" i="5"/>
  <c r="AZ29" i="5"/>
  <c r="AX29" i="5"/>
  <c r="BE29" i="5"/>
  <c r="BD29" i="5"/>
  <c r="BF29" i="5"/>
  <c r="AY29" i="5"/>
  <c r="BA29" i="5"/>
  <c r="BC29" i="5"/>
  <c r="BE32" i="5"/>
  <c r="BB14" i="5"/>
  <c r="BA30" i="5"/>
  <c r="BC36" i="5"/>
  <c r="BB19" i="5"/>
  <c r="AX19" i="5"/>
  <c r="AZ61" i="5"/>
  <c r="BF61" i="5"/>
  <c r="AX61" i="5"/>
  <c r="BA61" i="5"/>
  <c r="AY61" i="5"/>
  <c r="BC61" i="5"/>
  <c r="BE61" i="5"/>
  <c r="BD61" i="5"/>
  <c r="BE7" i="5"/>
  <c r="AX7" i="5"/>
  <c r="BF7" i="5"/>
  <c r="AY7" i="5"/>
  <c r="BA7" i="5"/>
  <c r="BB7" i="5"/>
  <c r="BB11" i="5"/>
  <c r="AX20" i="5"/>
  <c r="BC27" i="5"/>
  <c r="AX30" i="5"/>
  <c r="BE64" i="5"/>
  <c r="BD60" i="5"/>
  <c r="AX67" i="5"/>
  <c r="BD82" i="5"/>
  <c r="BB91" i="5"/>
  <c r="BB120" i="5"/>
  <c r="BA115" i="5"/>
  <c r="BC103" i="5"/>
  <c r="BD121" i="5"/>
  <c r="BC32" i="5"/>
  <c r="AZ31" i="5"/>
  <c r="BF85" i="5"/>
  <c r="BD85" i="5"/>
  <c r="AZ85" i="5"/>
  <c r="AX85" i="5"/>
  <c r="AY85" i="5"/>
  <c r="BB85" i="5"/>
  <c r="BB67" i="5"/>
  <c r="BB9" i="5"/>
  <c r="BE34" i="5"/>
  <c r="BB71" i="5"/>
  <c r="BD71" i="5"/>
  <c r="BD91" i="5"/>
  <c r="BB61" i="5"/>
  <c r="BF120" i="5"/>
  <c r="BE96" i="5"/>
  <c r="BF96" i="5"/>
  <c r="AZ96" i="5"/>
  <c r="BB96" i="5"/>
  <c r="BA96" i="5"/>
  <c r="AZ115" i="5"/>
  <c r="BD68" i="5"/>
  <c r="AX68" i="5"/>
  <c r="AZ68" i="5"/>
  <c r="AY68" i="5"/>
  <c r="BA68" i="5"/>
  <c r="BF68" i="5"/>
  <c r="BE68" i="5"/>
  <c r="BC68" i="5"/>
  <c r="BE101" i="5"/>
  <c r="AY103" i="5"/>
  <c r="BA107" i="5"/>
  <c r="BC119" i="5"/>
  <c r="AY119" i="5"/>
  <c r="BC110" i="5"/>
  <c r="AX121" i="5"/>
  <c r="AY32" i="5"/>
  <c r="AX53" i="5"/>
  <c r="BF53" i="5"/>
  <c r="BA53" i="5"/>
  <c r="BE53" i="5"/>
  <c r="AY53" i="5"/>
  <c r="BC53" i="5"/>
  <c r="BD53" i="5"/>
  <c r="AZ53" i="5"/>
  <c r="BD8" i="5"/>
  <c r="AX49" i="5"/>
  <c r="AZ49" i="5"/>
  <c r="BD49" i="5"/>
  <c r="BE49" i="5"/>
  <c r="AY49" i="5"/>
  <c r="BF49" i="5"/>
  <c r="BA49" i="5"/>
  <c r="BC49" i="5"/>
  <c r="BB63" i="5"/>
  <c r="AX63" i="5"/>
  <c r="BC63" i="5"/>
  <c r="BE8" i="5"/>
  <c r="AX12" i="5"/>
  <c r="BA26" i="5"/>
  <c r="BF44" i="5"/>
  <c r="BE44" i="5"/>
  <c r="BA44" i="5"/>
  <c r="AZ44" i="5"/>
  <c r="BE58" i="5"/>
  <c r="BB82" i="5"/>
  <c r="AY91" i="5"/>
  <c r="BD75" i="5"/>
  <c r="BB89" i="5"/>
  <c r="BB115" i="5"/>
  <c r="AY92" i="5"/>
  <c r="BA105" i="5"/>
  <c r="BD103" i="5"/>
  <c r="BB25" i="5"/>
  <c r="AZ86" i="5"/>
  <c r="BD96" i="5"/>
  <c r="BD107" i="5"/>
  <c r="BE14" i="5"/>
  <c r="BC19" i="5"/>
  <c r="BB32" i="5"/>
  <c r="BF27" i="5"/>
  <c r="AZ8" i="5"/>
  <c r="BF20" i="5"/>
  <c r="BA28" i="5"/>
  <c r="BF28" i="5"/>
  <c r="AZ28" i="5"/>
  <c r="BD28" i="5"/>
  <c r="BC31" i="5"/>
  <c r="BC8" i="5"/>
  <c r="BA10" i="5"/>
  <c r="BE30" i="5"/>
  <c r="AX37" i="5"/>
  <c r="BF37" i="5"/>
  <c r="AY37" i="5"/>
  <c r="AZ37" i="5"/>
  <c r="BA37" i="5"/>
  <c r="BE37" i="5"/>
  <c r="BC37" i="5"/>
  <c r="BD37" i="5"/>
  <c r="AY31" i="5"/>
  <c r="BD42" i="5"/>
  <c r="BC42" i="5"/>
  <c r="BF46" i="5"/>
  <c r="AZ52" i="5"/>
  <c r="BC7" i="5"/>
  <c r="BC12" i="5"/>
  <c r="BB16" i="5"/>
  <c r="BF26" i="5"/>
  <c r="AY28" i="5"/>
  <c r="BA58" i="5"/>
  <c r="BE38" i="5"/>
  <c r="BF77" i="5"/>
  <c r="AX84" i="5"/>
  <c r="AZ84" i="5"/>
  <c r="AY84" i="5"/>
  <c r="BE84" i="5"/>
  <c r="BC84" i="5"/>
  <c r="BF84" i="5"/>
  <c r="BA84" i="5"/>
  <c r="BD84" i="5"/>
  <c r="BD56" i="5"/>
  <c r="BA83" i="5"/>
  <c r="BA73" i="5"/>
  <c r="BB53" i="5"/>
  <c r="AX75" i="5"/>
  <c r="BD86" i="5"/>
  <c r="BE115" i="5"/>
  <c r="AZ99" i="5"/>
  <c r="BD99" i="5"/>
  <c r="BB99" i="5"/>
  <c r="BC123" i="5"/>
  <c r="BA32" i="5"/>
  <c r="BC10" i="5"/>
  <c r="AX16" i="5"/>
  <c r="AZ46" i="5"/>
  <c r="AZ59" i="5"/>
  <c r="BF14" i="5"/>
  <c r="BE48" i="5"/>
  <c r="BD48" i="5"/>
  <c r="AZ48" i="5"/>
  <c r="AX70" i="5"/>
  <c r="BB70" i="5"/>
  <c r="AY70" i="5"/>
  <c r="BA70" i="5"/>
  <c r="BE70" i="5"/>
  <c r="BF70" i="5"/>
  <c r="BB117" i="5"/>
  <c r="BA117" i="5"/>
  <c r="BF117" i="5"/>
  <c r="BE117" i="5"/>
  <c r="BA67" i="5"/>
  <c r="AZ77" i="5"/>
  <c r="BF82" i="5"/>
  <c r="BD35" i="5"/>
  <c r="AZ54" i="5"/>
  <c r="BF54" i="5"/>
  <c r="BB60" i="5"/>
  <c r="BC83" i="5"/>
  <c r="BC73" i="5"/>
  <c r="BB41" i="5"/>
  <c r="AX92" i="5"/>
  <c r="AY106" i="5"/>
  <c r="BC16" i="5"/>
  <c r="BA36" i="5"/>
  <c r="BF50" i="5"/>
  <c r="BB50" i="5"/>
  <c r="BD50" i="5"/>
  <c r="AY50" i="5"/>
  <c r="AZ50" i="5"/>
  <c r="AX50" i="5"/>
  <c r="BC22" i="5"/>
  <c r="AX47" i="5"/>
  <c r="BC47" i="5"/>
  <c r="AX78" i="5"/>
  <c r="AY94" i="5"/>
  <c r="BC67" i="5"/>
  <c r="BC56" i="5"/>
  <c r="AY83" i="5"/>
  <c r="AX96" i="5"/>
  <c r="BB114" i="5"/>
  <c r="AX114" i="5"/>
  <c r="BE105" i="5"/>
  <c r="BF123" i="5"/>
  <c r="AX119" i="5"/>
  <c r="AZ116" i="5"/>
  <c r="AX8" i="5"/>
  <c r="AX21" i="5"/>
  <c r="BF21" i="5"/>
  <c r="BC21" i="5"/>
  <c r="AZ21" i="5"/>
  <c r="BD21" i="5"/>
  <c r="AY21" i="5"/>
  <c r="BE21" i="5"/>
  <c r="BA21" i="5"/>
  <c r="AZ11" i="5"/>
  <c r="BB64" i="5"/>
  <c r="BE31" i="5"/>
  <c r="BB46" i="5"/>
  <c r="AY19" i="5"/>
  <c r="AY48" i="5"/>
  <c r="AX58" i="5"/>
  <c r="BA63" i="5"/>
  <c r="AZ71" i="5"/>
  <c r="BB78" i="5"/>
  <c r="BB77" i="5"/>
  <c r="BC24" i="5"/>
  <c r="AZ67" i="5"/>
  <c r="AZ91" i="5"/>
  <c r="BE73" i="5"/>
  <c r="BA89" i="5"/>
  <c r="BB33" i="5"/>
  <c r="BB73" i="5"/>
  <c r="BC85" i="5"/>
  <c r="BC96" i="5"/>
  <c r="BC115" i="5"/>
  <c r="BA101" i="5"/>
  <c r="BE108" i="5"/>
  <c r="BD108" i="5"/>
  <c r="AZ108" i="5"/>
  <c r="AZ123" i="5"/>
  <c r="BA119" i="5"/>
  <c r="BB109" i="5"/>
  <c r="BC121" i="5"/>
  <c r="BC75" i="5"/>
  <c r="AY90" i="5"/>
  <c r="BF90" i="5"/>
  <c r="BA90" i="5"/>
  <c r="BE90" i="5"/>
  <c r="AX100" i="5"/>
  <c r="AZ100" i="5"/>
  <c r="AY100" i="5"/>
  <c r="BF100" i="5"/>
  <c r="BA100" i="5"/>
  <c r="BD100" i="5"/>
  <c r="BC100" i="5"/>
  <c r="BE100" i="5"/>
  <c r="BD102" i="5"/>
  <c r="AY123" i="5"/>
  <c r="BF107" i="5"/>
  <c r="AZ119" i="5"/>
  <c r="BA114" i="5"/>
  <c r="BC117" i="5"/>
  <c r="BF51" i="5"/>
  <c r="BA51" i="5"/>
  <c r="BE51" i="5"/>
  <c r="BB51" i="5"/>
  <c r="AX51" i="5"/>
  <c r="AY51" i="5"/>
  <c r="AX23" i="5"/>
  <c r="AY36" i="5"/>
  <c r="AX64" i="5"/>
  <c r="BA31" i="5"/>
  <c r="BF42" i="5"/>
  <c r="BD12" i="5"/>
  <c r="BE26" i="5"/>
  <c r="AX28" i="5"/>
  <c r="BC48" i="5"/>
  <c r="AZ58" i="5"/>
  <c r="BD63" i="5"/>
  <c r="AX60" i="5"/>
  <c r="BD83" i="3"/>
  <c r="AT68" i="3"/>
  <c r="BD68" i="3" s="1"/>
  <c r="AT76" i="3"/>
  <c r="BB43" i="3"/>
  <c r="AY43" i="3"/>
  <c r="BB52" i="3"/>
  <c r="BI72" i="3"/>
  <c r="BK72" i="3" s="1"/>
  <c r="BE30" i="3"/>
  <c r="AT100" i="3"/>
  <c r="BD52" i="3"/>
  <c r="BI104" i="3"/>
  <c r="BK104" i="3" s="1"/>
  <c r="AR68" i="3"/>
  <c r="AY27" i="3"/>
  <c r="AQ92" i="3"/>
  <c r="BD82" i="3"/>
  <c r="AT87" i="3"/>
  <c r="AO39" i="3"/>
  <c r="AZ95" i="3"/>
  <c r="AL76" i="3"/>
  <c r="BD76" i="3" s="1"/>
  <c r="AP76" i="3"/>
  <c r="AQ76" i="3"/>
  <c r="BE14" i="3"/>
  <c r="BA27" i="3"/>
  <c r="BI27" i="3" s="1"/>
  <c r="BK27" i="3" s="1"/>
  <c r="AQ7" i="3"/>
  <c r="AY95" i="3"/>
  <c r="AS39" i="3"/>
  <c r="BC39" i="3" s="1"/>
  <c r="AX115" i="3"/>
  <c r="BF52" i="3"/>
  <c r="BD95" i="3"/>
  <c r="AZ43" i="3"/>
  <c r="BE38" i="3"/>
  <c r="AZ52" i="3"/>
  <c r="BD58" i="3"/>
  <c r="BE122" i="3"/>
  <c r="AY122" i="3"/>
  <c r="BI122" i="3" s="1"/>
  <c r="BK122" i="3" s="1"/>
  <c r="BD18" i="3"/>
  <c r="BF18" i="3"/>
  <c r="BC18" i="3"/>
  <c r="BC43" i="3"/>
  <c r="AQ68" i="3"/>
  <c r="BE82" i="3"/>
  <c r="AX82" i="3"/>
  <c r="BE51" i="3"/>
  <c r="AZ115" i="3"/>
  <c r="AZ18" i="3"/>
  <c r="BD43" i="3"/>
  <c r="AX52" i="3"/>
  <c r="AS89" i="3"/>
  <c r="BB115" i="3"/>
  <c r="BE43" i="3"/>
  <c r="AT66" i="3"/>
  <c r="BE115" i="3"/>
  <c r="AQ17" i="3"/>
  <c r="BB95" i="3"/>
  <c r="BA18" i="3"/>
  <c r="AP114" i="3"/>
  <c r="AZ27" i="3"/>
  <c r="BE27" i="3"/>
  <c r="AZ82" i="3"/>
  <c r="BA52" i="3"/>
  <c r="BF123" i="3"/>
  <c r="BA95" i="3"/>
  <c r="BA115" i="3"/>
  <c r="BF43" i="3"/>
  <c r="BB18" i="3"/>
  <c r="BI18" i="3" s="1"/>
  <c r="BK18" i="3" s="1"/>
  <c r="BA110" i="3"/>
  <c r="BI110" i="3" s="1"/>
  <c r="BK110" i="3" s="1"/>
  <c r="BD110" i="3"/>
  <c r="BC115" i="3"/>
  <c r="AY82" i="3"/>
  <c r="AX114" i="3"/>
  <c r="AZ114" i="3"/>
  <c r="AX81" i="3"/>
  <c r="BC81" i="3"/>
  <c r="AX24" i="3"/>
  <c r="BB24" i="3"/>
  <c r="AY24" i="3"/>
  <c r="AZ24" i="3"/>
  <c r="BA24" i="3"/>
  <c r="BF24" i="3"/>
  <c r="BC24" i="3"/>
  <c r="BE24" i="3"/>
  <c r="AU73" i="3"/>
  <c r="AR73" i="3"/>
  <c r="AL73" i="3"/>
  <c r="AQ73" i="3"/>
  <c r="AP73" i="3"/>
  <c r="AO73" i="3"/>
  <c r="AK69" i="3"/>
  <c r="AJ69" i="3"/>
  <c r="AO69" i="3" s="1"/>
  <c r="AX91" i="3"/>
  <c r="BC91" i="3"/>
  <c r="BF91" i="3"/>
  <c r="AY91" i="3"/>
  <c r="AZ91" i="3"/>
  <c r="BB91" i="3"/>
  <c r="BA91" i="3"/>
  <c r="BD91" i="3"/>
  <c r="AK85" i="3"/>
  <c r="AJ85" i="3"/>
  <c r="AV34" i="3"/>
  <c r="AT111" i="3"/>
  <c r="BF83" i="3"/>
  <c r="AU12" i="3"/>
  <c r="AQ12" i="3"/>
  <c r="AV17" i="3"/>
  <c r="AV97" i="3"/>
  <c r="AV20" i="3"/>
  <c r="AV10" i="3"/>
  <c r="BI84" i="3"/>
  <c r="BK84" i="3" s="1"/>
  <c r="AP89" i="3"/>
  <c r="AX103" i="3"/>
  <c r="AZ103" i="3"/>
  <c r="BF103" i="3"/>
  <c r="BE103" i="3"/>
  <c r="BA103" i="3"/>
  <c r="BC103" i="3"/>
  <c r="BB103" i="3"/>
  <c r="AY103" i="3"/>
  <c r="BI80" i="3"/>
  <c r="BK80" i="3" s="1"/>
  <c r="BI15" i="3"/>
  <c r="BK15" i="3" s="1"/>
  <c r="AS87" i="3"/>
  <c r="AU57" i="3"/>
  <c r="AR57" i="3"/>
  <c r="AQ57" i="3"/>
  <c r="AL57" i="3"/>
  <c r="AS57" i="3"/>
  <c r="AU65" i="3"/>
  <c r="AR65" i="3"/>
  <c r="AQ65" i="3"/>
  <c r="AV98" i="3"/>
  <c r="BI59" i="3"/>
  <c r="BK59" i="3" s="1"/>
  <c r="AL12" i="3"/>
  <c r="AX118" i="3"/>
  <c r="BC118" i="3"/>
  <c r="BB118" i="3"/>
  <c r="AZ118" i="3"/>
  <c r="AY118" i="3"/>
  <c r="BA118" i="3"/>
  <c r="AP17" i="3"/>
  <c r="AK21" i="3"/>
  <c r="AT21" i="3" s="1"/>
  <c r="AJ21" i="3"/>
  <c r="BI23" i="3"/>
  <c r="BK23" i="3" s="1"/>
  <c r="BI120" i="3"/>
  <c r="BK120" i="3" s="1"/>
  <c r="AU49" i="3"/>
  <c r="AO49" i="3"/>
  <c r="AR49" i="3"/>
  <c r="AQ49" i="3"/>
  <c r="AP49" i="3"/>
  <c r="AS49" i="3"/>
  <c r="AL49" i="3"/>
  <c r="AV73" i="3"/>
  <c r="AT65" i="3"/>
  <c r="AK121" i="3"/>
  <c r="AJ121" i="3"/>
  <c r="AP121" i="3" s="1"/>
  <c r="AQ98" i="3"/>
  <c r="AT98" i="3"/>
  <c r="AV111" i="3"/>
  <c r="AT20" i="3"/>
  <c r="AU33" i="3"/>
  <c r="AL33" i="3"/>
  <c r="AR33" i="3"/>
  <c r="AP33" i="3"/>
  <c r="AU90" i="3"/>
  <c r="AL90" i="3"/>
  <c r="AP90" i="3"/>
  <c r="AO90" i="3"/>
  <c r="AR90" i="3"/>
  <c r="AQ90" i="3"/>
  <c r="AX67" i="3"/>
  <c r="AY67" i="3"/>
  <c r="BA67" i="3"/>
  <c r="AZ67" i="3"/>
  <c r="BD67" i="3"/>
  <c r="BF67" i="3"/>
  <c r="BC67" i="3"/>
  <c r="BB67" i="3"/>
  <c r="AR66" i="3"/>
  <c r="AQ66" i="3"/>
  <c r="AU63" i="3"/>
  <c r="AQ63" i="3"/>
  <c r="AS63" i="3"/>
  <c r="AL63" i="3"/>
  <c r="AO63" i="3"/>
  <c r="AU39" i="3"/>
  <c r="BE39" i="3" s="1"/>
  <c r="AX62" i="3"/>
  <c r="BD62" i="3"/>
  <c r="AZ62" i="3"/>
  <c r="BC62" i="3"/>
  <c r="BF62" i="3"/>
  <c r="AY62" i="3"/>
  <c r="BB62" i="3"/>
  <c r="BA62" i="3"/>
  <c r="BE78" i="3"/>
  <c r="AX106" i="3"/>
  <c r="BF106" i="3"/>
  <c r="BC106" i="3"/>
  <c r="AZ106" i="3"/>
  <c r="BE106" i="3"/>
  <c r="AY106" i="3"/>
  <c r="BA106" i="3"/>
  <c r="BB106" i="3"/>
  <c r="BI19" i="3"/>
  <c r="BK19" i="3" s="1"/>
  <c r="BI75" i="3"/>
  <c r="BK75" i="3" s="1"/>
  <c r="AK53" i="3"/>
  <c r="AJ53" i="3"/>
  <c r="AT39" i="3"/>
  <c r="BD39" i="3" s="1"/>
  <c r="AX44" i="3"/>
  <c r="BB44" i="3"/>
  <c r="BC44" i="3"/>
  <c r="AY44" i="3"/>
  <c r="BF44" i="3"/>
  <c r="AZ44" i="3"/>
  <c r="BA44" i="3"/>
  <c r="AV65" i="3"/>
  <c r="AR34" i="3"/>
  <c r="AO12" i="3"/>
  <c r="AL65" i="3"/>
  <c r="BI55" i="3"/>
  <c r="BK55" i="3" s="1"/>
  <c r="AS17" i="3"/>
  <c r="AX86" i="3"/>
  <c r="BB86" i="3"/>
  <c r="BF86" i="3"/>
  <c r="AY86" i="3"/>
  <c r="AZ86" i="3"/>
  <c r="BC86" i="3"/>
  <c r="BA86" i="3"/>
  <c r="BD86" i="3"/>
  <c r="AU105" i="3"/>
  <c r="AP105" i="3"/>
  <c r="AR105" i="3"/>
  <c r="AQ105" i="3"/>
  <c r="AL105" i="3"/>
  <c r="BE105" i="3" s="1"/>
  <c r="AO57" i="3"/>
  <c r="AK77" i="3"/>
  <c r="AP77" i="3" s="1"/>
  <c r="AJ77" i="3"/>
  <c r="AU113" i="3"/>
  <c r="AP113" i="3"/>
  <c r="AR113" i="3"/>
  <c r="AO113" i="3"/>
  <c r="AS113" i="3"/>
  <c r="AL113" i="3"/>
  <c r="AQ113" i="3"/>
  <c r="AV33" i="3"/>
  <c r="BF33" i="3" s="1"/>
  <c r="AV28" i="3"/>
  <c r="BF28" i="3" s="1"/>
  <c r="AV90" i="3"/>
  <c r="BF90" i="3" s="1"/>
  <c r="AO105" i="3"/>
  <c r="AX112" i="3"/>
  <c r="BA112" i="3"/>
  <c r="AY112" i="3"/>
  <c r="BF112" i="3"/>
  <c r="BB112" i="3"/>
  <c r="BC112" i="3"/>
  <c r="AZ112" i="3"/>
  <c r="AT73" i="3"/>
  <c r="AP20" i="3"/>
  <c r="AV63" i="3"/>
  <c r="BF63" i="3" s="1"/>
  <c r="AO20" i="3"/>
  <c r="AQ33" i="3"/>
  <c r="AT33" i="3"/>
  <c r="AV116" i="3"/>
  <c r="BF116" i="3" s="1"/>
  <c r="AV39" i="3"/>
  <c r="BF39" i="3" s="1"/>
  <c r="AX22" i="3"/>
  <c r="BB22" i="3"/>
  <c r="AZ22" i="3"/>
  <c r="BC22" i="3"/>
  <c r="BA22" i="3"/>
  <c r="AY22" i="3"/>
  <c r="AV7" i="3"/>
  <c r="AX46" i="3"/>
  <c r="AY46" i="3"/>
  <c r="BC46" i="3"/>
  <c r="BD46" i="3"/>
  <c r="BA46" i="3"/>
  <c r="BF46" i="3"/>
  <c r="AZ46" i="3"/>
  <c r="BB46" i="3"/>
  <c r="BE62" i="3"/>
  <c r="AX64" i="3"/>
  <c r="AZ64" i="3"/>
  <c r="BC64" i="3"/>
  <c r="AY64" i="3"/>
  <c r="BA64" i="3"/>
  <c r="BF64" i="3"/>
  <c r="BE64" i="3"/>
  <c r="BB64" i="3"/>
  <c r="AQ114" i="3"/>
  <c r="BA114" i="3" s="1"/>
  <c r="BF102" i="3"/>
  <c r="AU92" i="3"/>
  <c r="AS92" i="3"/>
  <c r="AS100" i="3"/>
  <c r="AX99" i="3"/>
  <c r="BA99" i="3"/>
  <c r="AY99" i="3"/>
  <c r="AZ99" i="3"/>
  <c r="BD99" i="3"/>
  <c r="BC99" i="3"/>
  <c r="BF99" i="3"/>
  <c r="BB99" i="3"/>
  <c r="AQ116" i="3"/>
  <c r="AQ100" i="3"/>
  <c r="BI96" i="3"/>
  <c r="BK96" i="3" s="1"/>
  <c r="BI32" i="3"/>
  <c r="BK32" i="3" s="1"/>
  <c r="BI107" i="3"/>
  <c r="BK107" i="3" s="1"/>
  <c r="BF118" i="3"/>
  <c r="AK93" i="3"/>
  <c r="AJ93" i="3"/>
  <c r="BE112" i="3"/>
  <c r="BI95" i="3"/>
  <c r="BK95" i="3" s="1"/>
  <c r="BI8" i="3"/>
  <c r="BK8" i="3" s="1"/>
  <c r="AX94" i="3"/>
  <c r="BA94" i="3"/>
  <c r="AZ94" i="3"/>
  <c r="BC94" i="3"/>
  <c r="BB94" i="3"/>
  <c r="BD94" i="3"/>
  <c r="AY94" i="3"/>
  <c r="AR63" i="3"/>
  <c r="AU68" i="3"/>
  <c r="BE68" i="3" s="1"/>
  <c r="AS68" i="3"/>
  <c r="AP68" i="3"/>
  <c r="AR12" i="3"/>
  <c r="AT12" i="3"/>
  <c r="AO65" i="3"/>
  <c r="AX35" i="3"/>
  <c r="BE35" i="3"/>
  <c r="AY35" i="3"/>
  <c r="BC35" i="3"/>
  <c r="BA35" i="3"/>
  <c r="AZ35" i="3"/>
  <c r="BF35" i="3"/>
  <c r="BB35" i="3"/>
  <c r="AX42" i="3"/>
  <c r="BF42" i="3"/>
  <c r="BC42" i="3"/>
  <c r="BB42" i="3"/>
  <c r="AY42" i="3"/>
  <c r="AZ42" i="3"/>
  <c r="BE42" i="3"/>
  <c r="BA42" i="3"/>
  <c r="AU13" i="3"/>
  <c r="AO13" i="3"/>
  <c r="AL13" i="3"/>
  <c r="AP13" i="3"/>
  <c r="AQ13" i="3"/>
  <c r="AS13" i="3"/>
  <c r="AR13" i="3"/>
  <c r="AT13" i="3"/>
  <c r="AL92" i="3"/>
  <c r="BF22" i="3"/>
  <c r="AU76" i="3"/>
  <c r="BE76" i="3" s="1"/>
  <c r="AO76" i="3"/>
  <c r="AQ39" i="3"/>
  <c r="BA39" i="3" s="1"/>
  <c r="AU89" i="3"/>
  <c r="AQ89" i="3"/>
  <c r="AU47" i="3"/>
  <c r="AR47" i="3"/>
  <c r="AO47" i="3"/>
  <c r="AP47" i="3"/>
  <c r="AL47" i="3"/>
  <c r="BE47" i="3" s="1"/>
  <c r="AQ47" i="3"/>
  <c r="AS47" i="3"/>
  <c r="AU111" i="3"/>
  <c r="AL111" i="3"/>
  <c r="AQ111" i="3"/>
  <c r="AP111" i="3"/>
  <c r="AO111" i="3"/>
  <c r="AU66" i="3"/>
  <c r="AO66" i="3"/>
  <c r="AP66" i="3"/>
  <c r="AL66" i="3"/>
  <c r="AS66" i="3"/>
  <c r="AX83" i="3"/>
  <c r="BC83" i="3"/>
  <c r="BA83" i="3"/>
  <c r="AY83" i="3"/>
  <c r="AZ83" i="3"/>
  <c r="BB83" i="3"/>
  <c r="AV100" i="3"/>
  <c r="AX108" i="3"/>
  <c r="AZ108" i="3"/>
  <c r="AY108" i="3"/>
  <c r="BA108" i="3"/>
  <c r="BC108" i="3"/>
  <c r="BF108" i="3"/>
  <c r="BB108" i="3"/>
  <c r="AK29" i="3"/>
  <c r="AJ29" i="3"/>
  <c r="AT29" i="3" s="1"/>
  <c r="AV114" i="3"/>
  <c r="BF114" i="3" s="1"/>
  <c r="AR97" i="3"/>
  <c r="AK101" i="3"/>
  <c r="AJ101" i="3"/>
  <c r="AT101" i="3" s="1"/>
  <c r="AV87" i="3"/>
  <c r="AT114" i="3"/>
  <c r="BD114" i="3" s="1"/>
  <c r="AR53" i="3"/>
  <c r="AL53" i="3"/>
  <c r="AX39" i="3"/>
  <c r="AY39" i="3"/>
  <c r="BI56" i="3"/>
  <c r="BK56" i="3" s="1"/>
  <c r="AX51" i="3"/>
  <c r="BC51" i="3"/>
  <c r="AY51" i="3"/>
  <c r="BD51" i="3"/>
  <c r="BB51" i="3"/>
  <c r="BA51" i="3"/>
  <c r="AZ51" i="3"/>
  <c r="BD118" i="3"/>
  <c r="AX36" i="3"/>
  <c r="BB36" i="3"/>
  <c r="BC36" i="3"/>
  <c r="AZ36" i="3"/>
  <c r="AY36" i="3"/>
  <c r="BA36" i="3"/>
  <c r="BF36" i="3"/>
  <c r="AL89" i="3"/>
  <c r="AX102" i="3"/>
  <c r="BB102" i="3"/>
  <c r="AY102" i="3"/>
  <c r="BA102" i="3"/>
  <c r="BC102" i="3"/>
  <c r="AZ102" i="3"/>
  <c r="AJ25" i="3"/>
  <c r="AP25" i="3" s="1"/>
  <c r="AK25" i="3"/>
  <c r="AV81" i="3"/>
  <c r="BF81" i="3" s="1"/>
  <c r="AL100" i="3"/>
  <c r="BE100" i="3" s="1"/>
  <c r="AV89" i="3"/>
  <c r="BF89" i="3" s="1"/>
  <c r="AV47" i="3"/>
  <c r="AX28" i="3"/>
  <c r="BE118" i="3"/>
  <c r="AT34" i="3"/>
  <c r="AK117" i="3"/>
  <c r="AO117" i="3" s="1"/>
  <c r="AJ117" i="3"/>
  <c r="AU28" i="3"/>
  <c r="BE28" i="3" s="1"/>
  <c r="AO28" i="3"/>
  <c r="AY28" i="3" s="1"/>
  <c r="AR28" i="3"/>
  <c r="BB28" i="3" s="1"/>
  <c r="AS28" i="3"/>
  <c r="BC28" i="3" s="1"/>
  <c r="AX26" i="3"/>
  <c r="BB26" i="3"/>
  <c r="BF26" i="3"/>
  <c r="AY26" i="3"/>
  <c r="AZ26" i="3"/>
  <c r="BE26" i="3"/>
  <c r="BC26" i="3"/>
  <c r="BA26" i="3"/>
  <c r="BD26" i="3"/>
  <c r="AP28" i="3"/>
  <c r="AZ28" i="3" s="1"/>
  <c r="AU116" i="3"/>
  <c r="AS116" i="3"/>
  <c r="AU7" i="3"/>
  <c r="AR7" i="3"/>
  <c r="AO7" i="3"/>
  <c r="AL7" i="3"/>
  <c r="AP7" i="3"/>
  <c r="AX78" i="3"/>
  <c r="BD78" i="3"/>
  <c r="BC78" i="3"/>
  <c r="BB78" i="3"/>
  <c r="BA78" i="3"/>
  <c r="AY78" i="3"/>
  <c r="AZ78" i="3"/>
  <c r="AK61" i="3"/>
  <c r="AJ61" i="3"/>
  <c r="AO61" i="3" s="1"/>
  <c r="AX68" i="3"/>
  <c r="BC68" i="3"/>
  <c r="AO97" i="3"/>
  <c r="AR39" i="3"/>
  <c r="BB39" i="3" s="1"/>
  <c r="AO114" i="3"/>
  <c r="AY114" i="3" s="1"/>
  <c r="AO116" i="3"/>
  <c r="AV57" i="3"/>
  <c r="BF57" i="3" s="1"/>
  <c r="AT93" i="3"/>
  <c r="BE108" i="3"/>
  <c r="AP63" i="3"/>
  <c r="AO100" i="3"/>
  <c r="AS12" i="3"/>
  <c r="AS7" i="3"/>
  <c r="BD103" i="3"/>
  <c r="AR89" i="3"/>
  <c r="AT89" i="3"/>
  <c r="BI40" i="3"/>
  <c r="BK40" i="3" s="1"/>
  <c r="AV49" i="3"/>
  <c r="BF49" i="3" s="1"/>
  <c r="AS98" i="3"/>
  <c r="AS90" i="3"/>
  <c r="AQ28" i="3"/>
  <c r="BA28" i="3" s="1"/>
  <c r="AV105" i="3"/>
  <c r="BF105" i="3" s="1"/>
  <c r="AT97" i="3"/>
  <c r="AR111" i="3"/>
  <c r="AR20" i="3"/>
  <c r="AT57" i="3"/>
  <c r="AV113" i="3"/>
  <c r="AV66" i="3"/>
  <c r="BF66" i="3" s="1"/>
  <c r="AX30" i="3"/>
  <c r="AZ30" i="3"/>
  <c r="BA30" i="3"/>
  <c r="BB30" i="3"/>
  <c r="BD30" i="3"/>
  <c r="AY30" i="3"/>
  <c r="BC30" i="3"/>
  <c r="AT10" i="3"/>
  <c r="AT105" i="3"/>
  <c r="AS73" i="3"/>
  <c r="AU100" i="3"/>
  <c r="AU34" i="3"/>
  <c r="AS34" i="3"/>
  <c r="AO34" i="3"/>
  <c r="AL34" i="3"/>
  <c r="BF34" i="3" s="1"/>
  <c r="AP34" i="3"/>
  <c r="AT113" i="3"/>
  <c r="AT28" i="3"/>
  <c r="BD28" i="3" s="1"/>
  <c r="AT90" i="3"/>
  <c r="AV12" i="3"/>
  <c r="AS33" i="3"/>
  <c r="BD24" i="3"/>
  <c r="BE91" i="3"/>
  <c r="BE46" i="3"/>
  <c r="AP65" i="3"/>
  <c r="AU17" i="3"/>
  <c r="AO17" i="3"/>
  <c r="AL17" i="3"/>
  <c r="BF17" i="3" s="1"/>
  <c r="AU97" i="3"/>
  <c r="AQ97" i="3"/>
  <c r="AP97" i="3"/>
  <c r="AK45" i="3"/>
  <c r="AJ45" i="3"/>
  <c r="AL45" i="3" s="1"/>
  <c r="AL98" i="3"/>
  <c r="AU114" i="3"/>
  <c r="BE114" i="3" s="1"/>
  <c r="AR114" i="3"/>
  <c r="BB114" i="3" s="1"/>
  <c r="AU20" i="3"/>
  <c r="AQ20" i="3"/>
  <c r="AL20" i="3"/>
  <c r="BE83" i="3"/>
  <c r="AV92" i="3"/>
  <c r="AU10" i="3"/>
  <c r="AS10" i="3"/>
  <c r="AP10" i="3"/>
  <c r="AQ10" i="3"/>
  <c r="AR10" i="3"/>
  <c r="AL10" i="3"/>
  <c r="BE10" i="3" s="1"/>
  <c r="AO10" i="3"/>
  <c r="AL97" i="3"/>
  <c r="AL101" i="3"/>
  <c r="BD106" i="3"/>
  <c r="AU87" i="3"/>
  <c r="AR87" i="3"/>
  <c r="AP87" i="3"/>
  <c r="AO87" i="3"/>
  <c r="AL87" i="3"/>
  <c r="AS114" i="3"/>
  <c r="BC114" i="3" s="1"/>
  <c r="AL116" i="3"/>
  <c r="BE116" i="3" s="1"/>
  <c r="AT116" i="3"/>
  <c r="BE44" i="3"/>
  <c r="AX123" i="3"/>
  <c r="AZ123" i="3"/>
  <c r="BB123" i="3"/>
  <c r="AY123" i="3"/>
  <c r="BA123" i="3"/>
  <c r="BD123" i="3"/>
  <c r="BC123" i="3"/>
  <c r="AP39" i="3"/>
  <c r="AZ39" i="3" s="1"/>
  <c r="BD44" i="3"/>
  <c r="AT81" i="3"/>
  <c r="BD81" i="3" s="1"/>
  <c r="AU98" i="3"/>
  <c r="AR98" i="3"/>
  <c r="AP98" i="3"/>
  <c r="AO98" i="3"/>
  <c r="AT63" i="3"/>
  <c r="AR100" i="3"/>
  <c r="AP57" i="3"/>
  <c r="AX14" i="3"/>
  <c r="BD14" i="3"/>
  <c r="AZ14" i="3"/>
  <c r="BA14" i="3"/>
  <c r="BB14" i="3"/>
  <c r="AY14" i="3"/>
  <c r="BC14" i="3"/>
  <c r="BD102" i="3"/>
  <c r="AK37" i="3"/>
  <c r="AJ37" i="3"/>
  <c r="AT37" i="3" s="1"/>
  <c r="AV68" i="3"/>
  <c r="BF68" i="3" s="1"/>
  <c r="AP12" i="3"/>
  <c r="AS65" i="3"/>
  <c r="BI119" i="3"/>
  <c r="BK119" i="3" s="1"/>
  <c r="AX60" i="3"/>
  <c r="BF60" i="3"/>
  <c r="BC60" i="3"/>
  <c r="BB60" i="3"/>
  <c r="BA60" i="3"/>
  <c r="BD60" i="3"/>
  <c r="AY60" i="3"/>
  <c r="AZ60" i="3"/>
  <c r="BI31" i="3"/>
  <c r="BK31" i="3" s="1"/>
  <c r="AR17" i="3"/>
  <c r="AT17" i="3"/>
  <c r="AO89" i="3"/>
  <c r="AK41" i="3"/>
  <c r="AJ41" i="3"/>
  <c r="AV13" i="3"/>
  <c r="AR92" i="3"/>
  <c r="AP92" i="3"/>
  <c r="BE81" i="3"/>
  <c r="AU81" i="3"/>
  <c r="AS81" i="3"/>
  <c r="AP81" i="3"/>
  <c r="AZ81" i="3" s="1"/>
  <c r="AQ81" i="3"/>
  <c r="BA81" i="3" s="1"/>
  <c r="AR81" i="3"/>
  <c r="BB81" i="3" s="1"/>
  <c r="AO81" i="3"/>
  <c r="AY81" i="3" s="1"/>
  <c r="AO21" i="3"/>
  <c r="AX38" i="3"/>
  <c r="BB38" i="3"/>
  <c r="BC38" i="3"/>
  <c r="AY38" i="3"/>
  <c r="BA38" i="3"/>
  <c r="BD38" i="3"/>
  <c r="AZ38" i="3"/>
  <c r="AV76" i="3"/>
  <c r="BF76" i="3" s="1"/>
  <c r="AK9" i="3"/>
  <c r="AL9" i="3" s="1"/>
  <c r="AJ9" i="3"/>
  <c r="AX58" i="3"/>
  <c r="BF58" i="3"/>
  <c r="AZ58" i="3"/>
  <c r="AY58" i="3"/>
  <c r="BE58" i="3"/>
  <c r="BA58" i="3"/>
  <c r="BC58" i="3"/>
  <c r="BB58" i="3"/>
  <c r="AK6" i="3"/>
  <c r="AJ6" i="3"/>
  <c r="AQ101" i="3" l="1"/>
  <c r="BD18" i="5"/>
  <c r="BC18" i="5"/>
  <c r="BI18" i="5" s="1"/>
  <c r="BK18" i="5" s="1"/>
  <c r="AZ94" i="5"/>
  <c r="BD94" i="5"/>
  <c r="AY18" i="5"/>
  <c r="AZ102" i="5"/>
  <c r="AO25" i="3"/>
  <c r="AP41" i="3"/>
  <c r="AX76" i="3"/>
  <c r="BE20" i="3"/>
  <c r="AQ121" i="3"/>
  <c r="BF92" i="3"/>
  <c r="AZ68" i="3"/>
  <c r="AQ37" i="3"/>
  <c r="AS93" i="3"/>
  <c r="AP53" i="3"/>
  <c r="AZ53" i="3" s="1"/>
  <c r="AL69" i="3"/>
  <c r="BC94" i="5"/>
  <c r="BB94" i="5"/>
  <c r="BA18" i="5"/>
  <c r="AX102" i="5"/>
  <c r="BA102" i="5"/>
  <c r="BE18" i="5"/>
  <c r="BI15" i="5"/>
  <c r="BK15" i="5" s="1"/>
  <c r="BI40" i="5"/>
  <c r="BK40" i="5" s="1"/>
  <c r="BI111" i="5"/>
  <c r="BK111" i="5" s="1"/>
  <c r="BE74" i="5"/>
  <c r="BI74" i="5" s="1"/>
  <c r="BK74" i="5" s="1"/>
  <c r="BC76" i="3"/>
  <c r="BF12" i="3"/>
  <c r="BF94" i="5"/>
  <c r="AX94" i="5"/>
  <c r="BI94" i="5" s="1"/>
  <c r="BK94" i="5" s="1"/>
  <c r="AS101" i="3"/>
  <c r="BC101" i="3" s="1"/>
  <c r="BF47" i="3"/>
  <c r="AL121" i="3"/>
  <c r="BA121" i="3" s="1"/>
  <c r="BE90" i="3"/>
  <c r="AQ85" i="3"/>
  <c r="BI82" i="3"/>
  <c r="BK82" i="3" s="1"/>
  <c r="BI115" i="3"/>
  <c r="BK115" i="3" s="1"/>
  <c r="BA68" i="3"/>
  <c r="BI68" i="3" s="1"/>
  <c r="BK68" i="3" s="1"/>
  <c r="BI52" i="3"/>
  <c r="BK52" i="3" s="1"/>
  <c r="AZ76" i="3"/>
  <c r="BB68" i="3"/>
  <c r="BI43" i="3"/>
  <c r="BK43" i="3" s="1"/>
  <c r="BF18" i="5"/>
  <c r="BC102" i="5"/>
  <c r="BF102" i="5"/>
  <c r="BI43" i="5"/>
  <c r="BK43" i="5" s="1"/>
  <c r="BB74" i="5"/>
  <c r="AO45" i="7"/>
  <c r="AO41" i="7"/>
  <c r="AO23" i="7"/>
  <c r="AO15" i="7"/>
  <c r="AO7" i="7"/>
  <c r="AO110" i="7"/>
  <c r="AO53" i="7"/>
  <c r="AO16" i="7"/>
  <c r="AO51" i="7"/>
  <c r="AO17" i="7"/>
  <c r="AO12" i="7"/>
  <c r="AO77" i="7"/>
  <c r="AO66" i="7"/>
  <c r="AO42" i="7"/>
  <c r="AO37" i="7"/>
  <c r="AO82" i="7"/>
  <c r="AO73" i="7"/>
  <c r="AO24" i="7"/>
  <c r="AO99" i="7"/>
  <c r="AO27" i="7"/>
  <c r="AO47" i="7"/>
  <c r="AO21" i="7"/>
  <c r="AO33" i="7"/>
  <c r="AO62" i="7"/>
  <c r="AO11" i="7"/>
  <c r="AO39" i="7"/>
  <c r="AO31" i="7"/>
  <c r="AO78" i="7"/>
  <c r="AO20" i="7"/>
  <c r="AO19" i="7"/>
  <c r="AO106" i="7"/>
  <c r="AO8" i="7"/>
  <c r="AO25" i="7"/>
  <c r="AO50" i="7"/>
  <c r="AO9" i="7"/>
  <c r="AO105" i="7"/>
  <c r="AO46" i="7"/>
  <c r="AO61" i="7"/>
  <c r="AO29" i="7"/>
  <c r="AO36" i="7"/>
  <c r="AO13" i="7"/>
  <c r="AO57" i="7"/>
  <c r="AO74" i="7"/>
  <c r="AO40" i="7"/>
  <c r="AO32" i="7"/>
  <c r="AO69" i="7"/>
  <c r="AO35" i="7"/>
  <c r="AO28" i="7"/>
  <c r="AO85" i="7"/>
  <c r="AO58" i="7"/>
  <c r="BI87" i="5"/>
  <c r="BK87" i="5" s="1"/>
  <c r="BI95" i="5"/>
  <c r="BK95" i="5" s="1"/>
  <c r="BI65" i="5"/>
  <c r="BK65" i="5" s="1"/>
  <c r="BI93" i="5"/>
  <c r="BK93" i="5" s="1"/>
  <c r="BI6" i="5"/>
  <c r="BK6" i="5" s="1"/>
  <c r="BI22" i="5"/>
  <c r="BK22" i="5" s="1"/>
  <c r="BI81" i="5"/>
  <c r="BK81" i="5" s="1"/>
  <c r="BI72" i="5"/>
  <c r="BK72" i="5" s="1"/>
  <c r="BI79" i="5"/>
  <c r="BK79" i="5" s="1"/>
  <c r="BI36" i="5"/>
  <c r="BK36" i="5" s="1"/>
  <c r="BI112" i="5"/>
  <c r="BK112" i="5" s="1"/>
  <c r="BI62" i="5"/>
  <c r="BK62" i="5" s="1"/>
  <c r="BI13" i="5"/>
  <c r="BK13" i="5" s="1"/>
  <c r="BI98" i="5"/>
  <c r="BK98" i="5" s="1"/>
  <c r="BI34" i="5"/>
  <c r="BK34" i="5" s="1"/>
  <c r="BI24" i="5"/>
  <c r="BK24" i="5" s="1"/>
  <c r="BI90" i="5"/>
  <c r="BK90" i="5" s="1"/>
  <c r="BI46" i="5"/>
  <c r="BK46" i="5" s="1"/>
  <c r="BI78" i="5"/>
  <c r="BK78" i="5" s="1"/>
  <c r="BI50" i="5"/>
  <c r="BK50" i="5" s="1"/>
  <c r="BI106" i="5"/>
  <c r="BK106" i="5" s="1"/>
  <c r="BI117" i="5"/>
  <c r="BK117" i="5" s="1"/>
  <c r="BI70" i="5"/>
  <c r="BK70" i="5" s="1"/>
  <c r="BI83" i="5"/>
  <c r="BK83" i="5" s="1"/>
  <c r="BI58" i="5"/>
  <c r="BK58" i="5" s="1"/>
  <c r="BI99" i="5"/>
  <c r="BK99" i="5" s="1"/>
  <c r="BI44" i="5"/>
  <c r="BK44" i="5" s="1"/>
  <c r="BI14" i="5"/>
  <c r="BK14" i="5" s="1"/>
  <c r="BI109" i="5"/>
  <c r="BK109" i="5" s="1"/>
  <c r="BI102" i="5"/>
  <c r="BK102" i="5" s="1"/>
  <c r="BI42" i="5"/>
  <c r="BK42" i="5" s="1"/>
  <c r="BI108" i="5"/>
  <c r="BK108" i="5" s="1"/>
  <c r="BI48" i="5"/>
  <c r="BK48" i="5" s="1"/>
  <c r="BI52" i="5"/>
  <c r="BK52" i="5" s="1"/>
  <c r="BI31" i="5"/>
  <c r="BK31" i="5" s="1"/>
  <c r="BI103" i="5"/>
  <c r="BK103" i="5" s="1"/>
  <c r="BI71" i="5"/>
  <c r="BK71" i="5" s="1"/>
  <c r="BI56" i="5"/>
  <c r="BK56" i="5" s="1"/>
  <c r="BI69" i="5"/>
  <c r="BK69" i="5" s="1"/>
  <c r="BI54" i="5"/>
  <c r="BK54" i="5" s="1"/>
  <c r="BI32" i="5"/>
  <c r="BK32" i="5" s="1"/>
  <c r="BI121" i="5"/>
  <c r="BK121" i="5" s="1"/>
  <c r="BI120" i="5"/>
  <c r="BK120" i="5" s="1"/>
  <c r="BI23" i="5"/>
  <c r="BK23" i="5" s="1"/>
  <c r="BI123" i="5"/>
  <c r="BK123" i="5" s="1"/>
  <c r="BI8" i="5"/>
  <c r="BK8" i="5" s="1"/>
  <c r="BI7" i="5"/>
  <c r="BK7" i="5" s="1"/>
  <c r="BI37" i="5"/>
  <c r="BK37" i="5" s="1"/>
  <c r="BI85" i="5"/>
  <c r="BK85" i="5" s="1"/>
  <c r="BI115" i="5"/>
  <c r="BK115" i="5" s="1"/>
  <c r="BI26" i="5"/>
  <c r="BK26" i="5" s="1"/>
  <c r="BI27" i="5"/>
  <c r="BK27" i="5" s="1"/>
  <c r="BI76" i="5"/>
  <c r="BK76" i="5" s="1"/>
  <c r="BI60" i="5"/>
  <c r="BK60" i="5" s="1"/>
  <c r="BI28" i="5"/>
  <c r="BK28" i="5" s="1"/>
  <c r="BI51" i="5"/>
  <c r="BK51" i="5" s="1"/>
  <c r="BI96" i="5"/>
  <c r="BK96" i="5" s="1"/>
  <c r="BI92" i="5"/>
  <c r="BK92" i="5" s="1"/>
  <c r="BI12" i="5"/>
  <c r="BK12" i="5" s="1"/>
  <c r="BI49" i="5"/>
  <c r="BK49" i="5" s="1"/>
  <c r="BI68" i="5"/>
  <c r="BK68" i="5" s="1"/>
  <c r="BI20" i="5"/>
  <c r="BK20" i="5" s="1"/>
  <c r="BI91" i="5"/>
  <c r="BK91" i="5" s="1"/>
  <c r="BI77" i="5"/>
  <c r="BK77" i="5" s="1"/>
  <c r="BI101" i="5"/>
  <c r="BK101" i="5" s="1"/>
  <c r="BI17" i="5"/>
  <c r="BK17" i="5" s="1"/>
  <c r="BI33" i="5"/>
  <c r="BK33" i="5" s="1"/>
  <c r="BI57" i="5"/>
  <c r="BK57" i="5" s="1"/>
  <c r="BI82" i="5"/>
  <c r="BK82" i="5" s="1"/>
  <c r="BI119" i="5"/>
  <c r="BK119" i="5" s="1"/>
  <c r="BI114" i="5"/>
  <c r="BK114" i="5" s="1"/>
  <c r="BI47" i="5"/>
  <c r="BK47" i="5" s="1"/>
  <c r="BI75" i="5"/>
  <c r="BK75" i="5" s="1"/>
  <c r="BI53" i="5"/>
  <c r="BK53" i="5" s="1"/>
  <c r="BI19" i="5"/>
  <c r="BK19" i="5" s="1"/>
  <c r="BI29" i="5"/>
  <c r="BK29" i="5" s="1"/>
  <c r="BI59" i="5"/>
  <c r="BK59" i="5" s="1"/>
  <c r="BI105" i="5"/>
  <c r="BK105" i="5" s="1"/>
  <c r="BI110" i="5"/>
  <c r="BK110" i="5" s="1"/>
  <c r="BI38" i="5"/>
  <c r="BK38" i="5" s="1"/>
  <c r="BI35" i="5"/>
  <c r="BK35" i="5" s="1"/>
  <c r="BI107" i="5"/>
  <c r="BK107" i="5" s="1"/>
  <c r="BI86" i="5"/>
  <c r="BK86" i="5" s="1"/>
  <c r="BI116" i="5"/>
  <c r="BK116" i="5" s="1"/>
  <c r="BI66" i="5"/>
  <c r="BK66" i="5" s="1"/>
  <c r="BI25" i="5"/>
  <c r="BK25" i="5" s="1"/>
  <c r="BI64" i="5"/>
  <c r="BK64" i="5" s="1"/>
  <c r="BI100" i="5"/>
  <c r="BK100" i="5" s="1"/>
  <c r="BI21" i="5"/>
  <c r="BK21" i="5" s="1"/>
  <c r="BI16" i="5"/>
  <c r="BK16" i="5" s="1"/>
  <c r="BI84" i="5"/>
  <c r="BK84" i="5" s="1"/>
  <c r="BI67" i="5"/>
  <c r="BK67" i="5" s="1"/>
  <c r="BI30" i="5"/>
  <c r="BK30" i="5" s="1"/>
  <c r="BI61" i="5"/>
  <c r="BK61" i="5" s="1"/>
  <c r="BI73" i="5"/>
  <c r="BK73" i="5" s="1"/>
  <c r="BI11" i="5"/>
  <c r="BK11" i="5" s="1"/>
  <c r="BI9" i="5"/>
  <c r="BK9" i="5" s="1"/>
  <c r="BI80" i="5"/>
  <c r="BK80" i="5" s="1"/>
  <c r="BI10" i="5"/>
  <c r="BK10" i="5" s="1"/>
  <c r="BI45" i="5"/>
  <c r="BK45" i="5" s="1"/>
  <c r="BI41" i="5"/>
  <c r="BK41" i="5" s="1"/>
  <c r="BI89" i="5"/>
  <c r="BK89" i="5" s="1"/>
  <c r="BI118" i="5"/>
  <c r="BK118" i="5" s="1"/>
  <c r="BI63" i="5"/>
  <c r="BK63" i="5" s="1"/>
  <c r="AO45" i="3"/>
  <c r="AY45" i="3" s="1"/>
  <c r="AS53" i="3"/>
  <c r="BC53" i="3" s="1"/>
  <c r="AS121" i="3"/>
  <c r="BE92" i="3"/>
  <c r="BI67" i="3"/>
  <c r="BK67" i="3" s="1"/>
  <c r="BA76" i="3"/>
  <c r="AP101" i="3"/>
  <c r="AO101" i="3"/>
  <c r="AT85" i="3"/>
  <c r="AO53" i="3"/>
  <c r="AY53" i="3" s="1"/>
  <c r="AT53" i="3"/>
  <c r="AL61" i="3"/>
  <c r="BI108" i="3"/>
  <c r="BK108" i="3" s="1"/>
  <c r="BF111" i="3"/>
  <c r="AO121" i="3"/>
  <c r="AT121" i="3"/>
  <c r="AS37" i="3"/>
  <c r="BI94" i="3"/>
  <c r="BK94" i="3" s="1"/>
  <c r="AT61" i="3"/>
  <c r="AQ53" i="3"/>
  <c r="AS61" i="3"/>
  <c r="BC61" i="3" s="1"/>
  <c r="AR121" i="3"/>
  <c r="BB121" i="3" s="1"/>
  <c r="BI42" i="3"/>
  <c r="BK42" i="3" s="1"/>
  <c r="AS45" i="3"/>
  <c r="BI22" i="3"/>
  <c r="BK22" i="3" s="1"/>
  <c r="AY76" i="3"/>
  <c r="BI76" i="3" s="1"/>
  <c r="BK76" i="3" s="1"/>
  <c r="BB76" i="3"/>
  <c r="AR101" i="3"/>
  <c r="AP61" i="3"/>
  <c r="BE111" i="3"/>
  <c r="BE33" i="3"/>
  <c r="BF20" i="3"/>
  <c r="AX69" i="3"/>
  <c r="AY69" i="3"/>
  <c r="AX45" i="3"/>
  <c r="BC45" i="3"/>
  <c r="AX9" i="3"/>
  <c r="AX98" i="3"/>
  <c r="BC98" i="3"/>
  <c r="AY98" i="3"/>
  <c r="AZ98" i="3"/>
  <c r="BB98" i="3"/>
  <c r="BA98" i="3"/>
  <c r="BD98" i="3"/>
  <c r="BI28" i="3"/>
  <c r="BK28" i="3" s="1"/>
  <c r="AU25" i="3"/>
  <c r="AV29" i="3"/>
  <c r="BI83" i="3"/>
  <c r="BK83" i="3" s="1"/>
  <c r="AS9" i="3"/>
  <c r="BC9" i="3" s="1"/>
  <c r="AX13" i="3"/>
  <c r="AY13" i="3"/>
  <c r="BA13" i="3"/>
  <c r="BB13" i="3"/>
  <c r="BD13" i="3"/>
  <c r="AZ13" i="3"/>
  <c r="BC13" i="3"/>
  <c r="AS41" i="3"/>
  <c r="AV77" i="3"/>
  <c r="AX65" i="3"/>
  <c r="AY65" i="3"/>
  <c r="AZ65" i="3"/>
  <c r="BB65" i="3"/>
  <c r="BA65" i="3"/>
  <c r="BC65" i="3"/>
  <c r="BD65" i="3"/>
  <c r="AL117" i="3"/>
  <c r="AU85" i="3"/>
  <c r="AX73" i="3"/>
  <c r="AZ73" i="3"/>
  <c r="BB73" i="3"/>
  <c r="AY73" i="3"/>
  <c r="BA73" i="3"/>
  <c r="BD73" i="3"/>
  <c r="BC73" i="3"/>
  <c r="BI38" i="3"/>
  <c r="BK38" i="3" s="1"/>
  <c r="AV41" i="3"/>
  <c r="AX87" i="3"/>
  <c r="BC87" i="3"/>
  <c r="AY87" i="3"/>
  <c r="AZ87" i="3"/>
  <c r="BB87" i="3"/>
  <c r="BA87" i="3"/>
  <c r="BD87" i="3"/>
  <c r="AT69" i="3"/>
  <c r="BD69" i="3" s="1"/>
  <c r="BI26" i="3"/>
  <c r="BK26" i="3" s="1"/>
  <c r="BF87" i="3"/>
  <c r="AX121" i="3"/>
  <c r="BC121" i="3"/>
  <c r="AZ121" i="3"/>
  <c r="AY121" i="3"/>
  <c r="AL41" i="3"/>
  <c r="AR37" i="3"/>
  <c r="AQ29" i="3"/>
  <c r="BI99" i="3"/>
  <c r="BK99" i="3" s="1"/>
  <c r="AQ45" i="3"/>
  <c r="BA45" i="3" s="1"/>
  <c r="BF65" i="3"/>
  <c r="BI106" i="3"/>
  <c r="BK106" i="3" s="1"/>
  <c r="AV85" i="3"/>
  <c r="BI114" i="3"/>
  <c r="BK114" i="3" s="1"/>
  <c r="AU9" i="3"/>
  <c r="BE9" i="3" s="1"/>
  <c r="AL25" i="3"/>
  <c r="BF13" i="3"/>
  <c r="AO29" i="3"/>
  <c r="BI123" i="3"/>
  <c r="BK123" i="3" s="1"/>
  <c r="AR93" i="3"/>
  <c r="AX101" i="3"/>
  <c r="AZ101" i="3"/>
  <c r="BA101" i="3"/>
  <c r="BB101" i="3"/>
  <c r="AY101" i="3"/>
  <c r="AL29" i="3"/>
  <c r="AX17" i="3"/>
  <c r="BB17" i="3"/>
  <c r="AY17" i="3"/>
  <c r="BA17" i="3"/>
  <c r="BC17" i="3"/>
  <c r="AZ17" i="3"/>
  <c r="BD17" i="3"/>
  <c r="AO85" i="3"/>
  <c r="AS85" i="3"/>
  <c r="AQ93" i="3"/>
  <c r="AV61" i="3"/>
  <c r="BF61" i="3" s="1"/>
  <c r="AU117" i="3"/>
  <c r="AO77" i="3"/>
  <c r="AV25" i="3"/>
  <c r="BF25" i="3" s="1"/>
  <c r="AX89" i="3"/>
  <c r="BB89" i="3"/>
  <c r="AZ89" i="3"/>
  <c r="AY89" i="3"/>
  <c r="BC89" i="3"/>
  <c r="BA89" i="3"/>
  <c r="BD89" i="3"/>
  <c r="AX53" i="3"/>
  <c r="BA53" i="3"/>
  <c r="BB53" i="3"/>
  <c r="AV101" i="3"/>
  <c r="BF101" i="3" s="1"/>
  <c r="AQ61" i="3"/>
  <c r="AU29" i="3"/>
  <c r="AP29" i="3"/>
  <c r="AR29" i="3"/>
  <c r="AX47" i="3"/>
  <c r="AZ47" i="3"/>
  <c r="BA47" i="3"/>
  <c r="BB47" i="3"/>
  <c r="BC47" i="3"/>
  <c r="AY47" i="3"/>
  <c r="BD47" i="3"/>
  <c r="BE89" i="3"/>
  <c r="AQ9" i="3"/>
  <c r="BA9" i="3" s="1"/>
  <c r="AT9" i="3"/>
  <c r="BD9" i="3" s="1"/>
  <c r="BE13" i="3"/>
  <c r="AL37" i="3"/>
  <c r="BI64" i="3"/>
  <c r="BK64" i="3" s="1"/>
  <c r="AU77" i="3"/>
  <c r="AQ77" i="3"/>
  <c r="BI86" i="3"/>
  <c r="BK86" i="3" s="1"/>
  <c r="AV53" i="3"/>
  <c r="BF53" i="3" s="1"/>
  <c r="AV121" i="3"/>
  <c r="BF121" i="3" s="1"/>
  <c r="AX49" i="3"/>
  <c r="BB49" i="3"/>
  <c r="BC49" i="3"/>
  <c r="AY49" i="3"/>
  <c r="AZ49" i="3"/>
  <c r="BA49" i="3"/>
  <c r="BD49" i="3"/>
  <c r="AV21" i="3"/>
  <c r="AX12" i="3"/>
  <c r="BC12" i="3"/>
  <c r="BA12" i="3"/>
  <c r="AZ12" i="3"/>
  <c r="BB12" i="3"/>
  <c r="AY12" i="3"/>
  <c r="BD12" i="3"/>
  <c r="BF98" i="3"/>
  <c r="BE65" i="3"/>
  <c r="BE12" i="3"/>
  <c r="AQ117" i="3"/>
  <c r="AU69" i="3"/>
  <c r="BE69" i="3" s="1"/>
  <c r="AS69" i="3"/>
  <c r="BC69" i="3" s="1"/>
  <c r="BE73" i="3"/>
  <c r="BI24" i="3"/>
  <c r="BK24" i="3" s="1"/>
  <c r="AV9" i="3"/>
  <c r="BF9" i="3" s="1"/>
  <c r="AU41" i="3"/>
  <c r="AX97" i="3"/>
  <c r="BB97" i="3"/>
  <c r="AZ97" i="3"/>
  <c r="AY97" i="3"/>
  <c r="BA97" i="3"/>
  <c r="BC97" i="3"/>
  <c r="BD97" i="3"/>
  <c r="AX7" i="3"/>
  <c r="BA7" i="3"/>
  <c r="BB7" i="3"/>
  <c r="AZ7" i="3"/>
  <c r="AY7" i="3"/>
  <c r="BC7" i="3"/>
  <c r="BD7" i="3"/>
  <c r="BE7" i="3"/>
  <c r="AV117" i="3"/>
  <c r="BF117" i="3" s="1"/>
  <c r="AX100" i="3"/>
  <c r="BB100" i="3"/>
  <c r="AY100" i="3"/>
  <c r="BA100" i="3"/>
  <c r="AZ100" i="3"/>
  <c r="BC100" i="3"/>
  <c r="BD100" i="3"/>
  <c r="AQ41" i="3"/>
  <c r="BI35" i="3"/>
  <c r="BK35" i="3" s="1"/>
  <c r="AP117" i="3"/>
  <c r="BI46" i="3"/>
  <c r="BK46" i="3" s="1"/>
  <c r="AX113" i="3"/>
  <c r="BB113" i="3"/>
  <c r="BA113" i="3"/>
  <c r="BC113" i="3"/>
  <c r="AZ113" i="3"/>
  <c r="AY113" i="3"/>
  <c r="BD113" i="3"/>
  <c r="BI44" i="3"/>
  <c r="BK44" i="3" s="1"/>
  <c r="AV69" i="3"/>
  <c r="BF69" i="3" s="1"/>
  <c r="AR69" i="3"/>
  <c r="BB69" i="3" s="1"/>
  <c r="AR25" i="3"/>
  <c r="AQ25" i="3"/>
  <c r="AU37" i="3"/>
  <c r="BE37" i="3" s="1"/>
  <c r="AX20" i="3"/>
  <c r="BC20" i="3"/>
  <c r="AZ20" i="3"/>
  <c r="AY20" i="3"/>
  <c r="BA20" i="3"/>
  <c r="BB20" i="3"/>
  <c r="BD20" i="3"/>
  <c r="AU45" i="3"/>
  <c r="BE45" i="3" s="1"/>
  <c r="AR85" i="3"/>
  <c r="AT77" i="3"/>
  <c r="AX61" i="3"/>
  <c r="AY61" i="3"/>
  <c r="BA61" i="3"/>
  <c r="AZ61" i="3"/>
  <c r="AP9" i="3"/>
  <c r="AZ9" i="3" s="1"/>
  <c r="AO41" i="3"/>
  <c r="AO37" i="3"/>
  <c r="AU93" i="3"/>
  <c r="BE93" i="3" s="1"/>
  <c r="AO93" i="3"/>
  <c r="AL93" i="3"/>
  <c r="AR45" i="3"/>
  <c r="BB45" i="3" s="1"/>
  <c r="AX90" i="3"/>
  <c r="AZ90" i="3"/>
  <c r="BA90" i="3"/>
  <c r="AY90" i="3"/>
  <c r="BB90" i="3"/>
  <c r="BC90" i="3"/>
  <c r="BD90" i="3"/>
  <c r="AT117" i="3"/>
  <c r="AP93" i="3"/>
  <c r="BI58" i="3"/>
  <c r="BK58" i="3" s="1"/>
  <c r="AS25" i="3"/>
  <c r="AT25" i="3"/>
  <c r="AR77" i="3"/>
  <c r="BI60" i="3"/>
  <c r="BK60" i="3" s="1"/>
  <c r="AV37" i="3"/>
  <c r="BF37" i="3" s="1"/>
  <c r="BI14" i="3"/>
  <c r="BK14" i="3" s="1"/>
  <c r="BE98" i="3"/>
  <c r="AX116" i="3"/>
  <c r="BB116" i="3"/>
  <c r="AY116" i="3"/>
  <c r="AZ116" i="3"/>
  <c r="BA116" i="3"/>
  <c r="BC116" i="3"/>
  <c r="BD116" i="3"/>
  <c r="BE87" i="3"/>
  <c r="BD101" i="3"/>
  <c r="AX10" i="3"/>
  <c r="AY10" i="3"/>
  <c r="BA10" i="3"/>
  <c r="BC10" i="3"/>
  <c r="BB10" i="3"/>
  <c r="AZ10" i="3"/>
  <c r="BD10" i="3"/>
  <c r="AV45" i="3"/>
  <c r="BF45" i="3" s="1"/>
  <c r="AP69" i="3"/>
  <c r="AZ69" i="3" s="1"/>
  <c r="BE97" i="3"/>
  <c r="BE17" i="3"/>
  <c r="AX34" i="3"/>
  <c r="BB34" i="3"/>
  <c r="BC34" i="3"/>
  <c r="BA34" i="3"/>
  <c r="AZ34" i="3"/>
  <c r="AY34" i="3"/>
  <c r="BD34" i="3"/>
  <c r="BE34" i="3"/>
  <c r="AL85" i="3"/>
  <c r="AP85" i="3"/>
  <c r="BI30" i="3"/>
  <c r="BK30" i="3" s="1"/>
  <c r="BF113" i="3"/>
  <c r="AQ69" i="3"/>
  <c r="BA69" i="3" s="1"/>
  <c r="AL77" i="3"/>
  <c r="AU61" i="3"/>
  <c r="BE61" i="3" s="1"/>
  <c r="BI78" i="3"/>
  <c r="BK78" i="3" s="1"/>
  <c r="BI102" i="3"/>
  <c r="BK102" i="3" s="1"/>
  <c r="BI36" i="3"/>
  <c r="BK36" i="3" s="1"/>
  <c r="BI51" i="3"/>
  <c r="BK51" i="3" s="1"/>
  <c r="BI39" i="3"/>
  <c r="BK39" i="3" s="1"/>
  <c r="BD53" i="3"/>
  <c r="AU101" i="3"/>
  <c r="BE101" i="3" s="1"/>
  <c r="AR61" i="3"/>
  <c r="BB61" i="3" s="1"/>
  <c r="BD61" i="3"/>
  <c r="BF100" i="3"/>
  <c r="AX66" i="3"/>
  <c r="AY66" i="3"/>
  <c r="BB66" i="3"/>
  <c r="BA66" i="3"/>
  <c r="AZ66" i="3"/>
  <c r="BC66" i="3"/>
  <c r="BD66" i="3"/>
  <c r="BE66" i="3"/>
  <c r="AX111" i="3"/>
  <c r="AZ111" i="3"/>
  <c r="BC111" i="3"/>
  <c r="AY111" i="3"/>
  <c r="BA111" i="3"/>
  <c r="BB111" i="3"/>
  <c r="BD111" i="3"/>
  <c r="AR9" i="3"/>
  <c r="BB9" i="3" s="1"/>
  <c r="AO9" i="3"/>
  <c r="AY9" i="3" s="1"/>
  <c r="AX92" i="3"/>
  <c r="AZ92" i="3"/>
  <c r="BB92" i="3"/>
  <c r="AY92" i="3"/>
  <c r="BA92" i="3"/>
  <c r="BC92" i="3"/>
  <c r="BD92" i="3"/>
  <c r="AR41" i="3"/>
  <c r="AT41" i="3"/>
  <c r="AP37" i="3"/>
  <c r="AV93" i="3"/>
  <c r="BF93" i="3" s="1"/>
  <c r="AP45" i="3"/>
  <c r="AZ45" i="3" s="1"/>
  <c r="AT45" i="3"/>
  <c r="BD45" i="3" s="1"/>
  <c r="BF7" i="3"/>
  <c r="BI112" i="3"/>
  <c r="BK112" i="3" s="1"/>
  <c r="BE113" i="3"/>
  <c r="AX105" i="3"/>
  <c r="AY105" i="3"/>
  <c r="BB105" i="3"/>
  <c r="AZ105" i="3"/>
  <c r="BA105" i="3"/>
  <c r="BC105" i="3"/>
  <c r="BD105" i="3"/>
  <c r="AS117" i="3"/>
  <c r="AU53" i="3"/>
  <c r="BE53" i="3" s="1"/>
  <c r="BI62" i="3"/>
  <c r="BK62" i="3" s="1"/>
  <c r="AX63" i="3"/>
  <c r="BB63" i="3"/>
  <c r="AY63" i="3"/>
  <c r="AZ63" i="3"/>
  <c r="BA63" i="3"/>
  <c r="BC63" i="3"/>
  <c r="BD63" i="3"/>
  <c r="BE63" i="3"/>
  <c r="AX33" i="3"/>
  <c r="AY33" i="3"/>
  <c r="BA33" i="3"/>
  <c r="AZ33" i="3"/>
  <c r="BB33" i="3"/>
  <c r="BD33" i="3"/>
  <c r="BC33" i="3"/>
  <c r="AU121" i="3"/>
  <c r="BE121" i="3" s="1"/>
  <c r="BF73" i="3"/>
  <c r="BE49" i="3"/>
  <c r="AU21" i="3"/>
  <c r="AQ21" i="3"/>
  <c r="AS21" i="3"/>
  <c r="AL21" i="3"/>
  <c r="AR21" i="3"/>
  <c r="AP21" i="3"/>
  <c r="BI118" i="3"/>
  <c r="BK118" i="3" s="1"/>
  <c r="AX57" i="3"/>
  <c r="BC57" i="3"/>
  <c r="BB57" i="3"/>
  <c r="AZ57" i="3"/>
  <c r="AY57" i="3"/>
  <c r="BA57" i="3"/>
  <c r="BD57" i="3"/>
  <c r="BE57" i="3"/>
  <c r="BI103" i="3"/>
  <c r="BK103" i="3" s="1"/>
  <c r="BF10" i="3"/>
  <c r="BF97" i="3"/>
  <c r="AR117" i="3"/>
  <c r="BI91" i="3"/>
  <c r="BK91" i="3" s="1"/>
  <c r="BI81" i="3"/>
  <c r="BK81" i="3" s="1"/>
  <c r="AS29" i="3"/>
  <c r="AS77" i="3"/>
  <c r="AU6" i="3"/>
  <c r="AP6" i="3"/>
  <c r="AL6" i="3"/>
  <c r="AS6" i="3"/>
  <c r="AV6" i="3"/>
  <c r="AO6" i="3"/>
  <c r="AQ6" i="3"/>
  <c r="AT6" i="3"/>
  <c r="AR6" i="3"/>
  <c r="BF85" i="3" l="1"/>
  <c r="BD121" i="3"/>
  <c r="BE6" i="3"/>
  <c r="BE41" i="3"/>
  <c r="AO86" i="7"/>
  <c r="AO87" i="7"/>
  <c r="AO104" i="7"/>
  <c r="AO95" i="7"/>
  <c r="AO60" i="7"/>
  <c r="AO26" i="7"/>
  <c r="AO96" i="7"/>
  <c r="AO97" i="7"/>
  <c r="AO111" i="7"/>
  <c r="AO10" i="7"/>
  <c r="AO98" i="7"/>
  <c r="AO90" i="7"/>
  <c r="AO109" i="7"/>
  <c r="AO112" i="7"/>
  <c r="AO79" i="7"/>
  <c r="AO63" i="7"/>
  <c r="AO84" i="7"/>
  <c r="AO65" i="7"/>
  <c r="AO101" i="7"/>
  <c r="AO108" i="7"/>
  <c r="AO121" i="7"/>
  <c r="AO89" i="7"/>
  <c r="AO64" i="7"/>
  <c r="AO70" i="7"/>
  <c r="AO116" i="7"/>
  <c r="AO18" i="7"/>
  <c r="AO52" i="7"/>
  <c r="AO103" i="7"/>
  <c r="AO119" i="7"/>
  <c r="AO48" i="7"/>
  <c r="AO80" i="7"/>
  <c r="AO22" i="7"/>
  <c r="AO55" i="7"/>
  <c r="AO91" i="7"/>
  <c r="AO56" i="7"/>
  <c r="AO102" i="7"/>
  <c r="AO71" i="7"/>
  <c r="AO75" i="7"/>
  <c r="AO115" i="7"/>
  <c r="AO113" i="7"/>
  <c r="AO107" i="7"/>
  <c r="AO14" i="7"/>
  <c r="AO114" i="7"/>
  <c r="AO120" i="7"/>
  <c r="AO92" i="7"/>
  <c r="AO123" i="7"/>
  <c r="AO118" i="7"/>
  <c r="AO81" i="7"/>
  <c r="AO68" i="7"/>
  <c r="AO94" i="7"/>
  <c r="AO83" i="7"/>
  <c r="AO72" i="7"/>
  <c r="AO38" i="7"/>
  <c r="AO59" i="7"/>
  <c r="AO67" i="7"/>
  <c r="AO76" i="7"/>
  <c r="AO54" i="7"/>
  <c r="AO88" i="7"/>
  <c r="AO30" i="7"/>
  <c r="AO117" i="7"/>
  <c r="AO34" i="7"/>
  <c r="AO44" i="7"/>
  <c r="AO122" i="7"/>
  <c r="BJ2" i="5"/>
  <c r="BE25" i="3"/>
  <c r="BF77" i="3"/>
  <c r="BE117" i="3"/>
  <c r="BF29" i="3"/>
  <c r="BF6" i="3"/>
  <c r="BI100" i="3"/>
  <c r="BK100" i="3" s="1"/>
  <c r="AX37" i="3"/>
  <c r="BC37" i="3"/>
  <c r="BA37" i="3"/>
  <c r="BB37" i="3"/>
  <c r="AZ37" i="3"/>
  <c r="AY37" i="3"/>
  <c r="BD37" i="3"/>
  <c r="BI53" i="3"/>
  <c r="BK53" i="3" s="1"/>
  <c r="BI17" i="3"/>
  <c r="BK17" i="3" s="1"/>
  <c r="AX25" i="3"/>
  <c r="AY25" i="3"/>
  <c r="BC25" i="3"/>
  <c r="BB25" i="3"/>
  <c r="AZ25" i="3"/>
  <c r="BA25" i="3"/>
  <c r="BD25" i="3"/>
  <c r="AX41" i="3"/>
  <c r="BC41" i="3"/>
  <c r="AZ41" i="3"/>
  <c r="BB41" i="3"/>
  <c r="BA41" i="3"/>
  <c r="AY41" i="3"/>
  <c r="BD41" i="3"/>
  <c r="BF41" i="3"/>
  <c r="BI73" i="3"/>
  <c r="BK73" i="3" s="1"/>
  <c r="BI13" i="3"/>
  <c r="BK13" i="3" s="1"/>
  <c r="BI45" i="3"/>
  <c r="BK45" i="3" s="1"/>
  <c r="BI105" i="3"/>
  <c r="BK105" i="3" s="1"/>
  <c r="AX77" i="3"/>
  <c r="BA77" i="3"/>
  <c r="AY77" i="3"/>
  <c r="BB77" i="3"/>
  <c r="AZ77" i="3"/>
  <c r="BC77" i="3"/>
  <c r="BD77" i="3"/>
  <c r="BI90" i="3"/>
  <c r="BK90" i="3" s="1"/>
  <c r="BI113" i="3"/>
  <c r="BK113" i="3" s="1"/>
  <c r="BI97" i="3"/>
  <c r="BK97" i="3" s="1"/>
  <c r="BI12" i="3"/>
  <c r="BK12" i="3" s="1"/>
  <c r="AX29" i="3"/>
  <c r="AY29" i="3"/>
  <c r="BA29" i="3"/>
  <c r="BB29" i="3"/>
  <c r="AZ29" i="3"/>
  <c r="BC29" i="3"/>
  <c r="BD29" i="3"/>
  <c r="BI87" i="3"/>
  <c r="BK87" i="3" s="1"/>
  <c r="BI9" i="3"/>
  <c r="BK9" i="3" s="1"/>
  <c r="BI33" i="3"/>
  <c r="BK33" i="3" s="1"/>
  <c r="BI63" i="3"/>
  <c r="BK63" i="3" s="1"/>
  <c r="BI92" i="3"/>
  <c r="BK92" i="3" s="1"/>
  <c r="AX85" i="3"/>
  <c r="BA85" i="3"/>
  <c r="BB85" i="3"/>
  <c r="AY85" i="3"/>
  <c r="BC85" i="3"/>
  <c r="AZ85" i="3"/>
  <c r="BD85" i="3"/>
  <c r="BI34" i="3"/>
  <c r="BK34" i="3" s="1"/>
  <c r="BI10" i="3"/>
  <c r="BK10" i="3" s="1"/>
  <c r="BI20" i="3"/>
  <c r="BK20" i="3" s="1"/>
  <c r="BI7" i="3"/>
  <c r="BK7" i="3" s="1"/>
  <c r="BI49" i="3"/>
  <c r="BK49" i="3" s="1"/>
  <c r="BE77" i="3"/>
  <c r="BI121" i="3"/>
  <c r="BK121" i="3" s="1"/>
  <c r="BE85" i="3"/>
  <c r="BI65" i="3"/>
  <c r="BK65" i="3" s="1"/>
  <c r="BI98" i="3"/>
  <c r="BK98" i="3" s="1"/>
  <c r="BI57" i="3"/>
  <c r="BK57" i="3" s="1"/>
  <c r="AX21" i="3"/>
  <c r="AZ21" i="3"/>
  <c r="AY21" i="3"/>
  <c r="BB21" i="3"/>
  <c r="BA21" i="3"/>
  <c r="BC21" i="3"/>
  <c r="BD21" i="3"/>
  <c r="BE21" i="3"/>
  <c r="BI111" i="3"/>
  <c r="BK111" i="3" s="1"/>
  <c r="BI66" i="3"/>
  <c r="BK66" i="3" s="1"/>
  <c r="BI116" i="3"/>
  <c r="BK116" i="3" s="1"/>
  <c r="AX93" i="3"/>
  <c r="BB93" i="3"/>
  <c r="AZ93" i="3"/>
  <c r="BA93" i="3"/>
  <c r="AY93" i="3"/>
  <c r="BC93" i="3"/>
  <c r="BD93" i="3"/>
  <c r="BI61" i="3"/>
  <c r="BK61" i="3" s="1"/>
  <c r="BF21" i="3"/>
  <c r="BI47" i="3"/>
  <c r="BK47" i="3" s="1"/>
  <c r="BE29" i="3"/>
  <c r="BI89" i="3"/>
  <c r="BK89" i="3" s="1"/>
  <c r="BI101" i="3"/>
  <c r="BK101" i="3" s="1"/>
  <c r="AX117" i="3"/>
  <c r="BB117" i="3"/>
  <c r="AZ117" i="3"/>
  <c r="AY117" i="3"/>
  <c r="BA117" i="3"/>
  <c r="BC117" i="3"/>
  <c r="BD117" i="3"/>
  <c r="BI69" i="3"/>
  <c r="BK69" i="3" s="1"/>
  <c r="AX6" i="3"/>
  <c r="AY6" i="3"/>
  <c r="BA6" i="3"/>
  <c r="BB6" i="3"/>
  <c r="BC6" i="3"/>
  <c r="AZ6" i="3"/>
  <c r="BD6" i="3"/>
  <c r="BI117" i="3" l="1"/>
  <c r="BK117" i="3" s="1"/>
  <c r="BI21" i="3"/>
  <c r="BK21" i="3" s="1"/>
  <c r="BI25" i="3"/>
  <c r="BK25" i="3" s="1"/>
  <c r="BI37" i="3"/>
  <c r="BK37" i="3" s="1"/>
  <c r="BI93" i="3"/>
  <c r="BK93" i="3" s="1"/>
  <c r="BI77" i="3"/>
  <c r="BK77" i="3" s="1"/>
  <c r="BI41" i="3"/>
  <c r="BK41" i="3" s="1"/>
  <c r="BI85" i="3"/>
  <c r="BK85" i="3" s="1"/>
  <c r="BI29" i="3"/>
  <c r="BK29" i="3" s="1"/>
  <c r="BI6" i="3"/>
  <c r="BK6" i="3" s="1"/>
  <c r="BJ2" i="3" l="1"/>
  <c r="S6" i="7" l="1"/>
  <c r="AM6" i="7" l="1"/>
  <c r="AC6" i="7"/>
  <c r="AO6" i="7"/>
  <c r="AN2" i="7" s="1"/>
</calcChain>
</file>

<file path=xl/comments1.xml><?xml version="1.0" encoding="utf-8"?>
<comments xmlns="http://schemas.openxmlformats.org/spreadsheetml/2006/main">
  <authors>
    <author>Keith Roberson</author>
  </authors>
  <commentList>
    <comment ref="AD4" authorId="0" shapeId="0">
      <text>
        <r>
          <rPr>
            <b/>
            <sz val="9"/>
            <color indexed="81"/>
            <rFont val="Tahoma"/>
            <family val="2"/>
          </rPr>
          <t>Keith Roberson:</t>
        </r>
        <r>
          <rPr>
            <sz val="9"/>
            <color indexed="81"/>
            <rFont val="Tahoma"/>
            <family val="2"/>
          </rPr>
          <t xml:space="preserve">
we prob would never show search this way, but you could apply this to other variables</t>
        </r>
      </text>
    </comment>
  </commentList>
</comments>
</file>

<file path=xl/sharedStrings.xml><?xml version="1.0" encoding="utf-8"?>
<sst xmlns="http://schemas.openxmlformats.org/spreadsheetml/2006/main" count="513" uniqueCount="119">
  <si>
    <t>Dependent Variable: LOG(UV_DISPLAY)</t>
  </si>
  <si>
    <t>Method: Least Squares</t>
  </si>
  <si>
    <t>Date: 06/16/15   Time: 14:10</t>
  </si>
  <si>
    <t>Sample (adjusted): 1/28/2013 3/23/2015</t>
  </si>
  <si>
    <t>Included observations: 113 after adjustments</t>
  </si>
  <si>
    <t>Variable</t>
  </si>
  <si>
    <t>Coefficient</t>
  </si>
  <si>
    <t>Std. Error</t>
  </si>
  <si>
    <t>t-Statistic</t>
  </si>
  <si>
    <t xml:space="preserve">Prob.  </t>
  </si>
  <si>
    <t>C</t>
  </si>
  <si>
    <t>S_TOTAL_SEARCHDWD40(-4)</t>
  </si>
  <si>
    <t>M_MSETV_E2R1D10P21</t>
  </si>
  <si>
    <t>M_NONMSETV_E2R2D10P14</t>
  </si>
  <si>
    <t>M_SFTV_E2R1D10P28</t>
  </si>
  <si>
    <t>S_STANDARD_DISPD30</t>
  </si>
  <si>
    <t>SALES_STORE</t>
  </si>
  <si>
    <t>AVG_MSE</t>
  </si>
  <si>
    <t>M_MF_REACH</t>
  </si>
  <si>
    <t>M_OTHER_REACH</t>
  </si>
  <si>
    <t>M_TP_REACH</t>
  </si>
  <si>
    <t>GTREND</t>
  </si>
  <si>
    <t>R-squared</t>
  </si>
  <si>
    <t xml:space="preserve">    Mean dependent var</t>
  </si>
  <si>
    <t>Adjusted R-squared</t>
  </si>
  <si>
    <t xml:space="preserve">    S.D. dependent var</t>
  </si>
  <si>
    <t>S.E. of regression</t>
  </si>
  <si>
    <t xml:space="preserve">    Akaike info criterion</t>
  </si>
  <si>
    <t>Sum squared resid</t>
  </si>
  <si>
    <t xml:space="preserve">    Schwarz criterion</t>
  </si>
  <si>
    <t>Log likelihood</t>
  </si>
  <si>
    <t xml:space="preserve">    Hannan-Quinn criter.</t>
  </si>
  <si>
    <t>F-statistic</t>
  </si>
  <si>
    <t xml:space="preserve">    Durbin-Watson stat</t>
  </si>
  <si>
    <t>Prob(F-statistic)</t>
  </si>
  <si>
    <t>LOG(UV_DISPLAY)</t>
  </si>
  <si>
    <t>Coeff</t>
  </si>
  <si>
    <t>Base</t>
  </si>
  <si>
    <t>Media</t>
  </si>
  <si>
    <t>Comp</t>
  </si>
  <si>
    <t>Reference Point</t>
  </si>
  <si>
    <t>Base + Search</t>
  </si>
  <si>
    <t>Base + TV</t>
  </si>
  <si>
    <t>Base + Non MSE TV</t>
  </si>
  <si>
    <t>Base + SF TV</t>
  </si>
  <si>
    <t>Base + Standard Display</t>
  </si>
  <si>
    <t>Base + MF</t>
  </si>
  <si>
    <t>Base + Other</t>
  </si>
  <si>
    <t>Base + Tempur</t>
  </si>
  <si>
    <t>Model</t>
  </si>
  <si>
    <t>Model Log</t>
  </si>
  <si>
    <t>Model Raw</t>
  </si>
  <si>
    <t>Synergy</t>
  </si>
  <si>
    <t>Reallocating Synergy</t>
  </si>
  <si>
    <t>Search</t>
  </si>
  <si>
    <t>TV</t>
  </si>
  <si>
    <t>Non MSE TV</t>
  </si>
  <si>
    <t>SF TV</t>
  </si>
  <si>
    <t>Display</t>
  </si>
  <si>
    <t>Comp MF</t>
  </si>
  <si>
    <t>Comp other</t>
  </si>
  <si>
    <t>Comp Tempur</t>
  </si>
  <si>
    <t>Total Contribution</t>
  </si>
  <si>
    <t>Check</t>
  </si>
  <si>
    <t>Contribution before reallocating Synergy</t>
  </si>
  <si>
    <t>Step 1: Setup</t>
  </si>
  <si>
    <t>obs</t>
  </si>
  <si>
    <t>Actual</t>
  </si>
  <si>
    <t>Fitted</t>
  </si>
  <si>
    <t>Residual</t>
  </si>
  <si>
    <t>Residual Plot</t>
  </si>
  <si>
    <t>|      .   |*  .      |</t>
  </si>
  <si>
    <t>|      . * |   .      |</t>
  </si>
  <si>
    <t>|      .   |  *.      |</t>
  </si>
  <si>
    <t>|     *.   |   .      |</t>
  </si>
  <si>
    <t>|      .   *   .      |</t>
  </si>
  <si>
    <t>|      .   |   *      |</t>
  </si>
  <si>
    <t>|      .  *|   .      |</t>
  </si>
  <si>
    <t>|      .   |   .*     |</t>
  </si>
  <si>
    <t>|      .   | * .      |</t>
  </si>
  <si>
    <t>|      .*  |   .      |</t>
  </si>
  <si>
    <t>|      *   |   .      |</t>
  </si>
  <si>
    <t>| *    .   |   .      |</t>
  </si>
  <si>
    <t>|  *   .   |   .      |</t>
  </si>
  <si>
    <t>|      .   |   .   *  |</t>
  </si>
  <si>
    <t>|      .   |   . *    |</t>
  </si>
  <si>
    <t>|      .   |   .  *   |</t>
  </si>
  <si>
    <t>|*     .   |   .      |</t>
  </si>
  <si>
    <t>|   *  .   |   .      |</t>
  </si>
  <si>
    <t>Manaul Calc</t>
  </si>
  <si>
    <t>Include Reference points if Necessary</t>
  </si>
  <si>
    <t xml:space="preserve">Search now shows deviation from average. </t>
  </si>
  <si>
    <t>Dependent Variable: UV_KEYWORD</t>
  </si>
  <si>
    <t>Date: 06/08/15   Time: 16:06</t>
  </si>
  <si>
    <t>Sample (adjusted): 1/14/2013 3/23/2015</t>
  </si>
  <si>
    <t>Included observations: 115 after adjustments</t>
  </si>
  <si>
    <t>S_BRANDED_SEARCHD40</t>
  </si>
  <si>
    <t>S_NONBRANDED_SEARCHD40</t>
  </si>
  <si>
    <t>S_MSETV_D30P2</t>
  </si>
  <si>
    <t>S_NONMSETV_D30P2</t>
  </si>
  <si>
    <t>S_SFTV_D20P2</t>
  </si>
  <si>
    <t>S_DIGITAL_VIDD25</t>
  </si>
  <si>
    <t>DUMMY_LD</t>
  </si>
  <si>
    <t>DUMMY_MEM</t>
  </si>
  <si>
    <t>DUMMY_JULY4</t>
  </si>
  <si>
    <t>S_MAGAZINED40</t>
  </si>
  <si>
    <t>S_RADIOD35</t>
  </si>
  <si>
    <t>DUMMY_PREZ</t>
  </si>
  <si>
    <t>FB_ENGD20</t>
  </si>
  <si>
    <t>TWITTER_ENGD20</t>
  </si>
  <si>
    <t>SALES_UNITS/STORE</t>
  </si>
  <si>
    <t>S_TOTAL_MEDIA</t>
  </si>
  <si>
    <t>UV_KEYWORD</t>
  </si>
  <si>
    <t>Dependent Variable: UV_KEYWORD/STORE</t>
  </si>
  <si>
    <t>Date: 06/16/15   Time: 17:03</t>
  </si>
  <si>
    <t>Store</t>
  </si>
  <si>
    <t>Model_KW</t>
  </si>
  <si>
    <t>Decomp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</si>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</sst>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 vertical="center" wrapText="1"/>
    </xf>
    <xf numFmtId="0" fontId="0" fillId="2" borderId="0" xfId="0" applyFill="1"/>
    <xf numFmtId="2" fontId="0" fillId="0" borderId="0" xfId="0" applyNumberFormat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'Additive Model'!$AV$3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'Additive Model'!$AV$4:$AV$120</c:f>
              <c:numCache>
                <c:formatCode>General</c:formatCode>
                <c:ptCount val="117"/>
                <c:pt idx="0">
                  <c:v>19258.310099999999</c:v>
                </c:pt>
                <c:pt idx="1">
                  <c:v>27264.9794</c:v>
                </c:pt>
                <c:pt idx="2">
                  <c:v>32893.305</c:v>
                </c:pt>
                <c:pt idx="3">
                  <c:v>31409.864799999999</c:v>
                </c:pt>
                <c:pt idx="4">
                  <c:v>28244.2032</c:v>
                </c:pt>
                <c:pt idx="5">
                  <c:v>38349.717700000001</c:v>
                </c:pt>
                <c:pt idx="6">
                  <c:v>47278.924200000001</c:v>
                </c:pt>
                <c:pt idx="7">
                  <c:v>44600.8946</c:v>
                </c:pt>
                <c:pt idx="8">
                  <c:v>29875.205699999999</c:v>
                </c:pt>
                <c:pt idx="9">
                  <c:v>27934.239000000001</c:v>
                </c:pt>
                <c:pt idx="10">
                  <c:v>28508.343000000001</c:v>
                </c:pt>
                <c:pt idx="11">
                  <c:v>28102.539000000001</c:v>
                </c:pt>
                <c:pt idx="12">
                  <c:v>25855.69</c:v>
                </c:pt>
                <c:pt idx="13">
                  <c:v>24404.2948</c:v>
                </c:pt>
                <c:pt idx="14">
                  <c:v>23318.3292</c:v>
                </c:pt>
                <c:pt idx="15">
                  <c:v>22661.938399999999</c:v>
                </c:pt>
                <c:pt idx="16">
                  <c:v>25617.3099</c:v>
                </c:pt>
                <c:pt idx="17">
                  <c:v>26402.4221</c:v>
                </c:pt>
                <c:pt idx="18">
                  <c:v>21917.787</c:v>
                </c:pt>
                <c:pt idx="19">
                  <c:v>26603.3851</c:v>
                </c:pt>
                <c:pt idx="20">
                  <c:v>32847.838000000003</c:v>
                </c:pt>
                <c:pt idx="21">
                  <c:v>29811.325099999998</c:v>
                </c:pt>
                <c:pt idx="22">
                  <c:v>29892.733700000001</c:v>
                </c:pt>
                <c:pt idx="23">
                  <c:v>43376.1561</c:v>
                </c:pt>
                <c:pt idx="24">
                  <c:v>27304.072899999999</c:v>
                </c:pt>
                <c:pt idx="25">
                  <c:v>29255.166300000001</c:v>
                </c:pt>
                <c:pt idx="26">
                  <c:v>41959.611799999999</c:v>
                </c:pt>
                <c:pt idx="27">
                  <c:v>28319.086800000001</c:v>
                </c:pt>
                <c:pt idx="28">
                  <c:v>26778.63</c:v>
                </c:pt>
                <c:pt idx="29">
                  <c:v>32006.247800000001</c:v>
                </c:pt>
                <c:pt idx="30">
                  <c:v>28900.263900000002</c:v>
                </c:pt>
                <c:pt idx="31">
                  <c:v>29079.5877</c:v>
                </c:pt>
                <c:pt idx="32">
                  <c:v>33556.2183</c:v>
                </c:pt>
                <c:pt idx="33">
                  <c:v>42987.030200000001</c:v>
                </c:pt>
                <c:pt idx="34">
                  <c:v>51488.368799999997</c:v>
                </c:pt>
                <c:pt idx="35">
                  <c:v>45860.982000000004</c:v>
                </c:pt>
                <c:pt idx="36">
                  <c:v>35992.243799999997</c:v>
                </c:pt>
                <c:pt idx="37">
                  <c:v>43152.155500000001</c:v>
                </c:pt>
                <c:pt idx="38">
                  <c:v>45488.3923</c:v>
                </c:pt>
                <c:pt idx="39">
                  <c:v>27711.9198</c:v>
                </c:pt>
                <c:pt idx="40">
                  <c:v>32562.385200000001</c:v>
                </c:pt>
                <c:pt idx="41">
                  <c:v>27320.404900000001</c:v>
                </c:pt>
                <c:pt idx="42">
                  <c:v>26453.111000000001</c:v>
                </c:pt>
                <c:pt idx="43">
                  <c:v>24450.9712</c:v>
                </c:pt>
                <c:pt idx="44">
                  <c:v>33780.472399999999</c:v>
                </c:pt>
                <c:pt idx="45">
                  <c:v>34891.584000000003</c:v>
                </c:pt>
                <c:pt idx="46">
                  <c:v>39238.741399999999</c:v>
                </c:pt>
                <c:pt idx="47">
                  <c:v>38719.624799999998</c:v>
                </c:pt>
                <c:pt idx="48">
                  <c:v>33191.974199999997</c:v>
                </c:pt>
                <c:pt idx="49">
                  <c:v>30208.874400000001</c:v>
                </c:pt>
                <c:pt idx="50">
                  <c:v>25648.6708</c:v>
                </c:pt>
                <c:pt idx="51">
                  <c:v>31577.139200000001</c:v>
                </c:pt>
                <c:pt idx="52">
                  <c:v>37446.15</c:v>
                </c:pt>
                <c:pt idx="53">
                  <c:v>39248.929400000001</c:v>
                </c:pt>
                <c:pt idx="54">
                  <c:v>42669.341200000003</c:v>
                </c:pt>
                <c:pt idx="55">
                  <c:v>39715.358200000002</c:v>
                </c:pt>
                <c:pt idx="56">
                  <c:v>34672.605600000003</c:v>
                </c:pt>
                <c:pt idx="57">
                  <c:v>36916.722600000001</c:v>
                </c:pt>
                <c:pt idx="58">
                  <c:v>46839.822800000002</c:v>
                </c:pt>
                <c:pt idx="59">
                  <c:v>46364.696199999998</c:v>
                </c:pt>
                <c:pt idx="60">
                  <c:v>28856.2713</c:v>
                </c:pt>
                <c:pt idx="61">
                  <c:v>30283.066200000001</c:v>
                </c:pt>
                <c:pt idx="62">
                  <c:v>30699.6515</c:v>
                </c:pt>
                <c:pt idx="63">
                  <c:v>33455.056700000001</c:v>
                </c:pt>
                <c:pt idx="64">
                  <c:v>37250.724800000004</c:v>
                </c:pt>
                <c:pt idx="65">
                  <c:v>28963.672699999999</c:v>
                </c:pt>
                <c:pt idx="66">
                  <c:v>30435.4215</c:v>
                </c:pt>
                <c:pt idx="67">
                  <c:v>31203.919000000002</c:v>
                </c:pt>
                <c:pt idx="68">
                  <c:v>13542.1438</c:v>
                </c:pt>
                <c:pt idx="69">
                  <c:v>7514.3834999999999</c:v>
                </c:pt>
                <c:pt idx="70">
                  <c:v>22066.880000000001</c:v>
                </c:pt>
                <c:pt idx="71">
                  <c:v>28080.787</c:v>
                </c:pt>
                <c:pt idx="72">
                  <c:v>36332.544999999998</c:v>
                </c:pt>
                <c:pt idx="73">
                  <c:v>38768.757100000003</c:v>
                </c:pt>
                <c:pt idx="74">
                  <c:v>28697.537700000001</c:v>
                </c:pt>
                <c:pt idx="75">
                  <c:v>29490.5798</c:v>
                </c:pt>
                <c:pt idx="76">
                  <c:v>26487.806199999999</c:v>
                </c:pt>
                <c:pt idx="77">
                  <c:v>31832.668600000001</c:v>
                </c:pt>
                <c:pt idx="78">
                  <c:v>50299.145400000001</c:v>
                </c:pt>
                <c:pt idx="79">
                  <c:v>43904.295700000002</c:v>
                </c:pt>
                <c:pt idx="80">
                  <c:v>32522.319899999999</c:v>
                </c:pt>
                <c:pt idx="81">
                  <c:v>33836.189100000003</c:v>
                </c:pt>
                <c:pt idx="82">
                  <c:v>36510.875999999997</c:v>
                </c:pt>
                <c:pt idx="83">
                  <c:v>36330.065300000002</c:v>
                </c:pt>
                <c:pt idx="84">
                  <c:v>45752.829299999998</c:v>
                </c:pt>
                <c:pt idx="85">
                  <c:v>69135.861999999906</c:v>
                </c:pt>
                <c:pt idx="86">
                  <c:v>87198.603499999997</c:v>
                </c:pt>
                <c:pt idx="87">
                  <c:v>68336.529800000004</c:v>
                </c:pt>
                <c:pt idx="88">
                  <c:v>36892.245600000002</c:v>
                </c:pt>
                <c:pt idx="89">
                  <c:v>36128.625099999997</c:v>
                </c:pt>
                <c:pt idx="90">
                  <c:v>34412.626199999999</c:v>
                </c:pt>
                <c:pt idx="91">
                  <c:v>29390.245599999998</c:v>
                </c:pt>
                <c:pt idx="92">
                  <c:v>36308.7425</c:v>
                </c:pt>
                <c:pt idx="93">
                  <c:v>32261.0805</c:v>
                </c:pt>
                <c:pt idx="94">
                  <c:v>32154.8099</c:v>
                </c:pt>
                <c:pt idx="95">
                  <c:v>31567.614399999999</c:v>
                </c:pt>
                <c:pt idx="96">
                  <c:v>39023.135199999997</c:v>
                </c:pt>
                <c:pt idx="97">
                  <c:v>40120.4211</c:v>
                </c:pt>
                <c:pt idx="98">
                  <c:v>36142.518400000001</c:v>
                </c:pt>
                <c:pt idx="99">
                  <c:v>58485.941599999998</c:v>
                </c:pt>
                <c:pt idx="100">
                  <c:v>39800.2232</c:v>
                </c:pt>
                <c:pt idx="101">
                  <c:v>34209.534399999997</c:v>
                </c:pt>
                <c:pt idx="102">
                  <c:v>34546.6276</c:v>
                </c:pt>
                <c:pt idx="103">
                  <c:v>36048.489500000003</c:v>
                </c:pt>
                <c:pt idx="104">
                  <c:v>46525.371800000001</c:v>
                </c:pt>
                <c:pt idx="105">
                  <c:v>50820.891199999998</c:v>
                </c:pt>
                <c:pt idx="106">
                  <c:v>60952.2719</c:v>
                </c:pt>
                <c:pt idx="107">
                  <c:v>51897.290099999998</c:v>
                </c:pt>
                <c:pt idx="108">
                  <c:v>47228.814200000001</c:v>
                </c:pt>
                <c:pt idx="109">
                  <c:v>49325.500200000002</c:v>
                </c:pt>
                <c:pt idx="110">
                  <c:v>55464.265200000002</c:v>
                </c:pt>
                <c:pt idx="111">
                  <c:v>53480.359199999999</c:v>
                </c:pt>
                <c:pt idx="112">
                  <c:v>54694.538699999997</c:v>
                </c:pt>
                <c:pt idx="113">
                  <c:v>39741.254999999997</c:v>
                </c:pt>
                <c:pt idx="114">
                  <c:v>33084.234299999996</c:v>
                </c:pt>
                <c:pt idx="115">
                  <c:v>34601.067300000002</c:v>
                </c:pt>
                <c:pt idx="116">
                  <c:v>36918.731500000002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6-488F-80E8-E3F01D707EE8}"/>
            </c:ext>
          </c:extLst>
        </c:ser>
        <c:ser>
          <c:idx val="1"/>
          <c:order val="1"/>
          <c:tx>
            <c:strRef>
              <c:f>'Additive Model'!$AW$3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'Additive Model'!$AW$4:$AW$120</c:f>
              <c:numCache>
                <c:formatCode>General</c:formatCode>
                <c:ptCount val="117"/>
                <c:pt idx="0">
                  <c:v>13807.259696563991</c:v>
                </c:pt>
                <c:pt idx="1">
                  <c:v>20159.866353533143</c:v>
                </c:pt>
                <c:pt idx="2">
                  <c:v>30722.478192430903</c:v>
                </c:pt>
                <c:pt idx="3">
                  <c:v>31579.257723096969</c:v>
                </c:pt>
                <c:pt idx="4">
                  <c:v>31692.484141549368</c:v>
                </c:pt>
                <c:pt idx="5">
                  <c:v>32591.748765282948</c:v>
                </c:pt>
                <c:pt idx="6">
                  <c:v>41331.431438400163</c:v>
                </c:pt>
                <c:pt idx="7">
                  <c:v>41844.807732475667</c:v>
                </c:pt>
                <c:pt idx="8">
                  <c:v>29730.654011231298</c:v>
                </c:pt>
                <c:pt idx="9">
                  <c:v>26944.74035953392</c:v>
                </c:pt>
                <c:pt idx="10">
                  <c:v>28549.704492058852</c:v>
                </c:pt>
                <c:pt idx="11">
                  <c:v>27814.688295376829</c:v>
                </c:pt>
                <c:pt idx="12">
                  <c:v>30849.07786124323</c:v>
                </c:pt>
                <c:pt idx="13">
                  <c:v>21617.504672073141</c:v>
                </c:pt>
                <c:pt idx="14">
                  <c:v>24209.460343474282</c:v>
                </c:pt>
                <c:pt idx="15">
                  <c:v>22809.557340899773</c:v>
                </c:pt>
                <c:pt idx="16">
                  <c:v>27055.856552095393</c:v>
                </c:pt>
                <c:pt idx="17">
                  <c:v>24117.489266659857</c:v>
                </c:pt>
                <c:pt idx="18">
                  <c:v>23042.284210536385</c:v>
                </c:pt>
                <c:pt idx="19">
                  <c:v>29135.485268776949</c:v>
                </c:pt>
                <c:pt idx="20">
                  <c:v>36648.851538939867</c:v>
                </c:pt>
                <c:pt idx="21">
                  <c:v>31180.104180779948</c:v>
                </c:pt>
                <c:pt idx="22">
                  <c:v>29964.492863326086</c:v>
                </c:pt>
                <c:pt idx="23">
                  <c:v>30593.391103938684</c:v>
                </c:pt>
                <c:pt idx="24">
                  <c:v>26023.803176673417</c:v>
                </c:pt>
                <c:pt idx="25">
                  <c:v>29106.390610257735</c:v>
                </c:pt>
                <c:pt idx="26">
                  <c:v>43764.057342658125</c:v>
                </c:pt>
                <c:pt idx="27">
                  <c:v>25873.089621607542</c:v>
                </c:pt>
                <c:pt idx="28">
                  <c:v>29382.628249908281</c:v>
                </c:pt>
                <c:pt idx="29">
                  <c:v>34456.848287814239</c:v>
                </c:pt>
                <c:pt idx="30">
                  <c:v>34278.555383126346</c:v>
                </c:pt>
                <c:pt idx="31">
                  <c:v>37344.672436267065</c:v>
                </c:pt>
                <c:pt idx="32">
                  <c:v>36571.130882352874</c:v>
                </c:pt>
                <c:pt idx="33">
                  <c:v>45569.89800914545</c:v>
                </c:pt>
                <c:pt idx="34">
                  <c:v>52049.873090329827</c:v>
                </c:pt>
                <c:pt idx="35">
                  <c:v>47498.960806725074</c:v>
                </c:pt>
                <c:pt idx="36">
                  <c:v>35015.016385653173</c:v>
                </c:pt>
                <c:pt idx="37">
                  <c:v>34753.700455838014</c:v>
                </c:pt>
                <c:pt idx="38">
                  <c:v>35817.479536497289</c:v>
                </c:pt>
                <c:pt idx="39">
                  <c:v>26869.651699951595</c:v>
                </c:pt>
                <c:pt idx="40">
                  <c:v>31165.991436774606</c:v>
                </c:pt>
                <c:pt idx="41">
                  <c:v>31362.405642446087</c:v>
                </c:pt>
                <c:pt idx="42">
                  <c:v>30902.133108406968</c:v>
                </c:pt>
                <c:pt idx="43">
                  <c:v>23844.434692296687</c:v>
                </c:pt>
                <c:pt idx="44">
                  <c:v>33631.005043840334</c:v>
                </c:pt>
                <c:pt idx="45">
                  <c:v>38119.23567474218</c:v>
                </c:pt>
                <c:pt idx="46">
                  <c:v>32737.272348091778</c:v>
                </c:pt>
                <c:pt idx="47">
                  <c:v>41533.610791113671</c:v>
                </c:pt>
                <c:pt idx="48">
                  <c:v>36904.119603455918</c:v>
                </c:pt>
                <c:pt idx="49">
                  <c:v>27480.481128864016</c:v>
                </c:pt>
                <c:pt idx="50">
                  <c:v>24832.328164353934</c:v>
                </c:pt>
                <c:pt idx="51">
                  <c:v>29941.185467142783</c:v>
                </c:pt>
                <c:pt idx="52">
                  <c:v>37128.253732562029</c:v>
                </c:pt>
                <c:pt idx="53">
                  <c:v>38748.852397118404</c:v>
                </c:pt>
                <c:pt idx="54">
                  <c:v>45556.81230882564</c:v>
                </c:pt>
                <c:pt idx="55">
                  <c:v>41691.221639447329</c:v>
                </c:pt>
                <c:pt idx="56">
                  <c:v>33228.57322805615</c:v>
                </c:pt>
                <c:pt idx="57">
                  <c:v>35583.726069451535</c:v>
                </c:pt>
                <c:pt idx="58">
                  <c:v>49090.533098142871</c:v>
                </c:pt>
                <c:pt idx="59">
                  <c:v>49048.714761405179</c:v>
                </c:pt>
                <c:pt idx="60">
                  <c:v>36621.837191070641</c:v>
                </c:pt>
                <c:pt idx="61">
                  <c:v>28095.732993329999</c:v>
                </c:pt>
                <c:pt idx="62">
                  <c:v>29421.294935925085</c:v>
                </c:pt>
                <c:pt idx="63">
                  <c:v>29418.811162813279</c:v>
                </c:pt>
                <c:pt idx="64">
                  <c:v>33661.813525074009</c:v>
                </c:pt>
                <c:pt idx="65">
                  <c:v>23242.612516030644</c:v>
                </c:pt>
                <c:pt idx="66">
                  <c:v>24878.245420386174</c:v>
                </c:pt>
                <c:pt idx="67">
                  <c:v>23863.112989543803</c:v>
                </c:pt>
                <c:pt idx="68">
                  <c:v>17729.580595992527</c:v>
                </c:pt>
                <c:pt idx="69">
                  <c:v>17119.44775517744</c:v>
                </c:pt>
                <c:pt idx="70">
                  <c:v>20955.608374386244</c:v>
                </c:pt>
                <c:pt idx="71">
                  <c:v>29445.808331398359</c:v>
                </c:pt>
                <c:pt idx="72">
                  <c:v>41415.844297250267</c:v>
                </c:pt>
                <c:pt idx="73">
                  <c:v>37399.165740242519</c:v>
                </c:pt>
                <c:pt idx="74">
                  <c:v>35078.007899580989</c:v>
                </c:pt>
                <c:pt idx="75">
                  <c:v>32436.701738432923</c:v>
                </c:pt>
                <c:pt idx="76">
                  <c:v>31632.610651947529</c:v>
                </c:pt>
                <c:pt idx="77">
                  <c:v>33083.44717712194</c:v>
                </c:pt>
                <c:pt idx="78">
                  <c:v>48492.483552083919</c:v>
                </c:pt>
                <c:pt idx="79">
                  <c:v>39000.370666695802</c:v>
                </c:pt>
                <c:pt idx="80">
                  <c:v>29891.681763710283</c:v>
                </c:pt>
                <c:pt idx="81">
                  <c:v>31739.068289924362</c:v>
                </c:pt>
                <c:pt idx="82">
                  <c:v>33640.53628745606</c:v>
                </c:pt>
                <c:pt idx="83">
                  <c:v>38358.401611760237</c:v>
                </c:pt>
                <c:pt idx="84">
                  <c:v>44400.056226968067</c:v>
                </c:pt>
                <c:pt idx="85">
                  <c:v>61231.512612216495</c:v>
                </c:pt>
                <c:pt idx="86">
                  <c:v>78799.850989553743</c:v>
                </c:pt>
                <c:pt idx="87">
                  <c:v>66697.461323122494</c:v>
                </c:pt>
                <c:pt idx="88">
                  <c:v>45058.191206311363</c:v>
                </c:pt>
                <c:pt idx="89">
                  <c:v>38187.026678252972</c:v>
                </c:pt>
                <c:pt idx="90">
                  <c:v>38466.948195492827</c:v>
                </c:pt>
                <c:pt idx="91">
                  <c:v>34344.302625917415</c:v>
                </c:pt>
                <c:pt idx="92">
                  <c:v>41375.123944286788</c:v>
                </c:pt>
                <c:pt idx="93">
                  <c:v>34342.470597619504</c:v>
                </c:pt>
                <c:pt idx="94">
                  <c:v>30437.17046876526</c:v>
                </c:pt>
                <c:pt idx="95">
                  <c:v>29618.153247569782</c:v>
                </c:pt>
                <c:pt idx="96">
                  <c:v>40075.129447921718</c:v>
                </c:pt>
                <c:pt idx="97">
                  <c:v>44710.026536816746</c:v>
                </c:pt>
                <c:pt idx="98">
                  <c:v>41103.863801500265</c:v>
                </c:pt>
                <c:pt idx="99">
                  <c:v>57230.390915767064</c:v>
                </c:pt>
                <c:pt idx="100">
                  <c:v>40166.440465072643</c:v>
                </c:pt>
                <c:pt idx="101">
                  <c:v>32809.949976749806</c:v>
                </c:pt>
                <c:pt idx="102">
                  <c:v>35314.679402719092</c:v>
                </c:pt>
                <c:pt idx="103">
                  <c:v>36171.444571814776</c:v>
                </c:pt>
                <c:pt idx="104">
                  <c:v>46681.471299045101</c:v>
                </c:pt>
                <c:pt idx="105">
                  <c:v>47436.359955185755</c:v>
                </c:pt>
                <c:pt idx="106">
                  <c:v>59207.157838070329</c:v>
                </c:pt>
                <c:pt idx="107">
                  <c:v>47342.788057242287</c:v>
                </c:pt>
                <c:pt idx="108">
                  <c:v>47172.537953295629</c:v>
                </c:pt>
                <c:pt idx="109">
                  <c:v>47945.103455702963</c:v>
                </c:pt>
                <c:pt idx="110">
                  <c:v>61981.850722523886</c:v>
                </c:pt>
                <c:pt idx="111">
                  <c:v>53550.41974466433</c:v>
                </c:pt>
                <c:pt idx="112">
                  <c:v>58079.626567927342</c:v>
                </c:pt>
                <c:pt idx="113">
                  <c:v>36082.730641364898</c:v>
                </c:pt>
                <c:pt idx="114">
                  <c:v>31870.951369537281</c:v>
                </c:pt>
                <c:pt idx="115">
                  <c:v>32267.313812045959</c:v>
                </c:pt>
                <c:pt idx="116">
                  <c:v>33875.644789303573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6-488F-80E8-E3F01D707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937904"/>
        <c:axId val="731938296"/>
      </c:lineChart>
      <c:catAx>
        <c:axId val="731937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938296"/>
        <c:crosses val="autoZero"/>
        <c:auto val="1"/>
        <c:lblAlgn val="ctr"/>
        <c:lblOffset val="100"/>
        <c:noMultiLvlLbl val="0"/>
      </c:catAx>
      <c:valAx>
        <c:axId val="73193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93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'Additive Model (v2)'!$AT$3</c:f>
              <c:strCache>
                <c:ptCount val="1"/>
                <c:pt idx="0">
                  <c:v>UV_KEYWORD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'Additive Model (v2)'!$AT$4:$AT$120</c:f>
              <c:numCache>
                <c:formatCode>General</c:formatCode>
                <c:ptCount val="117"/>
                <c:pt idx="0">
                  <c:v>19258.310099999999</c:v>
                </c:pt>
                <c:pt idx="1">
                  <c:v>27264.9794</c:v>
                </c:pt>
                <c:pt idx="2">
                  <c:v>32893.305</c:v>
                </c:pt>
                <c:pt idx="3">
                  <c:v>31409.864799999999</c:v>
                </c:pt>
                <c:pt idx="4">
                  <c:v>28244.2032</c:v>
                </c:pt>
                <c:pt idx="5">
                  <c:v>38349.717700000001</c:v>
                </c:pt>
                <c:pt idx="6">
                  <c:v>47278.924200000001</c:v>
                </c:pt>
                <c:pt idx="7">
                  <c:v>44600.8946</c:v>
                </c:pt>
                <c:pt idx="8">
                  <c:v>29875.205699999999</c:v>
                </c:pt>
                <c:pt idx="9">
                  <c:v>27934.239000000001</c:v>
                </c:pt>
                <c:pt idx="10">
                  <c:v>28508.343000000001</c:v>
                </c:pt>
                <c:pt idx="11">
                  <c:v>28102.539000000001</c:v>
                </c:pt>
                <c:pt idx="12">
                  <c:v>25855.69</c:v>
                </c:pt>
                <c:pt idx="13">
                  <c:v>24404.2948</c:v>
                </c:pt>
                <c:pt idx="14">
                  <c:v>23318.3292</c:v>
                </c:pt>
                <c:pt idx="15">
                  <c:v>22661.938399999999</c:v>
                </c:pt>
                <c:pt idx="16">
                  <c:v>25617.3099</c:v>
                </c:pt>
                <c:pt idx="17">
                  <c:v>26402.4221</c:v>
                </c:pt>
                <c:pt idx="18">
                  <c:v>21917.787</c:v>
                </c:pt>
                <c:pt idx="19">
                  <c:v>26603.3851</c:v>
                </c:pt>
                <c:pt idx="20">
                  <c:v>32847.838000000003</c:v>
                </c:pt>
                <c:pt idx="21">
                  <c:v>29811.325099999998</c:v>
                </c:pt>
                <c:pt idx="22">
                  <c:v>29892.733700000001</c:v>
                </c:pt>
                <c:pt idx="23">
                  <c:v>43376.1561</c:v>
                </c:pt>
                <c:pt idx="24">
                  <c:v>27304.072899999999</c:v>
                </c:pt>
                <c:pt idx="25">
                  <c:v>29255.166300000001</c:v>
                </c:pt>
                <c:pt idx="26">
                  <c:v>41959.611799999999</c:v>
                </c:pt>
                <c:pt idx="27">
                  <c:v>28319.086800000001</c:v>
                </c:pt>
                <c:pt idx="28">
                  <c:v>26778.63</c:v>
                </c:pt>
                <c:pt idx="29">
                  <c:v>32006.247800000001</c:v>
                </c:pt>
                <c:pt idx="30">
                  <c:v>28900.263900000002</c:v>
                </c:pt>
                <c:pt idx="31">
                  <c:v>29079.5877</c:v>
                </c:pt>
                <c:pt idx="32">
                  <c:v>33556.2183</c:v>
                </c:pt>
                <c:pt idx="33">
                  <c:v>42987.030200000001</c:v>
                </c:pt>
                <c:pt idx="34">
                  <c:v>51488.368799999997</c:v>
                </c:pt>
                <c:pt idx="35">
                  <c:v>45860.982000000004</c:v>
                </c:pt>
                <c:pt idx="36">
                  <c:v>35992.243799999997</c:v>
                </c:pt>
                <c:pt idx="37">
                  <c:v>43152.155500000001</c:v>
                </c:pt>
                <c:pt idx="38">
                  <c:v>45488.3923</c:v>
                </c:pt>
                <c:pt idx="39">
                  <c:v>27711.9198</c:v>
                </c:pt>
                <c:pt idx="40">
                  <c:v>32562.385200000001</c:v>
                </c:pt>
                <c:pt idx="41">
                  <c:v>27320.404900000001</c:v>
                </c:pt>
                <c:pt idx="42">
                  <c:v>26453.111000000001</c:v>
                </c:pt>
                <c:pt idx="43">
                  <c:v>24450.9712</c:v>
                </c:pt>
                <c:pt idx="44">
                  <c:v>33780.472399999999</c:v>
                </c:pt>
                <c:pt idx="45">
                  <c:v>34891.584000000003</c:v>
                </c:pt>
                <c:pt idx="46">
                  <c:v>39238.741399999999</c:v>
                </c:pt>
                <c:pt idx="47">
                  <c:v>38719.624799999998</c:v>
                </c:pt>
                <c:pt idx="48">
                  <c:v>33191.974199999997</c:v>
                </c:pt>
                <c:pt idx="49">
                  <c:v>30208.874400000001</c:v>
                </c:pt>
                <c:pt idx="50">
                  <c:v>25648.6708</c:v>
                </c:pt>
                <c:pt idx="51">
                  <c:v>31577.139200000001</c:v>
                </c:pt>
                <c:pt idx="52">
                  <c:v>37446.15</c:v>
                </c:pt>
                <c:pt idx="53">
                  <c:v>39248.929400000001</c:v>
                </c:pt>
                <c:pt idx="54">
                  <c:v>42669.341200000003</c:v>
                </c:pt>
                <c:pt idx="55">
                  <c:v>39715.358200000002</c:v>
                </c:pt>
                <c:pt idx="56">
                  <c:v>34672.605600000003</c:v>
                </c:pt>
                <c:pt idx="57">
                  <c:v>36916.722600000001</c:v>
                </c:pt>
                <c:pt idx="58">
                  <c:v>46839.822800000002</c:v>
                </c:pt>
                <c:pt idx="59">
                  <c:v>46364.696199999998</c:v>
                </c:pt>
                <c:pt idx="60">
                  <c:v>28856.2713</c:v>
                </c:pt>
                <c:pt idx="61">
                  <c:v>30283.066200000001</c:v>
                </c:pt>
                <c:pt idx="62">
                  <c:v>30699.6515</c:v>
                </c:pt>
                <c:pt idx="63">
                  <c:v>33455.056700000001</c:v>
                </c:pt>
                <c:pt idx="64">
                  <c:v>37250.724800000004</c:v>
                </c:pt>
                <c:pt idx="65">
                  <c:v>28963.672699999999</c:v>
                </c:pt>
                <c:pt idx="66">
                  <c:v>30435.4215</c:v>
                </c:pt>
                <c:pt idx="67">
                  <c:v>31203.919000000002</c:v>
                </c:pt>
                <c:pt idx="68">
                  <c:v>13542.1438</c:v>
                </c:pt>
                <c:pt idx="69">
                  <c:v>7514.3834999999999</c:v>
                </c:pt>
                <c:pt idx="70">
                  <c:v>22066.880000000001</c:v>
                </c:pt>
                <c:pt idx="71">
                  <c:v>28080.787</c:v>
                </c:pt>
                <c:pt idx="72">
                  <c:v>36332.544999999998</c:v>
                </c:pt>
                <c:pt idx="73">
                  <c:v>38768.757100000003</c:v>
                </c:pt>
                <c:pt idx="74">
                  <c:v>28697.537700000001</c:v>
                </c:pt>
                <c:pt idx="75">
                  <c:v>29490.5798</c:v>
                </c:pt>
                <c:pt idx="76">
                  <c:v>26487.806199999999</c:v>
                </c:pt>
                <c:pt idx="77">
                  <c:v>31832.668600000001</c:v>
                </c:pt>
                <c:pt idx="78">
                  <c:v>50299.145400000001</c:v>
                </c:pt>
                <c:pt idx="79">
                  <c:v>43904.295700000002</c:v>
                </c:pt>
                <c:pt idx="80">
                  <c:v>32522.319899999999</c:v>
                </c:pt>
                <c:pt idx="81">
                  <c:v>33836.189100000003</c:v>
                </c:pt>
                <c:pt idx="82">
                  <c:v>36510.875999999997</c:v>
                </c:pt>
                <c:pt idx="83">
                  <c:v>36330.065300000002</c:v>
                </c:pt>
                <c:pt idx="84">
                  <c:v>45752.829299999998</c:v>
                </c:pt>
                <c:pt idx="85">
                  <c:v>69135.861999999906</c:v>
                </c:pt>
                <c:pt idx="86">
                  <c:v>87198.603499999997</c:v>
                </c:pt>
                <c:pt idx="87">
                  <c:v>68336.529800000004</c:v>
                </c:pt>
                <c:pt idx="88">
                  <c:v>36892.245600000002</c:v>
                </c:pt>
                <c:pt idx="89">
                  <c:v>36128.625099999997</c:v>
                </c:pt>
                <c:pt idx="90">
                  <c:v>34412.626199999999</c:v>
                </c:pt>
                <c:pt idx="91">
                  <c:v>29390.245599999998</c:v>
                </c:pt>
                <c:pt idx="92">
                  <c:v>36308.7425</c:v>
                </c:pt>
                <c:pt idx="93">
                  <c:v>32261.0805</c:v>
                </c:pt>
                <c:pt idx="94">
                  <c:v>32154.8099</c:v>
                </c:pt>
                <c:pt idx="95">
                  <c:v>31567.614399999999</c:v>
                </c:pt>
                <c:pt idx="96">
                  <c:v>39023.135199999997</c:v>
                </c:pt>
                <c:pt idx="97">
                  <c:v>40120.4211</c:v>
                </c:pt>
                <c:pt idx="98">
                  <c:v>36142.518400000001</c:v>
                </c:pt>
                <c:pt idx="99">
                  <c:v>58485.941599999998</c:v>
                </c:pt>
                <c:pt idx="100">
                  <c:v>39800.2232</c:v>
                </c:pt>
                <c:pt idx="101">
                  <c:v>34209.534399999997</c:v>
                </c:pt>
                <c:pt idx="102">
                  <c:v>34546.6276</c:v>
                </c:pt>
                <c:pt idx="103">
                  <c:v>36048.489500000003</c:v>
                </c:pt>
                <c:pt idx="104">
                  <c:v>46525.371800000001</c:v>
                </c:pt>
                <c:pt idx="105">
                  <c:v>50820.891199999998</c:v>
                </c:pt>
                <c:pt idx="106">
                  <c:v>60952.2719</c:v>
                </c:pt>
                <c:pt idx="107">
                  <c:v>51897.290099999998</c:v>
                </c:pt>
                <c:pt idx="108">
                  <c:v>47228.814200000001</c:v>
                </c:pt>
                <c:pt idx="109">
                  <c:v>49325.500200000002</c:v>
                </c:pt>
                <c:pt idx="110">
                  <c:v>55464.265200000002</c:v>
                </c:pt>
                <c:pt idx="111">
                  <c:v>53480.359199999999</c:v>
                </c:pt>
                <c:pt idx="112">
                  <c:v>54694.538699999997</c:v>
                </c:pt>
                <c:pt idx="113">
                  <c:v>39741.254999999997</c:v>
                </c:pt>
                <c:pt idx="114">
                  <c:v>33084.234299999996</c:v>
                </c:pt>
                <c:pt idx="115">
                  <c:v>34601.067300000002</c:v>
                </c:pt>
                <c:pt idx="116">
                  <c:v>36918.731500000002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C-4534-965D-7A76B2293A0D}"/>
            </c:ext>
          </c:extLst>
        </c:ser>
        <c:ser>
          <c:idx val="1"/>
          <c:order val="1"/>
          <c:tx>
            <c:strRef>
              <c:f>'Additive Model (v2)'!$AU$3</c:f>
              <c:strCache>
                <c:ptCount val="1"/>
                <c:pt idx="0">
                  <c:v>Model_KW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'Additive Model (v2)'!$AU$4:$AU$120</c:f>
              <c:numCache>
                <c:formatCode>General</c:formatCode>
                <c:ptCount val="117"/>
                <c:pt idx="0">
                  <c:v>11072.16975502346</c:v>
                </c:pt>
                <c:pt idx="1">
                  <c:v>17413.136189197168</c:v>
                </c:pt>
                <c:pt idx="2">
                  <c:v>29549.874060041602</c:v>
                </c:pt>
                <c:pt idx="3">
                  <c:v>30912.167992547151</c:v>
                </c:pt>
                <c:pt idx="4">
                  <c:v>31818.721385778059</c:v>
                </c:pt>
                <c:pt idx="5">
                  <c:v>33633.396403039042</c:v>
                </c:pt>
                <c:pt idx="6">
                  <c:v>39068.875317246362</c:v>
                </c:pt>
                <c:pt idx="7">
                  <c:v>39828.829696175933</c:v>
                </c:pt>
                <c:pt idx="8">
                  <c:v>28354.593319182994</c:v>
                </c:pt>
                <c:pt idx="9">
                  <c:v>28498.197730281241</c:v>
                </c:pt>
                <c:pt idx="10">
                  <c:v>28456.104967999156</c:v>
                </c:pt>
                <c:pt idx="11">
                  <c:v>27048.491017827891</c:v>
                </c:pt>
                <c:pt idx="12">
                  <c:v>26973.726964390797</c:v>
                </c:pt>
                <c:pt idx="13">
                  <c:v>21839.601607378114</c:v>
                </c:pt>
                <c:pt idx="14">
                  <c:v>25319.236294922241</c:v>
                </c:pt>
                <c:pt idx="15">
                  <c:v>22960.051866737565</c:v>
                </c:pt>
                <c:pt idx="16">
                  <c:v>25880.325190641226</c:v>
                </c:pt>
                <c:pt idx="17">
                  <c:v>26083.79057210025</c:v>
                </c:pt>
                <c:pt idx="18">
                  <c:v>23475.139544618909</c:v>
                </c:pt>
                <c:pt idx="19">
                  <c:v>31447.373553292888</c:v>
                </c:pt>
                <c:pt idx="20">
                  <c:v>35819.31606955226</c:v>
                </c:pt>
                <c:pt idx="21">
                  <c:v>30415.498607816549</c:v>
                </c:pt>
                <c:pt idx="22">
                  <c:v>31482.81561424465</c:v>
                </c:pt>
                <c:pt idx="23">
                  <c:v>33909.932043882094</c:v>
                </c:pt>
                <c:pt idx="24">
                  <c:v>27307.583334217245</c:v>
                </c:pt>
                <c:pt idx="25">
                  <c:v>30075.027212504643</c:v>
                </c:pt>
                <c:pt idx="26">
                  <c:v>43176.311405944543</c:v>
                </c:pt>
                <c:pt idx="27">
                  <c:v>25280.654972244902</c:v>
                </c:pt>
                <c:pt idx="28">
                  <c:v>0</c:v>
                </c:pt>
                <c:pt idx="29">
                  <c:v>31810.062287780289</c:v>
                </c:pt>
                <c:pt idx="30">
                  <c:v>33588.532597878897</c:v>
                </c:pt>
                <c:pt idx="31">
                  <c:v>37292.926449717823</c:v>
                </c:pt>
                <c:pt idx="32">
                  <c:v>35082.468519953742</c:v>
                </c:pt>
                <c:pt idx="33">
                  <c:v>44358.761684329591</c:v>
                </c:pt>
                <c:pt idx="34">
                  <c:v>48924.395785560933</c:v>
                </c:pt>
                <c:pt idx="35">
                  <c:v>47171.47548832844</c:v>
                </c:pt>
                <c:pt idx="36">
                  <c:v>34331.480789185094</c:v>
                </c:pt>
                <c:pt idx="37">
                  <c:v>35973.864737397736</c:v>
                </c:pt>
                <c:pt idx="38">
                  <c:v>34914.741334792816</c:v>
                </c:pt>
                <c:pt idx="39">
                  <c:v>27020.955779914897</c:v>
                </c:pt>
                <c:pt idx="40">
                  <c:v>32505.686494696252</c:v>
                </c:pt>
                <c:pt idx="41">
                  <c:v>30662.905844960656</c:v>
                </c:pt>
                <c:pt idx="42">
                  <c:v>31699.52716836525</c:v>
                </c:pt>
                <c:pt idx="43">
                  <c:v>25216.912102982173</c:v>
                </c:pt>
                <c:pt idx="44">
                  <c:v>36857.040655874815</c:v>
                </c:pt>
                <c:pt idx="45">
                  <c:v>37795.196257588061</c:v>
                </c:pt>
                <c:pt idx="46">
                  <c:v>32836.312405481847</c:v>
                </c:pt>
                <c:pt idx="47">
                  <c:v>40218.817799832352</c:v>
                </c:pt>
                <c:pt idx="48">
                  <c:v>34013.230790674868</c:v>
                </c:pt>
                <c:pt idx="49">
                  <c:v>30590.726008801899</c:v>
                </c:pt>
                <c:pt idx="50">
                  <c:v>26015.476109129479</c:v>
                </c:pt>
                <c:pt idx="51">
                  <c:v>32010.970006447074</c:v>
                </c:pt>
                <c:pt idx="52">
                  <c:v>37951.980486579268</c:v>
                </c:pt>
                <c:pt idx="53">
                  <c:v>41179.59242348907</c:v>
                </c:pt>
                <c:pt idx="54">
                  <c:v>46922.016611225139</c:v>
                </c:pt>
                <c:pt idx="55">
                  <c:v>37339.609547646985</c:v>
                </c:pt>
                <c:pt idx="56">
                  <c:v>33473.73583511891</c:v>
                </c:pt>
                <c:pt idx="57">
                  <c:v>36887.478888961632</c:v>
                </c:pt>
                <c:pt idx="58">
                  <c:v>49639.658227211345</c:v>
                </c:pt>
                <c:pt idx="59">
                  <c:v>47207.048457717057</c:v>
                </c:pt>
                <c:pt idx="60">
                  <c:v>35618.736135123698</c:v>
                </c:pt>
                <c:pt idx="61">
                  <c:v>28590.209470211714</c:v>
                </c:pt>
                <c:pt idx="62">
                  <c:v>28068.219437754313</c:v>
                </c:pt>
                <c:pt idx="63">
                  <c:v>28383.337733233988</c:v>
                </c:pt>
                <c:pt idx="64">
                  <c:v>30119.92280828784</c:v>
                </c:pt>
                <c:pt idx="65">
                  <c:v>22178.371921908845</c:v>
                </c:pt>
                <c:pt idx="66">
                  <c:v>25412.979819849901</c:v>
                </c:pt>
                <c:pt idx="67">
                  <c:v>24607.688704045737</c:v>
                </c:pt>
                <c:pt idx="68">
                  <c:v>17031.666702974519</c:v>
                </c:pt>
                <c:pt idx="69">
                  <c:v>18298.187275754059</c:v>
                </c:pt>
                <c:pt idx="70">
                  <c:v>20459.350751348487</c:v>
                </c:pt>
                <c:pt idx="71">
                  <c:v>30139.08388102804</c:v>
                </c:pt>
                <c:pt idx="72">
                  <c:v>41660.050162056767</c:v>
                </c:pt>
                <c:pt idx="73">
                  <c:v>38151.254378978869</c:v>
                </c:pt>
                <c:pt idx="74">
                  <c:v>35961.559373252072</c:v>
                </c:pt>
                <c:pt idx="75">
                  <c:v>33054.98831322405</c:v>
                </c:pt>
                <c:pt idx="76">
                  <c:v>30358.489682696942</c:v>
                </c:pt>
                <c:pt idx="77">
                  <c:v>30532.485341712512</c:v>
                </c:pt>
                <c:pt idx="78">
                  <c:v>48990.511012174189</c:v>
                </c:pt>
                <c:pt idx="79">
                  <c:v>36633.817384921778</c:v>
                </c:pt>
                <c:pt idx="80">
                  <c:v>29906.389342906605</c:v>
                </c:pt>
                <c:pt idx="81">
                  <c:v>32546.842475807854</c:v>
                </c:pt>
                <c:pt idx="82">
                  <c:v>34140.997378663589</c:v>
                </c:pt>
                <c:pt idx="83">
                  <c:v>38521.99175209352</c:v>
                </c:pt>
                <c:pt idx="84">
                  <c:v>42959.167581877991</c:v>
                </c:pt>
                <c:pt idx="85">
                  <c:v>59555.405352399161</c:v>
                </c:pt>
                <c:pt idx="86">
                  <c:v>74949.612572035272</c:v>
                </c:pt>
                <c:pt idx="87">
                  <c:v>66973.820267847259</c:v>
                </c:pt>
                <c:pt idx="88">
                  <c:v>47104.360577372885</c:v>
                </c:pt>
                <c:pt idx="89">
                  <c:v>41343.645432309961</c:v>
                </c:pt>
                <c:pt idx="90">
                  <c:v>40306.639460048194</c:v>
                </c:pt>
                <c:pt idx="91">
                  <c:v>35648.291488103903</c:v>
                </c:pt>
                <c:pt idx="92">
                  <c:v>44812.186304719442</c:v>
                </c:pt>
                <c:pt idx="93">
                  <c:v>33804.150518459021</c:v>
                </c:pt>
                <c:pt idx="94">
                  <c:v>31495.78983328936</c:v>
                </c:pt>
                <c:pt idx="95">
                  <c:v>31148.09206492165</c:v>
                </c:pt>
                <c:pt idx="96">
                  <c:v>44796.221032268732</c:v>
                </c:pt>
                <c:pt idx="97">
                  <c:v>46546.117445160322</c:v>
                </c:pt>
                <c:pt idx="98">
                  <c:v>42375.995716067933</c:v>
                </c:pt>
                <c:pt idx="99">
                  <c:v>51805.588244774823</c:v>
                </c:pt>
                <c:pt idx="100">
                  <c:v>35039.619733851738</c:v>
                </c:pt>
                <c:pt idx="101">
                  <c:v>33443.635378531028</c:v>
                </c:pt>
                <c:pt idx="102">
                  <c:v>34386.217212353644</c:v>
                </c:pt>
                <c:pt idx="103">
                  <c:v>37377.974969160598</c:v>
                </c:pt>
                <c:pt idx="104">
                  <c:v>44065.319799669378</c:v>
                </c:pt>
                <c:pt idx="105">
                  <c:v>52227.88308511331</c:v>
                </c:pt>
                <c:pt idx="106">
                  <c:v>64114.498639003636</c:v>
                </c:pt>
                <c:pt idx="107">
                  <c:v>44950.217539317331</c:v>
                </c:pt>
                <c:pt idx="108">
                  <c:v>44460.719009548106</c:v>
                </c:pt>
                <c:pt idx="109">
                  <c:v>48917.394040545027</c:v>
                </c:pt>
                <c:pt idx="110">
                  <c:v>63003.33689210617</c:v>
                </c:pt>
                <c:pt idx="111">
                  <c:v>58112.328134649339</c:v>
                </c:pt>
                <c:pt idx="112">
                  <c:v>56166.521688216679</c:v>
                </c:pt>
                <c:pt idx="113">
                  <c:v>34617.157553914083</c:v>
                </c:pt>
                <c:pt idx="114">
                  <c:v>32630.753046338021</c:v>
                </c:pt>
                <c:pt idx="115">
                  <c:v>32095.206612734841</c:v>
                </c:pt>
                <c:pt idx="116">
                  <c:v>32596.896941601739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4C-4534-965D-7A76B2293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549680"/>
        <c:axId val="699585688"/>
      </c:lineChart>
      <c:catAx>
        <c:axId val="73354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85688"/>
        <c:crosses val="autoZero"/>
        <c:auto val="1"/>
        <c:lblAlgn val="ctr"/>
        <c:lblOffset val="100"/>
        <c:noMultiLvlLbl val="0"/>
      </c:catAx>
      <c:valAx>
        <c:axId val="69958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54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0</xdr:colOff>
      <xdr:row>5</xdr:row>
      <xdr:rowOff>0</xdr:rowOff>
    </xdr:from>
    <xdr:to>
      <xdr:col>57</xdr:col>
      <xdr:colOff>304800</xdr:colOff>
      <xdr:row>19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0</xdr:colOff>
      <xdr:row>3</xdr:row>
      <xdr:rowOff>0</xdr:rowOff>
    </xdr:from>
    <xdr:to>
      <xdr:col>56</xdr:col>
      <xdr:colOff>0</xdr:colOff>
      <xdr:row>16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/>
  </sheetViews>
  <sheetFormatPr defaultRowHeight="14.5" x14ac:dyDescent="0.35"/>
  <sheetData>
    <row r="1" spans="1:5" x14ac:dyDescent="0.35">
      <c r="A1" t="s">
        <v>0</v>
      </c>
    </row>
    <row r="2" spans="1:5" x14ac:dyDescent="0.35">
      <c r="A2" t="s">
        <v>1</v>
      </c>
    </row>
    <row r="3" spans="1:5" x14ac:dyDescent="0.35">
      <c r="A3" t="s">
        <v>2</v>
      </c>
    </row>
    <row r="4" spans="1:5" x14ac:dyDescent="0.35">
      <c r="A4" t="s">
        <v>3</v>
      </c>
    </row>
    <row r="5" spans="1:5" x14ac:dyDescent="0.35">
      <c r="A5" t="s">
        <v>4</v>
      </c>
    </row>
    <row r="7" spans="1:5" x14ac:dyDescent="0.35">
      <c r="A7" t="s">
        <v>5</v>
      </c>
      <c r="B7" t="s">
        <v>6</v>
      </c>
      <c r="C7" t="s">
        <v>7</v>
      </c>
      <c r="D7" t="s">
        <v>8</v>
      </c>
      <c r="E7" t="s">
        <v>9</v>
      </c>
    </row>
    <row r="9" spans="1:5" x14ac:dyDescent="0.35">
      <c r="A9" t="s">
        <v>10</v>
      </c>
      <c r="B9">
        <v>6.7295730000000002</v>
      </c>
      <c r="C9">
        <v>0.49517499999999998</v>
      </c>
      <c r="D9">
        <v>13.590299999999999</v>
      </c>
      <c r="E9">
        <v>0</v>
      </c>
    </row>
    <row r="10" spans="1:5" x14ac:dyDescent="0.35">
      <c r="A10" t="s">
        <v>11</v>
      </c>
      <c r="B10" s="1">
        <v>8.1299999999999999E-7</v>
      </c>
      <c r="C10" s="1">
        <v>4.34E-7</v>
      </c>
      <c r="D10">
        <v>1.8724130000000001</v>
      </c>
      <c r="E10">
        <v>6.4000000000000001E-2</v>
      </c>
    </row>
    <row r="11" spans="1:5" x14ac:dyDescent="0.35">
      <c r="A11" t="s">
        <v>12</v>
      </c>
      <c r="B11">
        <v>1.542E-2</v>
      </c>
      <c r="C11">
        <v>5.326E-3</v>
      </c>
      <c r="D11">
        <v>2.895445</v>
      </c>
      <c r="E11">
        <v>4.5999999999999999E-3</v>
      </c>
    </row>
    <row r="12" spans="1:5" x14ac:dyDescent="0.35">
      <c r="A12" t="s">
        <v>13</v>
      </c>
      <c r="B12">
        <v>-1.8079000000000001E-2</v>
      </c>
      <c r="C12">
        <v>5.5040000000000002E-3</v>
      </c>
      <c r="D12">
        <v>-3.2844600000000002</v>
      </c>
      <c r="E12">
        <v>1.4E-3</v>
      </c>
    </row>
    <row r="13" spans="1:5" x14ac:dyDescent="0.35">
      <c r="A13" t="s">
        <v>14</v>
      </c>
      <c r="B13">
        <v>1.8152999999999999E-2</v>
      </c>
      <c r="C13">
        <v>5.0980000000000001E-3</v>
      </c>
      <c r="D13">
        <v>3.5606900000000001</v>
      </c>
      <c r="E13">
        <v>5.9999999999999995E-4</v>
      </c>
    </row>
    <row r="14" spans="1:5" x14ac:dyDescent="0.35">
      <c r="A14" t="s">
        <v>15</v>
      </c>
      <c r="B14" s="1">
        <v>6.1500000000000004E-6</v>
      </c>
      <c r="C14" s="1">
        <v>8.4099999999999997E-7</v>
      </c>
      <c r="D14">
        <v>7.3071849999999996</v>
      </c>
      <c r="E14">
        <v>0</v>
      </c>
    </row>
    <row r="15" spans="1:5" x14ac:dyDescent="0.35">
      <c r="A15" t="s">
        <v>16</v>
      </c>
      <c r="B15">
        <v>3.2426000000000003E-2</v>
      </c>
      <c r="C15">
        <v>1.1462E-2</v>
      </c>
      <c r="D15">
        <v>2.8290470000000001</v>
      </c>
      <c r="E15">
        <v>5.5999999999999999E-3</v>
      </c>
    </row>
    <row r="16" spans="1:5" x14ac:dyDescent="0.35">
      <c r="A16" t="s">
        <v>17</v>
      </c>
      <c r="B16">
        <v>0.76815699999999998</v>
      </c>
      <c r="C16">
        <v>0.15012300000000001</v>
      </c>
      <c r="D16">
        <v>5.1168639999999996</v>
      </c>
      <c r="E16">
        <v>0</v>
      </c>
    </row>
    <row r="17" spans="1:5" x14ac:dyDescent="0.35">
      <c r="A17" t="s">
        <v>18</v>
      </c>
      <c r="B17">
        <v>9.7439999999999992E-3</v>
      </c>
      <c r="C17">
        <v>1.0977000000000001E-2</v>
      </c>
      <c r="D17">
        <v>0.88766999999999996</v>
      </c>
      <c r="E17">
        <v>0.37680000000000002</v>
      </c>
    </row>
    <row r="18" spans="1:5" x14ac:dyDescent="0.35">
      <c r="A18" t="s">
        <v>19</v>
      </c>
      <c r="B18">
        <v>-1.4326E-2</v>
      </c>
      <c r="C18">
        <v>3.003E-3</v>
      </c>
      <c r="D18">
        <v>-4.7708000000000004</v>
      </c>
      <c r="E18">
        <v>0</v>
      </c>
    </row>
    <row r="19" spans="1:5" x14ac:dyDescent="0.35">
      <c r="A19" t="s">
        <v>20</v>
      </c>
      <c r="B19">
        <v>5.3220000000000003E-3</v>
      </c>
      <c r="C19">
        <v>4.0359999999999997E-3</v>
      </c>
      <c r="D19">
        <v>1.3186500000000001</v>
      </c>
      <c r="E19">
        <v>0.1903</v>
      </c>
    </row>
    <row r="20" spans="1:5" x14ac:dyDescent="0.35">
      <c r="A20" t="s">
        <v>21</v>
      </c>
      <c r="B20">
        <v>-1.5713000000000001E-2</v>
      </c>
      <c r="C20">
        <v>7.6039999999999996E-3</v>
      </c>
      <c r="D20">
        <v>-2.066392</v>
      </c>
      <c r="E20">
        <v>4.1399999999999999E-2</v>
      </c>
    </row>
    <row r="22" spans="1:5" x14ac:dyDescent="0.35">
      <c r="A22" t="s">
        <v>22</v>
      </c>
      <c r="B22">
        <v>0.83462000000000003</v>
      </c>
      <c r="C22" t="s">
        <v>23</v>
      </c>
      <c r="E22">
        <v>8.1234219999999997</v>
      </c>
    </row>
    <row r="23" spans="1:5" x14ac:dyDescent="0.35">
      <c r="A23" t="s">
        <v>24</v>
      </c>
      <c r="B23">
        <v>0.816608</v>
      </c>
      <c r="C23" t="s">
        <v>25</v>
      </c>
      <c r="E23">
        <v>1.099648</v>
      </c>
    </row>
    <row r="24" spans="1:5" x14ac:dyDescent="0.35">
      <c r="A24" t="s">
        <v>26</v>
      </c>
      <c r="B24">
        <v>0.47091699999999997</v>
      </c>
      <c r="C24" t="s">
        <v>27</v>
      </c>
      <c r="E24">
        <v>1.4318519999999999</v>
      </c>
    </row>
    <row r="25" spans="1:5" x14ac:dyDescent="0.35">
      <c r="A25" t="s">
        <v>28</v>
      </c>
      <c r="B25">
        <v>22.398029999999999</v>
      </c>
      <c r="C25" t="s">
        <v>29</v>
      </c>
      <c r="E25">
        <v>1.7214860000000001</v>
      </c>
    </row>
    <row r="26" spans="1:5" x14ac:dyDescent="0.35">
      <c r="A26" t="s">
        <v>30</v>
      </c>
      <c r="B26">
        <v>-68.899609999999996</v>
      </c>
      <c r="C26" t="s">
        <v>31</v>
      </c>
      <c r="E26">
        <v>1.549382</v>
      </c>
    </row>
    <row r="27" spans="1:5" x14ac:dyDescent="0.35">
      <c r="A27" t="s">
        <v>32</v>
      </c>
      <c r="B27">
        <v>46.337539999999997</v>
      </c>
      <c r="C27" t="s">
        <v>33</v>
      </c>
      <c r="E27">
        <v>1.4179360000000001</v>
      </c>
    </row>
    <row r="28" spans="1:5" x14ac:dyDescent="0.35">
      <c r="A28" t="s">
        <v>34</v>
      </c>
      <c r="B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workbookViewId="0">
      <selection activeCell="K34" sqref="K34"/>
    </sheetView>
  </sheetViews>
  <sheetFormatPr defaultRowHeight="14.5" x14ac:dyDescent="0.35"/>
  <cols>
    <col min="1" max="1" width="13.1796875" customWidth="1"/>
    <col min="7" max="7" width="12" bestFit="1" customWidth="1"/>
  </cols>
  <sheetData>
    <row r="1" spans="1:9" x14ac:dyDescent="0.35">
      <c r="A1" t="s">
        <v>66</v>
      </c>
      <c r="B1" t="s">
        <v>67</v>
      </c>
      <c r="C1" t="s">
        <v>68</v>
      </c>
      <c r="D1" t="s">
        <v>69</v>
      </c>
      <c r="E1" t="s">
        <v>70</v>
      </c>
      <c r="G1" s="7" t="s">
        <v>89</v>
      </c>
      <c r="H1" s="7" t="s">
        <v>63</v>
      </c>
      <c r="I1" s="8">
        <f>SUM(H2:H114)</f>
        <v>-7.28282520863619E-2</v>
      </c>
    </row>
    <row r="2" spans="1:9" x14ac:dyDescent="0.35">
      <c r="A2" s="2">
        <v>41302</v>
      </c>
      <c r="B2">
        <v>7.8958969807526902</v>
      </c>
      <c r="C2">
        <v>7.7210526277234397</v>
      </c>
      <c r="D2">
        <v>0.174844353029255</v>
      </c>
      <c r="E2" t="s">
        <v>71</v>
      </c>
      <c r="G2">
        <f>'log Decomp'!C10</f>
        <v>7.7215455507899016</v>
      </c>
      <c r="H2" s="8">
        <f>C2-G2</f>
        <v>-4.9292306646187001E-4</v>
      </c>
    </row>
    <row r="3" spans="1:9" x14ac:dyDescent="0.35">
      <c r="A3" s="2">
        <v>41309</v>
      </c>
      <c r="B3">
        <v>8.21445441354388</v>
      </c>
      <c r="C3">
        <v>8.4273574299046299</v>
      </c>
      <c r="D3">
        <v>-0.21290301636075001</v>
      </c>
      <c r="E3" t="s">
        <v>72</v>
      </c>
      <c r="G3">
        <f>'log Decomp'!C11</f>
        <v>8.4279657270688286</v>
      </c>
      <c r="H3" s="8">
        <f t="shared" ref="H3:H66" si="0">C3-G3</f>
        <v>-6.0829716419874558E-4</v>
      </c>
    </row>
    <row r="4" spans="1:9" x14ac:dyDescent="0.35">
      <c r="A4" s="2">
        <v>41316</v>
      </c>
      <c r="B4">
        <v>8.4677806115863596</v>
      </c>
      <c r="C4">
        <v>8.1559002141250296</v>
      </c>
      <c r="D4">
        <v>0.31188039746132401</v>
      </c>
      <c r="E4" t="s">
        <v>73</v>
      </c>
      <c r="G4">
        <f>'log Decomp'!C12</f>
        <v>8.1565557899552896</v>
      </c>
      <c r="H4" s="8">
        <f t="shared" si="0"/>
        <v>-6.5557583025999122E-4</v>
      </c>
    </row>
    <row r="5" spans="1:9" x14ac:dyDescent="0.35">
      <c r="A5" s="2">
        <v>41323</v>
      </c>
      <c r="B5">
        <v>7.7946966202865902</v>
      </c>
      <c r="C5">
        <v>8.4060229937038002</v>
      </c>
      <c r="D5">
        <v>-0.61132637341721396</v>
      </c>
      <c r="E5" t="s">
        <v>74</v>
      </c>
      <c r="G5">
        <f>'log Decomp'!C13</f>
        <v>8.40668682757968</v>
      </c>
      <c r="H5" s="8">
        <f t="shared" si="0"/>
        <v>-6.6383387587976017E-4</v>
      </c>
    </row>
    <row r="6" spans="1:9" x14ac:dyDescent="0.35">
      <c r="A6" s="2">
        <v>41330</v>
      </c>
      <c r="B6">
        <v>7.28764093804336</v>
      </c>
      <c r="C6">
        <v>7.3098086009568899</v>
      </c>
      <c r="D6">
        <v>-2.21676629135279E-2</v>
      </c>
      <c r="E6" t="s">
        <v>75</v>
      </c>
      <c r="G6">
        <f>'log Decomp'!C14</f>
        <v>7.3103572963358276</v>
      </c>
      <c r="H6" s="8">
        <f t="shared" si="0"/>
        <v>-5.4869537893775799E-4</v>
      </c>
    </row>
    <row r="7" spans="1:9" x14ac:dyDescent="0.35">
      <c r="A7" s="2">
        <v>41337</v>
      </c>
      <c r="B7">
        <v>7.79904622409276</v>
      </c>
      <c r="C7">
        <v>7.2736318541087099</v>
      </c>
      <c r="D7">
        <v>0.525414369984052</v>
      </c>
      <c r="E7" t="s">
        <v>76</v>
      </c>
      <c r="G7">
        <f>'log Decomp'!C15</f>
        <v>7.2740915817261227</v>
      </c>
      <c r="H7" s="8">
        <f t="shared" si="0"/>
        <v>-4.5972761741275292E-4</v>
      </c>
    </row>
    <row r="8" spans="1:9" x14ac:dyDescent="0.35">
      <c r="A8" s="2">
        <v>41344</v>
      </c>
      <c r="B8">
        <v>7.0563980179140797</v>
      </c>
      <c r="C8">
        <v>7.2462931707096203</v>
      </c>
      <c r="D8">
        <v>-0.189895152795543</v>
      </c>
      <c r="E8" t="s">
        <v>72</v>
      </c>
      <c r="G8">
        <f>'log Decomp'!C16</f>
        <v>7.2466897549758276</v>
      </c>
      <c r="H8" s="8">
        <f t="shared" si="0"/>
        <v>-3.9658426620725606E-4</v>
      </c>
    </row>
    <row r="9" spans="1:9" x14ac:dyDescent="0.35">
      <c r="A9" s="2">
        <v>41351</v>
      </c>
      <c r="B9">
        <v>7.0193149004179798</v>
      </c>
      <c r="C9">
        <v>7.1378435248456302</v>
      </c>
      <c r="D9">
        <v>-0.118528624427652</v>
      </c>
      <c r="E9" t="s">
        <v>77</v>
      </c>
      <c r="G9">
        <f>'log Decomp'!C17</f>
        <v>7.1381976156336258</v>
      </c>
      <c r="H9" s="8">
        <f t="shared" si="0"/>
        <v>-3.5409078799553129E-4</v>
      </c>
    </row>
    <row r="10" spans="1:9" x14ac:dyDescent="0.35">
      <c r="A10" s="2">
        <v>41358</v>
      </c>
      <c r="B10">
        <v>7.6786389406876099</v>
      </c>
      <c r="C10">
        <v>7.1067046872589703</v>
      </c>
      <c r="D10">
        <v>0.57193425342864102</v>
      </c>
      <c r="E10" t="s">
        <v>78</v>
      </c>
      <c r="G10">
        <f>'log Decomp'!C18</f>
        <v>7.1070521375939588</v>
      </c>
      <c r="H10" s="8">
        <f t="shared" si="0"/>
        <v>-3.474503349885083E-4</v>
      </c>
    </row>
    <row r="11" spans="1:9" x14ac:dyDescent="0.35">
      <c r="A11" s="2">
        <v>41365</v>
      </c>
      <c r="B11">
        <v>6.2112384274525203</v>
      </c>
      <c r="C11">
        <v>5.9647949064581898</v>
      </c>
      <c r="D11">
        <v>0.246443520994332</v>
      </c>
      <c r="E11" t="s">
        <v>79</v>
      </c>
      <c r="G11">
        <f>'log Decomp'!C19</f>
        <v>5.9650754744625409</v>
      </c>
      <c r="H11" s="8">
        <f t="shared" si="0"/>
        <v>-2.8056800435116713E-4</v>
      </c>
    </row>
    <row r="12" spans="1:9" x14ac:dyDescent="0.35">
      <c r="A12" s="2">
        <v>41372</v>
      </c>
      <c r="B12">
        <v>6.0173688643121004</v>
      </c>
      <c r="C12">
        <v>5.8004138004484798</v>
      </c>
      <c r="D12">
        <v>0.21695506386362301</v>
      </c>
      <c r="E12" t="s">
        <v>79</v>
      </c>
      <c r="G12">
        <f>'log Decomp'!C20</f>
        <v>5.8006407753186382</v>
      </c>
      <c r="H12" s="8">
        <f t="shared" si="0"/>
        <v>-2.269748701584362E-4</v>
      </c>
    </row>
    <row r="13" spans="1:9" x14ac:dyDescent="0.35">
      <c r="A13" s="2">
        <v>41379</v>
      </c>
      <c r="B13">
        <v>5.2566012223951102</v>
      </c>
      <c r="C13">
        <v>5.6909732426810598</v>
      </c>
      <c r="D13">
        <v>-0.43437202028594102</v>
      </c>
      <c r="E13" t="s">
        <v>80</v>
      </c>
      <c r="G13">
        <f>'log Decomp'!C21</f>
        <v>5.6911572847732277</v>
      </c>
      <c r="H13" s="8">
        <f t="shared" si="0"/>
        <v>-1.8404209216793532E-4</v>
      </c>
    </row>
    <row r="14" spans="1:9" x14ac:dyDescent="0.35">
      <c r="A14" s="2">
        <v>41386</v>
      </c>
      <c r="B14">
        <v>5.1698792667723197</v>
      </c>
      <c r="C14">
        <v>5.6503072965862504</v>
      </c>
      <c r="D14">
        <v>-0.48042802981393401</v>
      </c>
      <c r="E14" t="s">
        <v>81</v>
      </c>
      <c r="G14">
        <f>'log Decomp'!C22</f>
        <v>5.6504612951550159</v>
      </c>
      <c r="H14" s="8">
        <f t="shared" si="0"/>
        <v>-1.539985687655232E-4</v>
      </c>
    </row>
    <row r="15" spans="1:9" x14ac:dyDescent="0.35">
      <c r="A15" s="2">
        <v>41393</v>
      </c>
      <c r="B15">
        <v>5.1849700410672996</v>
      </c>
      <c r="C15">
        <v>5.5086770186934597</v>
      </c>
      <c r="D15">
        <v>-0.32370697762615902</v>
      </c>
      <c r="E15" t="s">
        <v>80</v>
      </c>
      <c r="G15">
        <f>'log Decomp'!C23</f>
        <v>5.5088310939553429</v>
      </c>
      <c r="H15" s="8">
        <f t="shared" si="0"/>
        <v>-1.5407526188315757E-4</v>
      </c>
    </row>
    <row r="16" spans="1:9" x14ac:dyDescent="0.35">
      <c r="A16" s="2">
        <v>41400</v>
      </c>
      <c r="B16">
        <v>5.8593441585488497</v>
      </c>
      <c r="C16">
        <v>5.9614976428792001</v>
      </c>
      <c r="D16">
        <v>-0.10215348433035</v>
      </c>
      <c r="E16" t="s">
        <v>77</v>
      </c>
      <c r="G16">
        <f>'log Decomp'!C24</f>
        <v>5.961663793688448</v>
      </c>
      <c r="H16" s="8">
        <f t="shared" si="0"/>
        <v>-1.6615080924786696E-4</v>
      </c>
    </row>
    <row r="17" spans="1:8" x14ac:dyDescent="0.35">
      <c r="A17" s="2">
        <v>41407</v>
      </c>
      <c r="B17">
        <v>7.2095241893903701</v>
      </c>
      <c r="C17">
        <v>6.5290497650557704</v>
      </c>
      <c r="D17">
        <v>0.68047442433460803</v>
      </c>
      <c r="E17" t="s">
        <v>78</v>
      </c>
      <c r="G17">
        <f>'log Decomp'!C25</f>
        <v>6.5293325574949606</v>
      </c>
      <c r="H17" s="8">
        <f t="shared" si="0"/>
        <v>-2.8279243919016039E-4</v>
      </c>
    </row>
    <row r="18" spans="1:8" x14ac:dyDescent="0.35">
      <c r="A18" s="2">
        <v>41414</v>
      </c>
      <c r="B18">
        <v>7.20132955823874</v>
      </c>
      <c r="C18">
        <v>7.1004536936056502</v>
      </c>
      <c r="D18">
        <v>0.100875864633096</v>
      </c>
      <c r="E18" t="s">
        <v>71</v>
      </c>
      <c r="G18">
        <f>'log Decomp'!C26</f>
        <v>7.1007599334768248</v>
      </c>
      <c r="H18" s="8">
        <f t="shared" si="0"/>
        <v>-3.0623987117461837E-4</v>
      </c>
    </row>
    <row r="19" spans="1:8" x14ac:dyDescent="0.35">
      <c r="A19" s="2">
        <v>41421</v>
      </c>
      <c r="B19">
        <v>7.2238863876274104</v>
      </c>
      <c r="C19">
        <v>7.2846545879503699</v>
      </c>
      <c r="D19">
        <v>-6.0768200322954297E-2</v>
      </c>
      <c r="E19" t="s">
        <v>77</v>
      </c>
      <c r="G19">
        <f>'log Decomp'!C27</f>
        <v>7.2850405642741434</v>
      </c>
      <c r="H19" s="8">
        <f t="shared" si="0"/>
        <v>-3.8597632377346258E-4</v>
      </c>
    </row>
    <row r="20" spans="1:8" x14ac:dyDescent="0.35">
      <c r="A20" s="2">
        <v>41428</v>
      </c>
      <c r="B20">
        <v>6.4015874574603702</v>
      </c>
      <c r="C20">
        <v>6.2697838722702901</v>
      </c>
      <c r="D20">
        <v>0.131803585190086</v>
      </c>
      <c r="E20" t="s">
        <v>71</v>
      </c>
      <c r="G20">
        <f>'log Decomp'!C28</f>
        <v>6.2701261074552885</v>
      </c>
      <c r="H20" s="8">
        <f t="shared" si="0"/>
        <v>-3.4223518499842953E-4</v>
      </c>
    </row>
    <row r="21" spans="1:8" x14ac:dyDescent="0.35">
      <c r="A21" s="2">
        <v>41435</v>
      </c>
      <c r="B21">
        <v>6.13856730572755</v>
      </c>
      <c r="C21">
        <v>5.9660958375483704</v>
      </c>
      <c r="D21">
        <v>0.17247146817917</v>
      </c>
      <c r="E21" t="s">
        <v>71</v>
      </c>
      <c r="G21">
        <f>'log Decomp'!C29</f>
        <v>5.966405770355327</v>
      </c>
      <c r="H21" s="8">
        <f t="shared" si="0"/>
        <v>-3.0993280695668091E-4</v>
      </c>
    </row>
    <row r="22" spans="1:8" x14ac:dyDescent="0.35">
      <c r="A22" s="2">
        <v>41442</v>
      </c>
      <c r="B22">
        <v>6.3308368601537399</v>
      </c>
      <c r="C22">
        <v>6.5137515825609</v>
      </c>
      <c r="D22">
        <v>-0.182914722407166</v>
      </c>
      <c r="E22" t="s">
        <v>77</v>
      </c>
      <c r="G22">
        <f>'log Decomp'!C30</f>
        <v>6.5140791146721941</v>
      </c>
      <c r="H22" s="8">
        <f t="shared" si="0"/>
        <v>-3.2753211129410431E-4</v>
      </c>
    </row>
    <row r="23" spans="1:8" x14ac:dyDescent="0.35">
      <c r="A23" s="2">
        <v>41449</v>
      </c>
      <c r="B23">
        <v>7.0244857608981297</v>
      </c>
      <c r="C23">
        <v>6.9573007473088397</v>
      </c>
      <c r="D23">
        <v>6.7185013589286802E-2</v>
      </c>
      <c r="E23" t="s">
        <v>71</v>
      </c>
      <c r="G23">
        <f>'log Decomp'!C31</f>
        <v>6.9576818703652155</v>
      </c>
      <c r="H23" s="8">
        <f t="shared" si="0"/>
        <v>-3.8112305637572064E-4</v>
      </c>
    </row>
    <row r="24" spans="1:8" x14ac:dyDescent="0.35">
      <c r="A24" s="2">
        <v>41456</v>
      </c>
      <c r="B24">
        <v>7.2731109164423904</v>
      </c>
      <c r="C24">
        <v>7.04125644895612</v>
      </c>
      <c r="D24">
        <v>0.23185446748626901</v>
      </c>
      <c r="E24" t="s">
        <v>79</v>
      </c>
      <c r="G24">
        <f>'log Decomp'!C32</f>
        <v>7.0416822772506915</v>
      </c>
      <c r="H24" s="8">
        <f t="shared" si="0"/>
        <v>-4.2582829457149529E-4</v>
      </c>
    </row>
    <row r="25" spans="1:8" x14ac:dyDescent="0.35">
      <c r="A25" s="2">
        <v>41463</v>
      </c>
      <c r="B25">
        <v>5.7313081435209003</v>
      </c>
      <c r="C25">
        <v>6.7979749100314697</v>
      </c>
      <c r="D25">
        <v>-1.06666676651056</v>
      </c>
      <c r="E25" t="s">
        <v>82</v>
      </c>
      <c r="G25">
        <f>'log Decomp'!C33</f>
        <v>6.7982973953746013</v>
      </c>
      <c r="H25" s="8">
        <f t="shared" si="0"/>
        <v>-3.224853431316177E-4</v>
      </c>
    </row>
    <row r="26" spans="1:8" x14ac:dyDescent="0.35">
      <c r="A26" s="2">
        <v>41470</v>
      </c>
      <c r="B26">
        <v>6.9039863856177099</v>
      </c>
      <c r="C26">
        <v>6.7076124788616101</v>
      </c>
      <c r="D26">
        <v>0.196373906756104</v>
      </c>
      <c r="E26" t="s">
        <v>79</v>
      </c>
      <c r="G26">
        <f>'log Decomp'!C34</f>
        <v>6.7079297143668901</v>
      </c>
      <c r="H26" s="8">
        <f t="shared" si="0"/>
        <v>-3.1723550528006683E-4</v>
      </c>
    </row>
    <row r="27" spans="1:8" x14ac:dyDescent="0.35">
      <c r="A27" s="2">
        <v>41477</v>
      </c>
      <c r="B27">
        <v>7.31383859595981</v>
      </c>
      <c r="C27">
        <v>6.9617670983979902</v>
      </c>
      <c r="D27">
        <v>0.35207149756181799</v>
      </c>
      <c r="E27" t="s">
        <v>73</v>
      </c>
      <c r="G27">
        <f>'log Decomp'!C35</f>
        <v>6.9621303878130449</v>
      </c>
      <c r="H27" s="8">
        <f t="shared" si="0"/>
        <v>-3.6328941505470169E-4</v>
      </c>
    </row>
    <row r="28" spans="1:8" x14ac:dyDescent="0.35">
      <c r="A28" s="2">
        <v>41484</v>
      </c>
      <c r="B28">
        <v>7.5436113192473</v>
      </c>
      <c r="C28">
        <v>7.1579781714161799</v>
      </c>
      <c r="D28">
        <v>0.38563314783112401</v>
      </c>
      <c r="E28" t="s">
        <v>73</v>
      </c>
      <c r="G28">
        <f>'log Decomp'!C36</f>
        <v>7.1584781979781305</v>
      </c>
      <c r="H28" s="8">
        <f t="shared" si="0"/>
        <v>-5.0002656195058393E-4</v>
      </c>
    </row>
    <row r="29" spans="1:8" x14ac:dyDescent="0.35">
      <c r="A29" s="2">
        <v>41491</v>
      </c>
      <c r="B29">
        <v>7.8486861342642502</v>
      </c>
      <c r="C29">
        <v>7.3320712092824598</v>
      </c>
      <c r="D29">
        <v>0.51661492498179096</v>
      </c>
      <c r="E29" t="s">
        <v>76</v>
      </c>
      <c r="G29">
        <f>'log Decomp'!C37</f>
        <v>7.3326133851403279</v>
      </c>
      <c r="H29" s="8">
        <f t="shared" si="0"/>
        <v>-5.4217585786808797E-4</v>
      </c>
    </row>
    <row r="30" spans="1:8" x14ac:dyDescent="0.35">
      <c r="A30" s="2">
        <v>41498</v>
      </c>
      <c r="B30">
        <v>7.7388535459154504</v>
      </c>
      <c r="C30">
        <v>7.9057349663926004</v>
      </c>
      <c r="D30">
        <v>-0.16688142047714599</v>
      </c>
      <c r="E30" t="s">
        <v>77</v>
      </c>
      <c r="G30">
        <f>'log Decomp'!C38</f>
        <v>7.9063245645430618</v>
      </c>
      <c r="H30" s="8">
        <f t="shared" si="0"/>
        <v>-5.8959815046133457E-4</v>
      </c>
    </row>
    <row r="31" spans="1:8" x14ac:dyDescent="0.35">
      <c r="A31" s="2">
        <v>41505</v>
      </c>
      <c r="B31">
        <v>8.3618093115102301</v>
      </c>
      <c r="C31">
        <v>8.6167794538486397</v>
      </c>
      <c r="D31">
        <v>-0.25497014233840198</v>
      </c>
      <c r="E31" t="s">
        <v>72</v>
      </c>
      <c r="G31">
        <f>'log Decomp'!C39</f>
        <v>8.617455303978387</v>
      </c>
      <c r="H31" s="8">
        <f t="shared" si="0"/>
        <v>-6.7585012974724634E-4</v>
      </c>
    </row>
    <row r="32" spans="1:8" x14ac:dyDescent="0.35">
      <c r="A32" s="2">
        <v>41512</v>
      </c>
      <c r="B32">
        <v>8.7724502594906806</v>
      </c>
      <c r="C32">
        <v>8.6289875402117602</v>
      </c>
      <c r="D32">
        <v>0.14346271927892401</v>
      </c>
      <c r="E32" t="s">
        <v>71</v>
      </c>
      <c r="G32">
        <f>'log Decomp'!C40</f>
        <v>8.6296897324573845</v>
      </c>
      <c r="H32" s="8">
        <f t="shared" si="0"/>
        <v>-7.0219224562428906E-4</v>
      </c>
    </row>
    <row r="33" spans="1:8" x14ac:dyDescent="0.35">
      <c r="A33" s="2">
        <v>41519</v>
      </c>
      <c r="B33">
        <v>8.9527293718277203</v>
      </c>
      <c r="C33">
        <v>9.2324754622888907</v>
      </c>
      <c r="D33">
        <v>-0.279746090461165</v>
      </c>
      <c r="E33" t="s">
        <v>72</v>
      </c>
      <c r="G33">
        <f>'log Decomp'!C41</f>
        <v>9.2332412077208073</v>
      </c>
      <c r="H33" s="8">
        <f t="shared" si="0"/>
        <v>-7.6574543191654243E-4</v>
      </c>
    </row>
    <row r="34" spans="1:8" x14ac:dyDescent="0.35">
      <c r="A34" s="2">
        <v>41526</v>
      </c>
      <c r="B34">
        <v>6.9118702010655904</v>
      </c>
      <c r="C34">
        <v>7.8633587065818604</v>
      </c>
      <c r="D34">
        <v>-0.95148850551627095</v>
      </c>
      <c r="E34" t="s">
        <v>83</v>
      </c>
      <c r="G34">
        <f>'log Decomp'!C42</f>
        <v>7.864031142609659</v>
      </c>
      <c r="H34" s="8">
        <f t="shared" si="0"/>
        <v>-6.7243602779853973E-4</v>
      </c>
    </row>
    <row r="35" spans="1:8" x14ac:dyDescent="0.35">
      <c r="A35" s="2">
        <v>41533</v>
      </c>
      <c r="B35">
        <v>7.6303307192827399</v>
      </c>
      <c r="C35">
        <v>7.82912670080262</v>
      </c>
      <c r="D35">
        <v>-0.19879598151988001</v>
      </c>
      <c r="E35" t="s">
        <v>72</v>
      </c>
      <c r="G35">
        <f>'log Decomp'!C43</f>
        <v>7.8297908904216964</v>
      </c>
      <c r="H35" s="8">
        <f t="shared" si="0"/>
        <v>-6.6418961907643848E-4</v>
      </c>
    </row>
    <row r="36" spans="1:8" x14ac:dyDescent="0.35">
      <c r="A36" s="2">
        <v>41540</v>
      </c>
      <c r="B36">
        <v>7.8146987813009696</v>
      </c>
      <c r="C36">
        <v>8.1179312410053708</v>
      </c>
      <c r="D36">
        <v>-0.30323245970440899</v>
      </c>
      <c r="E36" t="s">
        <v>72</v>
      </c>
      <c r="G36">
        <f>'log Decomp'!C44</f>
        <v>8.1185798993686049</v>
      </c>
      <c r="H36" s="8">
        <f t="shared" si="0"/>
        <v>-6.4865836323413362E-4</v>
      </c>
    </row>
    <row r="37" spans="1:8" x14ac:dyDescent="0.35">
      <c r="A37" s="2">
        <v>41547</v>
      </c>
      <c r="B37">
        <v>7.9583250539205501</v>
      </c>
      <c r="C37">
        <v>8.1904554423931302</v>
      </c>
      <c r="D37">
        <v>-0.232130388472571</v>
      </c>
      <c r="E37" t="s">
        <v>72</v>
      </c>
      <c r="G37">
        <f>'log Decomp'!C45</f>
        <v>8.191173048639536</v>
      </c>
      <c r="H37" s="8">
        <f t="shared" si="0"/>
        <v>-7.1760624640582193E-4</v>
      </c>
    </row>
    <row r="38" spans="1:8" x14ac:dyDescent="0.35">
      <c r="A38" s="2">
        <v>41554</v>
      </c>
      <c r="B38">
        <v>9.7790446881192405</v>
      </c>
      <c r="C38">
        <v>8.7957565986782509</v>
      </c>
      <c r="D38">
        <v>0.983288089440991</v>
      </c>
      <c r="E38" t="s">
        <v>84</v>
      </c>
      <c r="G38">
        <f>'log Decomp'!C46</f>
        <v>8.7965485885758135</v>
      </c>
      <c r="H38" s="8">
        <f t="shared" si="0"/>
        <v>-7.9198989756257276E-4</v>
      </c>
    </row>
    <row r="39" spans="1:8" x14ac:dyDescent="0.35">
      <c r="A39" s="2">
        <v>41561</v>
      </c>
      <c r="B39">
        <v>9.3381495727939594</v>
      </c>
      <c r="C39">
        <v>8.6441482927268094</v>
      </c>
      <c r="D39">
        <v>0.69400128006714901</v>
      </c>
      <c r="E39" t="s">
        <v>85</v>
      </c>
      <c r="G39">
        <f>'log Decomp'!C47</f>
        <v>8.6449196930756234</v>
      </c>
      <c r="H39" s="8">
        <f t="shared" si="0"/>
        <v>-7.7140034881395536E-4</v>
      </c>
    </row>
    <row r="40" spans="1:8" x14ac:dyDescent="0.35">
      <c r="A40" s="2">
        <v>41568</v>
      </c>
      <c r="B40">
        <v>9.1754869260135408</v>
      </c>
      <c r="C40">
        <v>8.2998929896135394</v>
      </c>
      <c r="D40">
        <v>0.87559393639999905</v>
      </c>
      <c r="E40" t="s">
        <v>86</v>
      </c>
      <c r="G40">
        <f>'log Decomp'!C48</f>
        <v>8.3006004001324403</v>
      </c>
      <c r="H40" s="8">
        <f t="shared" si="0"/>
        <v>-7.0741051890088613E-4</v>
      </c>
    </row>
    <row r="41" spans="1:8" x14ac:dyDescent="0.35">
      <c r="A41" s="2">
        <v>41575</v>
      </c>
      <c r="B41">
        <v>8.1809708595662194</v>
      </c>
      <c r="C41">
        <v>8.2576047325852198</v>
      </c>
      <c r="D41">
        <v>-7.6633873019000098E-2</v>
      </c>
      <c r="E41" t="s">
        <v>77</v>
      </c>
      <c r="G41">
        <f>'log Decomp'!C49</f>
        <v>8.2582781673816505</v>
      </c>
      <c r="H41" s="8">
        <f t="shared" si="0"/>
        <v>-6.7343479643078297E-4</v>
      </c>
    </row>
    <row r="42" spans="1:8" x14ac:dyDescent="0.35">
      <c r="A42" s="2">
        <v>41582</v>
      </c>
      <c r="B42">
        <v>8.5014778700928897</v>
      </c>
      <c r="C42">
        <v>8.4748060583091203</v>
      </c>
      <c r="D42">
        <v>2.6671811783762898E-2</v>
      </c>
      <c r="E42" t="s">
        <v>75</v>
      </c>
      <c r="G42">
        <f>'log Decomp'!C50</f>
        <v>8.4754677613115401</v>
      </c>
      <c r="H42" s="8">
        <f t="shared" si="0"/>
        <v>-6.6170300241985558E-4</v>
      </c>
    </row>
    <row r="43" spans="1:8" x14ac:dyDescent="0.35">
      <c r="A43" s="2">
        <v>41589</v>
      </c>
      <c r="B43">
        <v>8.5179782431824407</v>
      </c>
      <c r="C43">
        <v>8.5943363007943994</v>
      </c>
      <c r="D43">
        <v>-7.6358057611957506E-2</v>
      </c>
      <c r="E43" t="s">
        <v>77</v>
      </c>
      <c r="G43">
        <f>'log Decomp'!C51</f>
        <v>8.594969329669814</v>
      </c>
      <c r="H43" s="8">
        <f t="shared" si="0"/>
        <v>-6.3302887541460962E-4</v>
      </c>
    </row>
    <row r="44" spans="1:8" x14ac:dyDescent="0.35">
      <c r="A44" s="2">
        <v>41596</v>
      </c>
      <c r="B44">
        <v>7.0373067497139203</v>
      </c>
      <c r="C44">
        <v>8.2640734750869207</v>
      </c>
      <c r="D44">
        <v>-1.2267667253729999</v>
      </c>
      <c r="E44" t="s">
        <v>87</v>
      </c>
      <c r="G44">
        <f>'log Decomp'!C52</f>
        <v>8.2646403087258182</v>
      </c>
      <c r="H44" s="8">
        <f t="shared" si="0"/>
        <v>-5.668336388975348E-4</v>
      </c>
    </row>
    <row r="45" spans="1:8" x14ac:dyDescent="0.35">
      <c r="A45" s="2">
        <v>41603</v>
      </c>
      <c r="B45">
        <v>7.9398809813764304</v>
      </c>
      <c r="C45">
        <v>8.4566830363847192</v>
      </c>
      <c r="D45">
        <v>-0.51680205500828302</v>
      </c>
      <c r="E45" t="s">
        <v>81</v>
      </c>
      <c r="G45">
        <f>'log Decomp'!C53</f>
        <v>8.4572583904540135</v>
      </c>
      <c r="H45" s="8">
        <f t="shared" si="0"/>
        <v>-5.7535406929432042E-4</v>
      </c>
    </row>
    <row r="46" spans="1:8" x14ac:dyDescent="0.35">
      <c r="A46" s="2">
        <v>41610</v>
      </c>
      <c r="B46">
        <v>7.5935706473745199</v>
      </c>
      <c r="C46">
        <v>8.0339443478358294</v>
      </c>
      <c r="D46">
        <v>-0.44037370046130198</v>
      </c>
      <c r="E46" t="s">
        <v>81</v>
      </c>
      <c r="G46">
        <f>'log Decomp'!C54</f>
        <v>8.0345137683491998</v>
      </c>
      <c r="H46" s="8">
        <f t="shared" si="0"/>
        <v>-5.694205133703889E-4</v>
      </c>
    </row>
    <row r="47" spans="1:8" x14ac:dyDescent="0.35">
      <c r="A47" s="2">
        <v>41617</v>
      </c>
      <c r="B47">
        <v>7.2140957213760997</v>
      </c>
      <c r="C47">
        <v>7.5369978932469897</v>
      </c>
      <c r="D47">
        <v>-0.32290217187088999</v>
      </c>
      <c r="E47" t="s">
        <v>80</v>
      </c>
      <c r="G47">
        <f>'log Decomp'!C55</f>
        <v>7.5375782918239924</v>
      </c>
      <c r="H47" s="8">
        <f t="shared" si="0"/>
        <v>-5.8039857700276087E-4</v>
      </c>
    </row>
    <row r="48" spans="1:8" x14ac:dyDescent="0.35">
      <c r="A48" s="2">
        <v>41624</v>
      </c>
      <c r="B48">
        <v>8.2244163493046791</v>
      </c>
      <c r="C48">
        <v>8.0229536374403096</v>
      </c>
      <c r="D48">
        <v>0.20146271186436601</v>
      </c>
      <c r="E48" t="s">
        <v>79</v>
      </c>
      <c r="G48">
        <f>'log Decomp'!C56</f>
        <v>8.0235475405279377</v>
      </c>
      <c r="H48" s="8">
        <f t="shared" si="0"/>
        <v>-5.939030876280782E-4</v>
      </c>
    </row>
    <row r="49" spans="1:8" x14ac:dyDescent="0.35">
      <c r="A49" s="2">
        <v>41631</v>
      </c>
      <c r="B49">
        <v>7.4800162640617502</v>
      </c>
      <c r="C49">
        <v>8.3705342090306001</v>
      </c>
      <c r="D49">
        <v>-0.89051794496884296</v>
      </c>
      <c r="E49" t="s">
        <v>88</v>
      </c>
      <c r="G49">
        <f>'log Decomp'!C57</f>
        <v>8.3709966693844358</v>
      </c>
      <c r="H49" s="8">
        <f t="shared" si="0"/>
        <v>-4.6246035383568085E-4</v>
      </c>
    </row>
    <row r="50" spans="1:8" x14ac:dyDescent="0.35">
      <c r="A50" s="2">
        <v>41638</v>
      </c>
      <c r="B50">
        <v>9.7528026009620508</v>
      </c>
      <c r="C50">
        <v>9.2149443340877397</v>
      </c>
      <c r="D50">
        <v>0.53785826687431004</v>
      </c>
      <c r="E50" t="s">
        <v>76</v>
      </c>
      <c r="G50">
        <f>'log Decomp'!C58</f>
        <v>9.21555994479316</v>
      </c>
      <c r="H50" s="8">
        <f t="shared" si="0"/>
        <v>-6.1561070542026641E-4</v>
      </c>
    </row>
    <row r="51" spans="1:8" x14ac:dyDescent="0.35">
      <c r="A51" s="2">
        <v>41645</v>
      </c>
      <c r="B51">
        <v>9.5700366939519306</v>
      </c>
      <c r="C51">
        <v>9.4667413034195995</v>
      </c>
      <c r="D51">
        <v>0.103295390532327</v>
      </c>
      <c r="E51" t="s">
        <v>71</v>
      </c>
      <c r="G51">
        <f>'log Decomp'!C59</f>
        <v>9.4673967806996142</v>
      </c>
      <c r="H51" s="8">
        <f t="shared" si="0"/>
        <v>-6.5547728001469352E-4</v>
      </c>
    </row>
    <row r="52" spans="1:8" x14ac:dyDescent="0.35">
      <c r="A52" s="2">
        <v>41652</v>
      </c>
      <c r="B52">
        <v>10.134803831940999</v>
      </c>
      <c r="C52">
        <v>9.5235427645463506</v>
      </c>
      <c r="D52">
        <v>0.61126106739473196</v>
      </c>
      <c r="E52" t="s">
        <v>78</v>
      </c>
      <c r="G52">
        <f>'log Decomp'!C60</f>
        <v>9.5241681276011505</v>
      </c>
      <c r="H52" s="8">
        <f t="shared" si="0"/>
        <v>-6.2536305479987675E-4</v>
      </c>
    </row>
    <row r="53" spans="1:8" x14ac:dyDescent="0.35">
      <c r="A53" s="2">
        <v>41659</v>
      </c>
      <c r="B53">
        <v>8.2255091216451497</v>
      </c>
      <c r="C53">
        <v>8.8071351668715501</v>
      </c>
      <c r="D53">
        <v>-0.58162604522639005</v>
      </c>
      <c r="E53" t="s">
        <v>74</v>
      </c>
      <c r="G53">
        <f>'log Decomp'!C61</f>
        <v>8.8076785988043422</v>
      </c>
      <c r="H53" s="8">
        <f t="shared" si="0"/>
        <v>-5.4343193279215996E-4</v>
      </c>
    </row>
    <row r="54" spans="1:8" x14ac:dyDescent="0.35">
      <c r="A54" s="2">
        <v>41666</v>
      </c>
      <c r="B54">
        <v>8.0028948781712703</v>
      </c>
      <c r="C54">
        <v>8.3647964437161697</v>
      </c>
      <c r="D54">
        <v>-0.36190156554490099</v>
      </c>
      <c r="E54" t="s">
        <v>80</v>
      </c>
      <c r="G54">
        <f>'log Decomp'!C62</f>
        <v>8.3653167297884323</v>
      </c>
      <c r="H54" s="8">
        <f t="shared" si="0"/>
        <v>-5.2028607226262125E-4</v>
      </c>
    </row>
    <row r="55" spans="1:8" x14ac:dyDescent="0.35">
      <c r="A55" s="2">
        <v>41673</v>
      </c>
      <c r="B55">
        <v>8.9578586984438004</v>
      </c>
      <c r="C55">
        <v>8.7440248072933606</v>
      </c>
      <c r="D55">
        <v>0.21383389115043799</v>
      </c>
      <c r="E55" t="s">
        <v>79</v>
      </c>
      <c r="G55">
        <f>'log Decomp'!C63</f>
        <v>8.7445338676146793</v>
      </c>
      <c r="H55" s="8">
        <f t="shared" si="0"/>
        <v>-5.0906032131869949E-4</v>
      </c>
    </row>
    <row r="56" spans="1:8" x14ac:dyDescent="0.35">
      <c r="A56" s="2">
        <v>41680</v>
      </c>
      <c r="B56">
        <v>9.2440941203961593</v>
      </c>
      <c r="C56">
        <v>8.5982731182004102</v>
      </c>
      <c r="D56">
        <v>0.645821002195755</v>
      </c>
      <c r="E56" t="s">
        <v>78</v>
      </c>
      <c r="G56">
        <f>'log Decomp'!C64</f>
        <v>8.5987956851794962</v>
      </c>
      <c r="H56" s="8">
        <f t="shared" si="0"/>
        <v>-5.2256697908603655E-4</v>
      </c>
    </row>
    <row r="57" spans="1:8" x14ac:dyDescent="0.35">
      <c r="A57" s="2">
        <v>41687</v>
      </c>
      <c r="B57">
        <v>9.4337544786869802</v>
      </c>
      <c r="C57">
        <v>8.9160098851983403</v>
      </c>
      <c r="D57">
        <v>0.517744593488631</v>
      </c>
      <c r="E57" t="s">
        <v>76</v>
      </c>
      <c r="G57">
        <f>'log Decomp'!C65</f>
        <v>8.9165745017145159</v>
      </c>
      <c r="H57" s="8">
        <f t="shared" si="0"/>
        <v>-5.6461651617567554E-4</v>
      </c>
    </row>
    <row r="58" spans="1:8" x14ac:dyDescent="0.35">
      <c r="A58" s="2">
        <v>41694</v>
      </c>
      <c r="B58">
        <v>7.7537058607683997</v>
      </c>
      <c r="C58">
        <v>7.7424107445491801</v>
      </c>
      <c r="D58">
        <v>1.12951162192187E-2</v>
      </c>
      <c r="E58" t="s">
        <v>75</v>
      </c>
      <c r="G58">
        <f>'log Decomp'!C66</f>
        <v>7.7428807279181848</v>
      </c>
      <c r="H58" s="8">
        <f t="shared" si="0"/>
        <v>-4.6998336900472282E-4</v>
      </c>
    </row>
    <row r="59" spans="1:8" x14ac:dyDescent="0.35">
      <c r="A59" s="2">
        <v>41701</v>
      </c>
      <c r="B59">
        <v>7.7673235631457596</v>
      </c>
      <c r="C59">
        <v>7.6295510070789403</v>
      </c>
      <c r="D59">
        <v>0.13777255606682001</v>
      </c>
      <c r="E59" t="s">
        <v>71</v>
      </c>
      <c r="G59">
        <f>'log Decomp'!C67</f>
        <v>7.6300317671475701</v>
      </c>
      <c r="H59" s="8">
        <f t="shared" si="0"/>
        <v>-4.8076006862984855E-4</v>
      </c>
    </row>
    <row r="60" spans="1:8" x14ac:dyDescent="0.35">
      <c r="A60" s="2">
        <v>41708</v>
      </c>
      <c r="B60">
        <v>7.7499625184029401</v>
      </c>
      <c r="C60">
        <v>7.7313622562106996</v>
      </c>
      <c r="D60">
        <v>1.8600262192235598E-2</v>
      </c>
      <c r="E60" t="s">
        <v>75</v>
      </c>
      <c r="G60">
        <f>'log Decomp'!C68</f>
        <v>7.7318488267995837</v>
      </c>
      <c r="H60" s="8">
        <f t="shared" si="0"/>
        <v>-4.8657058888412763E-4</v>
      </c>
    </row>
    <row r="61" spans="1:8" x14ac:dyDescent="0.35">
      <c r="A61" s="2">
        <v>41715</v>
      </c>
      <c r="B61">
        <v>7.2626222194672003</v>
      </c>
      <c r="C61">
        <v>7.7699880873730596</v>
      </c>
      <c r="D61">
        <v>-0.50736586790585603</v>
      </c>
      <c r="E61" t="s">
        <v>81</v>
      </c>
      <c r="G61">
        <f>'log Decomp'!C69</f>
        <v>7.7704739343657216</v>
      </c>
      <c r="H61" s="8">
        <f t="shared" si="0"/>
        <v>-4.8584699266207565E-4</v>
      </c>
    </row>
    <row r="62" spans="1:8" x14ac:dyDescent="0.35">
      <c r="A62" s="2">
        <v>41722</v>
      </c>
      <c r="B62">
        <v>7.4051159558614001</v>
      </c>
      <c r="C62">
        <v>7.6318124016729403</v>
      </c>
      <c r="D62">
        <v>-0.226696445811535</v>
      </c>
      <c r="E62" t="s">
        <v>72</v>
      </c>
      <c r="G62">
        <f>'log Decomp'!C70</f>
        <v>7.6322574330392632</v>
      </c>
      <c r="H62" s="8">
        <f t="shared" si="0"/>
        <v>-4.4503136632290108E-4</v>
      </c>
    </row>
    <row r="63" spans="1:8" x14ac:dyDescent="0.35">
      <c r="A63" s="2">
        <v>41729</v>
      </c>
      <c r="B63">
        <v>7.2727742247140696</v>
      </c>
      <c r="C63">
        <v>7.4921690570712496</v>
      </c>
      <c r="D63">
        <v>-0.21939483235718399</v>
      </c>
      <c r="E63" t="s">
        <v>72</v>
      </c>
      <c r="G63">
        <f>'log Decomp'!C71</f>
        <v>7.4926119773744979</v>
      </c>
      <c r="H63" s="8">
        <f t="shared" si="0"/>
        <v>-4.4292030324832865E-4</v>
      </c>
    </row>
    <row r="64" spans="1:8" x14ac:dyDescent="0.35">
      <c r="A64" s="2">
        <v>41736</v>
      </c>
      <c r="B64">
        <v>8.0583844568465803</v>
      </c>
      <c r="C64">
        <v>7.6690192664285002</v>
      </c>
      <c r="D64">
        <v>0.38936519041808099</v>
      </c>
      <c r="E64" t="s">
        <v>73</v>
      </c>
      <c r="G64">
        <f>'log Decomp'!C72</f>
        <v>7.669508395984673</v>
      </c>
      <c r="H64" s="8">
        <f t="shared" si="0"/>
        <v>-4.8912955617286258E-4</v>
      </c>
    </row>
    <row r="65" spans="1:8" x14ac:dyDescent="0.35">
      <c r="A65" s="2">
        <v>41743</v>
      </c>
      <c r="B65">
        <v>8.1564705236280304</v>
      </c>
      <c r="C65">
        <v>7.7870953945938401</v>
      </c>
      <c r="D65">
        <v>0.36937512903419401</v>
      </c>
      <c r="E65" t="s">
        <v>73</v>
      </c>
      <c r="G65">
        <f>'log Decomp'!C73</f>
        <v>7.7876113813051688</v>
      </c>
      <c r="H65" s="8">
        <f t="shared" si="0"/>
        <v>-5.1598671132868645E-4</v>
      </c>
    </row>
    <row r="66" spans="1:8" x14ac:dyDescent="0.35">
      <c r="A66" s="2">
        <v>41750</v>
      </c>
      <c r="B66">
        <v>7.2634930939526496</v>
      </c>
      <c r="C66">
        <v>7.5893161047908899</v>
      </c>
      <c r="D66">
        <v>-0.325823010838237</v>
      </c>
      <c r="E66" t="s">
        <v>80</v>
      </c>
      <c r="G66">
        <f>'log Decomp'!C74</f>
        <v>7.5897391497222575</v>
      </c>
      <c r="H66" s="8">
        <f t="shared" si="0"/>
        <v>-4.230449313675777E-4</v>
      </c>
    </row>
    <row r="67" spans="1:8" x14ac:dyDescent="0.35">
      <c r="A67" s="2">
        <v>41757</v>
      </c>
      <c r="B67">
        <v>6.8641669617169097</v>
      </c>
      <c r="C67">
        <v>7.29845074423441</v>
      </c>
      <c r="D67">
        <v>-0.43428378251750299</v>
      </c>
      <c r="E67" t="s">
        <v>80</v>
      </c>
      <c r="G67">
        <f>'log Decomp'!C75</f>
        <v>7.2988025690338816</v>
      </c>
      <c r="H67" s="8">
        <f t="shared" ref="H67:H114" si="1">C67-G67</f>
        <v>-3.5182479947160061E-4</v>
      </c>
    </row>
    <row r="68" spans="1:8" x14ac:dyDescent="0.35">
      <c r="A68" s="2">
        <v>41764</v>
      </c>
      <c r="B68">
        <v>8.5071582493836395</v>
      </c>
      <c r="C68">
        <v>7.8535886081764898</v>
      </c>
      <c r="D68">
        <v>0.653569641207152</v>
      </c>
      <c r="E68" t="s">
        <v>78</v>
      </c>
      <c r="G68">
        <f>'log Decomp'!C76</f>
        <v>7.8541097994502493</v>
      </c>
      <c r="H68" s="8">
        <f t="shared" si="1"/>
        <v>-5.2119127375949148E-4</v>
      </c>
    </row>
    <row r="69" spans="1:8" x14ac:dyDescent="0.35">
      <c r="A69" s="2">
        <v>41771</v>
      </c>
      <c r="B69">
        <v>7.7700384678052297</v>
      </c>
      <c r="C69">
        <v>8.0958336026896305</v>
      </c>
      <c r="D69">
        <v>-0.32579513488439799</v>
      </c>
      <c r="E69" t="s">
        <v>80</v>
      </c>
      <c r="G69">
        <f>'log Decomp'!C77</f>
        <v>8.0963053103330882</v>
      </c>
      <c r="H69" s="8">
        <f t="shared" si="1"/>
        <v>-4.7170764345771943E-4</v>
      </c>
    </row>
    <row r="70" spans="1:8" x14ac:dyDescent="0.35">
      <c r="A70" s="2">
        <v>41778</v>
      </c>
      <c r="B70">
        <v>8.6043873433681703</v>
      </c>
      <c r="C70">
        <v>8.1559877007831307</v>
      </c>
      <c r="D70">
        <v>0.44839964258503701</v>
      </c>
      <c r="E70" t="s">
        <v>76</v>
      </c>
      <c r="G70">
        <f>'log Decomp'!C78</f>
        <v>8.1565614900370988</v>
      </c>
      <c r="H70" s="8">
        <f t="shared" si="1"/>
        <v>-5.7378925396811553E-4</v>
      </c>
    </row>
    <row r="71" spans="1:8" x14ac:dyDescent="0.35">
      <c r="A71" s="2">
        <v>41785</v>
      </c>
      <c r="B71">
        <v>8.9141775863872397</v>
      </c>
      <c r="C71">
        <v>8.2450944599275697</v>
      </c>
      <c r="D71">
        <v>0.66908312645967105</v>
      </c>
      <c r="E71" t="s">
        <v>78</v>
      </c>
      <c r="G71">
        <f>'log Decomp'!C79</f>
        <v>8.2456492669762866</v>
      </c>
      <c r="H71" s="8">
        <f t="shared" si="1"/>
        <v>-5.5480704871690989E-4</v>
      </c>
    </row>
    <row r="72" spans="1:8" x14ac:dyDescent="0.35">
      <c r="A72" s="2">
        <v>41792</v>
      </c>
      <c r="B72">
        <v>8.4082613060026095</v>
      </c>
      <c r="C72">
        <v>7.6905501536857903</v>
      </c>
      <c r="D72">
        <v>0.71771115231682403</v>
      </c>
      <c r="E72" t="s">
        <v>85</v>
      </c>
      <c r="G72">
        <f>'log Decomp'!C80</f>
        <v>7.6912098318865221</v>
      </c>
      <c r="H72" s="8">
        <f t="shared" si="1"/>
        <v>-6.5967820073176142E-4</v>
      </c>
    </row>
    <row r="73" spans="1:8" x14ac:dyDescent="0.35">
      <c r="A73" s="2">
        <v>41799</v>
      </c>
      <c r="B73">
        <v>8.4772182338921702</v>
      </c>
      <c r="C73">
        <v>7.9085365700512096</v>
      </c>
      <c r="D73">
        <v>0.56868166384094998</v>
      </c>
      <c r="E73" t="s">
        <v>78</v>
      </c>
      <c r="G73">
        <f>'log Decomp'!C81</f>
        <v>7.9092954147902068</v>
      </c>
      <c r="H73" s="8">
        <f t="shared" si="1"/>
        <v>-7.5884473899723304E-4</v>
      </c>
    </row>
    <row r="74" spans="1:8" x14ac:dyDescent="0.35">
      <c r="A74" s="2">
        <v>41806</v>
      </c>
      <c r="B74">
        <v>8.2700144963316493</v>
      </c>
      <c r="C74">
        <v>7.8599610295372004</v>
      </c>
      <c r="D74">
        <v>0.41005346679445198</v>
      </c>
      <c r="E74" t="s">
        <v>73</v>
      </c>
      <c r="G74">
        <f>'log Decomp'!C82</f>
        <v>7.8607598741799061</v>
      </c>
      <c r="H74" s="8">
        <f t="shared" si="1"/>
        <v>-7.9884464270563171E-4</v>
      </c>
    </row>
    <row r="75" spans="1:8" x14ac:dyDescent="0.35">
      <c r="A75" s="2">
        <v>41813</v>
      </c>
      <c r="B75">
        <v>8.0915793847361304</v>
      </c>
      <c r="C75">
        <v>7.7173350461185599</v>
      </c>
      <c r="D75">
        <v>0.374244338617574</v>
      </c>
      <c r="E75" t="s">
        <v>73</v>
      </c>
      <c r="G75">
        <f>'log Decomp'!C83</f>
        <v>7.7181090278578566</v>
      </c>
      <c r="H75" s="8">
        <f t="shared" si="1"/>
        <v>-7.7398173929665859E-4</v>
      </c>
    </row>
    <row r="76" spans="1:8" x14ac:dyDescent="0.35">
      <c r="A76" s="2">
        <v>41820</v>
      </c>
      <c r="B76">
        <v>7.9752376885802203</v>
      </c>
      <c r="C76">
        <v>8.6089550767612195</v>
      </c>
      <c r="D76">
        <v>-0.63371738818099899</v>
      </c>
      <c r="E76" t="s">
        <v>74</v>
      </c>
      <c r="G76">
        <f>'log Decomp'!C84</f>
        <v>8.6098420335997563</v>
      </c>
      <c r="H76" s="8">
        <f t="shared" si="1"/>
        <v>-8.8695683853678986E-4</v>
      </c>
    </row>
    <row r="77" spans="1:8" x14ac:dyDescent="0.35">
      <c r="A77" s="2">
        <v>41827</v>
      </c>
      <c r="B77">
        <v>7.8950740420002097</v>
      </c>
      <c r="C77">
        <v>9.1510229466689896</v>
      </c>
      <c r="D77">
        <v>-1.25594890466877</v>
      </c>
      <c r="E77" t="s">
        <v>87</v>
      </c>
      <c r="G77">
        <f>'log Decomp'!C85</f>
        <v>9.1520272624810328</v>
      </c>
      <c r="H77" s="8">
        <f t="shared" si="1"/>
        <v>-1.0043158120431883E-3</v>
      </c>
    </row>
    <row r="78" spans="1:8" x14ac:dyDescent="0.35">
      <c r="A78" s="2">
        <v>41834</v>
      </c>
      <c r="B78">
        <v>7.3374929439899503</v>
      </c>
      <c r="C78">
        <v>8.0086416605047699</v>
      </c>
      <c r="D78">
        <v>-0.671148716514812</v>
      </c>
      <c r="E78" t="s">
        <v>74</v>
      </c>
      <c r="G78">
        <f>'log Decomp'!C86</f>
        <v>8.0095028823168235</v>
      </c>
      <c r="H78" s="8">
        <f t="shared" si="1"/>
        <v>-8.6122181205361414E-4</v>
      </c>
    </row>
    <row r="79" spans="1:8" x14ac:dyDescent="0.35">
      <c r="A79" s="2">
        <v>41841</v>
      </c>
      <c r="B79">
        <v>7.3699128961171603</v>
      </c>
      <c r="C79">
        <v>8.0011692975763093</v>
      </c>
      <c r="D79">
        <v>-0.63125640145915596</v>
      </c>
      <c r="E79" t="s">
        <v>74</v>
      </c>
      <c r="G79">
        <f>'log Decomp'!C87</f>
        <v>8.0019634656166723</v>
      </c>
      <c r="H79" s="8">
        <f t="shared" si="1"/>
        <v>-7.9416804036291921E-4</v>
      </c>
    </row>
    <row r="80" spans="1:8" x14ac:dyDescent="0.35">
      <c r="A80" s="2">
        <v>41848</v>
      </c>
      <c r="B80">
        <v>7.3995606389258102</v>
      </c>
      <c r="C80">
        <v>7.7648762270851099</v>
      </c>
      <c r="D80">
        <v>-0.36531558815929799</v>
      </c>
      <c r="E80" t="s">
        <v>80</v>
      </c>
      <c r="G80">
        <f>'log Decomp'!C88</f>
        <v>7.7656416112696789</v>
      </c>
      <c r="H80" s="8">
        <f t="shared" si="1"/>
        <v>-7.653841845689513E-4</v>
      </c>
    </row>
    <row r="81" spans="1:8" x14ac:dyDescent="0.35">
      <c r="A81" s="2">
        <v>41855</v>
      </c>
      <c r="B81">
        <v>8.6131446746324691</v>
      </c>
      <c r="C81">
        <v>7.9487056900937603</v>
      </c>
      <c r="D81">
        <v>0.66443898453870398</v>
      </c>
      <c r="E81" t="s">
        <v>78</v>
      </c>
      <c r="G81">
        <f>'log Decomp'!C89</f>
        <v>7.9495184699425803</v>
      </c>
      <c r="H81" s="8">
        <f t="shared" si="1"/>
        <v>-8.1277984881999998E-4</v>
      </c>
    </row>
    <row r="82" spans="1:8" x14ac:dyDescent="0.35">
      <c r="A82" s="2">
        <v>41862</v>
      </c>
      <c r="B82">
        <v>8.87818832587865</v>
      </c>
      <c r="C82">
        <v>8.5827897620867599</v>
      </c>
      <c r="D82">
        <v>0.295398563791895</v>
      </c>
      <c r="E82" t="s">
        <v>79</v>
      </c>
      <c r="G82">
        <f>'log Decomp'!C90</f>
        <v>8.5836209005128907</v>
      </c>
      <c r="H82" s="8">
        <f t="shared" si="1"/>
        <v>-8.3113842613080635E-4</v>
      </c>
    </row>
    <row r="83" spans="1:8" x14ac:dyDescent="0.35">
      <c r="A83" s="2">
        <v>41869</v>
      </c>
      <c r="B83">
        <v>9.48295065092009</v>
      </c>
      <c r="C83">
        <v>9.2301135067374798</v>
      </c>
      <c r="D83">
        <v>0.252837144182608</v>
      </c>
      <c r="E83" t="s">
        <v>79</v>
      </c>
      <c r="G83">
        <f>'log Decomp'!C91</f>
        <v>9.2309849754660203</v>
      </c>
      <c r="H83" s="8">
        <f t="shared" si="1"/>
        <v>-8.7146872854049207E-4</v>
      </c>
    </row>
    <row r="84" spans="1:8" x14ac:dyDescent="0.35">
      <c r="A84" s="2">
        <v>41876</v>
      </c>
      <c r="B84">
        <v>9.7986808168471899</v>
      </c>
      <c r="C84">
        <v>9.5736185130656004</v>
      </c>
      <c r="D84">
        <v>0.225062303781596</v>
      </c>
      <c r="E84" t="s">
        <v>79</v>
      </c>
      <c r="G84">
        <f>'log Decomp'!C92</f>
        <v>9.5746163715311177</v>
      </c>
      <c r="H84" s="8">
        <f t="shared" si="1"/>
        <v>-9.9785846551725399E-4</v>
      </c>
    </row>
    <row r="85" spans="1:8" x14ac:dyDescent="0.35">
      <c r="A85" s="2">
        <v>41883</v>
      </c>
      <c r="B85">
        <v>9.9241989138672508</v>
      </c>
      <c r="C85">
        <v>9.8710200886169908</v>
      </c>
      <c r="D85">
        <v>5.31788252502607E-2</v>
      </c>
      <c r="E85" t="s">
        <v>75</v>
      </c>
      <c r="G85">
        <f>'log Decomp'!C93</f>
        <v>9.8719860375505561</v>
      </c>
      <c r="H85" s="8">
        <f t="shared" si="1"/>
        <v>-9.6594893356538591E-4</v>
      </c>
    </row>
    <row r="86" spans="1:8" x14ac:dyDescent="0.35">
      <c r="A86" s="2">
        <v>41890</v>
      </c>
      <c r="B86">
        <v>8.9031690519196705</v>
      </c>
      <c r="C86">
        <v>8.78066395607709</v>
      </c>
      <c r="D86">
        <v>0.122505095842583</v>
      </c>
      <c r="E86" t="s">
        <v>71</v>
      </c>
      <c r="G86">
        <f>'log Decomp'!C94</f>
        <v>8.7817001537239712</v>
      </c>
      <c r="H86" s="8">
        <f t="shared" si="1"/>
        <v>-1.0361976468811207E-3</v>
      </c>
    </row>
    <row r="87" spans="1:8" x14ac:dyDescent="0.35">
      <c r="A87" s="2">
        <v>41897</v>
      </c>
      <c r="B87">
        <v>8.7758471813198593</v>
      </c>
      <c r="C87">
        <v>9.0619422813479407</v>
      </c>
      <c r="D87">
        <v>-0.28609510002808702</v>
      </c>
      <c r="E87" t="s">
        <v>72</v>
      </c>
      <c r="G87">
        <f>'log Decomp'!C95</f>
        <v>9.0631156101269337</v>
      </c>
      <c r="H87" s="8">
        <f t="shared" si="1"/>
        <v>-1.1733287789930102E-3</v>
      </c>
    </row>
    <row r="88" spans="1:8" x14ac:dyDescent="0.35">
      <c r="A88" s="2">
        <v>41904</v>
      </c>
      <c r="B88">
        <v>8.6553344124361296</v>
      </c>
      <c r="C88">
        <v>8.9983920616804092</v>
      </c>
      <c r="D88">
        <v>-0.34305764924427601</v>
      </c>
      <c r="E88" t="s">
        <v>80</v>
      </c>
      <c r="G88">
        <f>'log Decomp'!C96</f>
        <v>8.9995505514423098</v>
      </c>
      <c r="H88" s="8">
        <f t="shared" si="1"/>
        <v>-1.1584897619005829E-3</v>
      </c>
    </row>
    <row r="89" spans="1:8" x14ac:dyDescent="0.35">
      <c r="A89" s="2">
        <v>41911</v>
      </c>
      <c r="B89">
        <v>9.0501441194452301</v>
      </c>
      <c r="C89">
        <v>8.9614026604414594</v>
      </c>
      <c r="D89">
        <v>8.8741459003762693E-2</v>
      </c>
      <c r="E89" t="s">
        <v>71</v>
      </c>
      <c r="G89">
        <f>'log Decomp'!C97</f>
        <v>8.9625362200353109</v>
      </c>
      <c r="H89" s="8">
        <f t="shared" si="1"/>
        <v>-1.1335595938515297E-3</v>
      </c>
    </row>
    <row r="90" spans="1:8" x14ac:dyDescent="0.35">
      <c r="A90" s="2">
        <v>41918</v>
      </c>
      <c r="B90">
        <v>9.8592992316251298</v>
      </c>
      <c r="C90">
        <v>9.8295986445816297</v>
      </c>
      <c r="D90">
        <v>2.9700587043492301E-2</v>
      </c>
      <c r="E90" t="s">
        <v>75</v>
      </c>
      <c r="G90">
        <f>'log Decomp'!C98</f>
        <v>9.8306999827979045</v>
      </c>
      <c r="H90" s="8">
        <f t="shared" si="1"/>
        <v>-1.1013382162747831E-3</v>
      </c>
    </row>
    <row r="91" spans="1:8" x14ac:dyDescent="0.35">
      <c r="A91" s="2">
        <v>41925</v>
      </c>
      <c r="B91">
        <v>9.6948363775890307</v>
      </c>
      <c r="C91">
        <v>9.4618894272025909</v>
      </c>
      <c r="D91">
        <v>0.232946950386444</v>
      </c>
      <c r="E91" t="s">
        <v>79</v>
      </c>
      <c r="G91">
        <f>'log Decomp'!C99</f>
        <v>9.4629453857814543</v>
      </c>
      <c r="H91" s="8">
        <f t="shared" si="1"/>
        <v>-1.0559585788634251E-3</v>
      </c>
    </row>
    <row r="92" spans="1:8" x14ac:dyDescent="0.35">
      <c r="A92" s="2">
        <v>41932</v>
      </c>
      <c r="B92">
        <v>8.4987570452592909</v>
      </c>
      <c r="C92">
        <v>8.7462950282174496</v>
      </c>
      <c r="D92">
        <v>-0.24753798295815399</v>
      </c>
      <c r="E92" t="s">
        <v>72</v>
      </c>
      <c r="G92">
        <f>'log Decomp'!C100</f>
        <v>8.7472164486763759</v>
      </c>
      <c r="H92" s="8">
        <f t="shared" si="1"/>
        <v>-9.2142045892629199E-4</v>
      </c>
    </row>
    <row r="93" spans="1:8" x14ac:dyDescent="0.35">
      <c r="A93" s="2">
        <v>41939</v>
      </c>
      <c r="B93">
        <v>7.8831018545482499</v>
      </c>
      <c r="C93">
        <v>8.2644245381912604</v>
      </c>
      <c r="D93">
        <v>-0.38132268364300598</v>
      </c>
      <c r="E93" t="s">
        <v>80</v>
      </c>
      <c r="G93">
        <f>'log Decomp'!C101</f>
        <v>8.2651546131347615</v>
      </c>
      <c r="H93" s="8">
        <f t="shared" si="1"/>
        <v>-7.3007494350108004E-4</v>
      </c>
    </row>
    <row r="94" spans="1:8" x14ac:dyDescent="0.35">
      <c r="A94" s="2">
        <v>41946</v>
      </c>
      <c r="B94">
        <v>8.6222877117004302</v>
      </c>
      <c r="C94">
        <v>9.0459047333560108</v>
      </c>
      <c r="D94">
        <v>-0.42361702165558301</v>
      </c>
      <c r="E94" t="s">
        <v>80</v>
      </c>
      <c r="G94">
        <f>'log Decomp'!C102</f>
        <v>9.0466218384295924</v>
      </c>
      <c r="H94" s="8">
        <f t="shared" si="1"/>
        <v>-7.1710507358169195E-4</v>
      </c>
    </row>
    <row r="95" spans="1:8" x14ac:dyDescent="0.35">
      <c r="A95" s="2">
        <v>41953</v>
      </c>
      <c r="B95">
        <v>8.8009400560845599</v>
      </c>
      <c r="C95">
        <v>9.0924360595347995</v>
      </c>
      <c r="D95">
        <v>-0.29149600345024002</v>
      </c>
      <c r="E95" t="s">
        <v>72</v>
      </c>
      <c r="G95">
        <f>'log Decomp'!C103</f>
        <v>9.0931330122257279</v>
      </c>
      <c r="H95" s="8">
        <f t="shared" si="1"/>
        <v>-6.9695269092839851E-4</v>
      </c>
    </row>
    <row r="96" spans="1:8" x14ac:dyDescent="0.35">
      <c r="A96" s="2">
        <v>41960</v>
      </c>
      <c r="B96">
        <v>8.7793251827565602</v>
      </c>
      <c r="C96">
        <v>8.4709374362216199</v>
      </c>
      <c r="D96">
        <v>0.308387746534941</v>
      </c>
      <c r="E96" t="s">
        <v>73</v>
      </c>
      <c r="G96">
        <f>'log Decomp'!C104</f>
        <v>8.4716878582356987</v>
      </c>
      <c r="H96" s="8">
        <f t="shared" si="1"/>
        <v>-7.5042201407882203E-4</v>
      </c>
    </row>
    <row r="97" spans="1:8" x14ac:dyDescent="0.35">
      <c r="A97" s="2">
        <v>41967</v>
      </c>
      <c r="B97">
        <v>9.6720794373523091</v>
      </c>
      <c r="C97">
        <v>9.2708504170770194</v>
      </c>
      <c r="D97">
        <v>0.401229020275296</v>
      </c>
      <c r="E97" t="s">
        <v>73</v>
      </c>
      <c r="G97">
        <f>'log Decomp'!C105</f>
        <v>9.2717384646166146</v>
      </c>
      <c r="H97" s="8">
        <f t="shared" si="1"/>
        <v>-8.8804753959514926E-4</v>
      </c>
    </row>
    <row r="98" spans="1:8" x14ac:dyDescent="0.35">
      <c r="A98" s="2">
        <v>41974</v>
      </c>
      <c r="B98">
        <v>9.4075807871118897</v>
      </c>
      <c r="C98">
        <v>9.5957917094258693</v>
      </c>
      <c r="D98">
        <v>-0.18821092231397701</v>
      </c>
      <c r="E98" t="s">
        <v>77</v>
      </c>
      <c r="G98">
        <f>'log Decomp'!C106</f>
        <v>9.5970371638804881</v>
      </c>
      <c r="H98" s="8">
        <f t="shared" si="1"/>
        <v>-1.2454544546187662E-3</v>
      </c>
    </row>
    <row r="99" spans="1:8" x14ac:dyDescent="0.35">
      <c r="A99" s="2">
        <v>41981</v>
      </c>
      <c r="B99">
        <v>8.8391141556381303</v>
      </c>
      <c r="C99">
        <v>8.7253975269859598</v>
      </c>
      <c r="D99">
        <v>0.113716628652163</v>
      </c>
      <c r="E99" t="s">
        <v>71</v>
      </c>
      <c r="G99">
        <f>'log Decomp'!C107</f>
        <v>8.7264526321647029</v>
      </c>
      <c r="H99" s="8">
        <f t="shared" si="1"/>
        <v>-1.0551051787430765E-3</v>
      </c>
    </row>
    <row r="100" spans="1:8" x14ac:dyDescent="0.35">
      <c r="A100" s="2">
        <v>41988</v>
      </c>
      <c r="B100">
        <v>8.5162267445568798</v>
      </c>
      <c r="C100">
        <v>8.6024961638332993</v>
      </c>
      <c r="D100">
        <v>-8.6269419276418596E-2</v>
      </c>
      <c r="E100" t="s">
        <v>77</v>
      </c>
      <c r="G100">
        <f>'log Decomp'!C108</f>
        <v>8.6033980552568199</v>
      </c>
      <c r="H100" s="8">
        <f t="shared" si="1"/>
        <v>-9.0189142352059548E-4</v>
      </c>
    </row>
    <row r="101" spans="1:8" x14ac:dyDescent="0.35">
      <c r="A101" s="2">
        <v>41995</v>
      </c>
      <c r="B101">
        <v>8.4792209034558308</v>
      </c>
      <c r="C101">
        <v>8.6849757436760395</v>
      </c>
      <c r="D101">
        <v>-0.20575484022021001</v>
      </c>
      <c r="E101" t="s">
        <v>72</v>
      </c>
      <c r="G101">
        <f>'log Decomp'!C109</f>
        <v>8.6857828464442797</v>
      </c>
      <c r="H101" s="8">
        <f t="shared" si="1"/>
        <v>-8.0710276824014215E-4</v>
      </c>
    </row>
    <row r="102" spans="1:8" x14ac:dyDescent="0.35">
      <c r="A102" s="2">
        <v>42002</v>
      </c>
      <c r="B102">
        <v>8.5152278413804599</v>
      </c>
      <c r="C102">
        <v>8.9887137575551908</v>
      </c>
      <c r="D102">
        <v>-0.47348591617472802</v>
      </c>
      <c r="E102" t="s">
        <v>81</v>
      </c>
      <c r="G102">
        <f>'log Decomp'!C110</f>
        <v>8.9895003446369479</v>
      </c>
      <c r="H102" s="8">
        <f t="shared" si="1"/>
        <v>-7.8658708175716185E-4</v>
      </c>
    </row>
    <row r="103" spans="1:8" x14ac:dyDescent="0.35">
      <c r="A103" s="2">
        <v>42009</v>
      </c>
      <c r="B103">
        <v>9.4555539389020993</v>
      </c>
      <c r="C103">
        <v>9.1276637317636595</v>
      </c>
      <c r="D103">
        <v>0.32789020713844302</v>
      </c>
      <c r="E103" t="s">
        <v>73</v>
      </c>
      <c r="G103">
        <f>'log Decomp'!C111</f>
        <v>9.1284302784034352</v>
      </c>
      <c r="H103" s="8">
        <f t="shared" si="1"/>
        <v>-7.6654663977571147E-4</v>
      </c>
    </row>
    <row r="104" spans="1:8" x14ac:dyDescent="0.35">
      <c r="A104" s="2">
        <v>42016</v>
      </c>
      <c r="B104">
        <v>9.3099067359104009</v>
      </c>
      <c r="C104">
        <v>9.5283986844534692</v>
      </c>
      <c r="D104">
        <v>-0.21849194854307499</v>
      </c>
      <c r="E104" t="s">
        <v>72</v>
      </c>
      <c r="G104">
        <f>'log Decomp'!C112</f>
        <v>9.5291975416259316</v>
      </c>
      <c r="H104" s="8">
        <f t="shared" si="1"/>
        <v>-7.9885717246241938E-4</v>
      </c>
    </row>
    <row r="105" spans="1:8" x14ac:dyDescent="0.35">
      <c r="A105" s="2">
        <v>42023</v>
      </c>
      <c r="B105">
        <v>9.0405779539961504</v>
      </c>
      <c r="C105">
        <v>9.0706237251387893</v>
      </c>
      <c r="D105">
        <v>-3.0045771142636499E-2</v>
      </c>
      <c r="E105" t="s">
        <v>75</v>
      </c>
      <c r="G105">
        <f>'log Decomp'!C113</f>
        <v>9.0714193043244187</v>
      </c>
      <c r="H105" s="8">
        <f t="shared" si="1"/>
        <v>-7.9557918562933594E-4</v>
      </c>
    </row>
    <row r="106" spans="1:8" x14ac:dyDescent="0.35">
      <c r="A106" s="2">
        <v>42030</v>
      </c>
      <c r="B106">
        <v>9.2425384068239804</v>
      </c>
      <c r="C106">
        <v>8.8712059145075095</v>
      </c>
      <c r="D106">
        <v>0.37133249231646198</v>
      </c>
      <c r="E106" t="s">
        <v>73</v>
      </c>
      <c r="G106">
        <f>'log Decomp'!C114</f>
        <v>8.8720558441321202</v>
      </c>
      <c r="H106" s="8">
        <f t="shared" si="1"/>
        <v>-8.4992962461072352E-4</v>
      </c>
    </row>
    <row r="107" spans="1:8" x14ac:dyDescent="0.35">
      <c r="A107" s="2">
        <v>42037</v>
      </c>
      <c r="B107">
        <v>9.4710145475091601</v>
      </c>
      <c r="C107">
        <v>8.7107548079117194</v>
      </c>
      <c r="D107">
        <v>0.76025973959743598</v>
      </c>
      <c r="E107" t="s">
        <v>85</v>
      </c>
      <c r="G107">
        <f>'log Decomp'!C115</f>
        <v>8.7116704660561215</v>
      </c>
      <c r="H107" s="8">
        <f t="shared" si="1"/>
        <v>-9.1565814440208726E-4</v>
      </c>
    </row>
    <row r="108" spans="1:8" x14ac:dyDescent="0.35">
      <c r="A108" s="2">
        <v>42044</v>
      </c>
      <c r="B108">
        <v>10.0070579589039</v>
      </c>
      <c r="C108">
        <v>9.72222425014035</v>
      </c>
      <c r="D108">
        <v>0.28483370876360098</v>
      </c>
      <c r="E108" t="s">
        <v>79</v>
      </c>
      <c r="G108">
        <f>'log Decomp'!C116</f>
        <v>9.7232674086739195</v>
      </c>
      <c r="H108" s="8">
        <f t="shared" si="1"/>
        <v>-1.0431585335695104E-3</v>
      </c>
    </row>
    <row r="109" spans="1:8" x14ac:dyDescent="0.35">
      <c r="A109" s="2">
        <v>42051</v>
      </c>
      <c r="B109">
        <v>9.6512165290066996</v>
      </c>
      <c r="C109">
        <v>9.8145101921892994</v>
      </c>
      <c r="D109">
        <v>-0.163293663182598</v>
      </c>
      <c r="E109" t="s">
        <v>77</v>
      </c>
      <c r="G109">
        <f>'log Decomp'!C117</f>
        <v>9.8155528896416797</v>
      </c>
      <c r="H109" s="8">
        <f t="shared" si="1"/>
        <v>-1.0426974523802812E-3</v>
      </c>
    </row>
    <row r="110" spans="1:8" x14ac:dyDescent="0.35">
      <c r="A110" s="2">
        <v>42058</v>
      </c>
      <c r="B110">
        <v>9.2427065308727308</v>
      </c>
      <c r="C110">
        <v>9.8342825497366508</v>
      </c>
      <c r="D110">
        <v>-0.59157601886391897</v>
      </c>
      <c r="E110" t="s">
        <v>74</v>
      </c>
      <c r="G110">
        <f>'log Decomp'!C118</f>
        <v>9.8352009860180498</v>
      </c>
      <c r="H110" s="8">
        <f t="shared" si="1"/>
        <v>-9.1843628139898215E-4</v>
      </c>
    </row>
    <row r="111" spans="1:8" x14ac:dyDescent="0.35">
      <c r="A111" s="2">
        <v>42065</v>
      </c>
      <c r="B111">
        <v>8.7264871503482997</v>
      </c>
      <c r="C111">
        <v>9.0187302552869095</v>
      </c>
      <c r="D111">
        <v>-0.292243104938607</v>
      </c>
      <c r="E111" t="s">
        <v>72</v>
      </c>
      <c r="G111">
        <f>'log Decomp'!C119</f>
        <v>9.0195526490665117</v>
      </c>
      <c r="H111" s="8">
        <f t="shared" si="1"/>
        <v>-8.2239377960213744E-4</v>
      </c>
    </row>
    <row r="112" spans="1:8" x14ac:dyDescent="0.35">
      <c r="A112" s="2">
        <v>42072</v>
      </c>
      <c r="B112">
        <v>8.8286614609098493</v>
      </c>
      <c r="C112">
        <v>8.5953475604585403</v>
      </c>
      <c r="D112">
        <v>0.23331390045130601</v>
      </c>
      <c r="E112" t="s">
        <v>79</v>
      </c>
      <c r="G112">
        <f>'log Decomp'!C120</f>
        <v>8.5961080166371566</v>
      </c>
      <c r="H112" s="8">
        <f t="shared" si="1"/>
        <v>-7.6045617861630888E-4</v>
      </c>
    </row>
    <row r="113" spans="1:8" x14ac:dyDescent="0.35">
      <c r="A113" s="2">
        <v>42079</v>
      </c>
      <c r="B113">
        <v>8.4948042593152095</v>
      </c>
      <c r="C113">
        <v>8.4511383365425008</v>
      </c>
      <c r="D113">
        <v>4.3665922772705403E-2</v>
      </c>
      <c r="E113" t="s">
        <v>75</v>
      </c>
      <c r="G113">
        <f>'log Decomp'!C121</f>
        <v>8.4518394335470166</v>
      </c>
      <c r="H113" s="8">
        <f t="shared" si="1"/>
        <v>-7.0109700451581602E-4</v>
      </c>
    </row>
    <row r="114" spans="1:8" x14ac:dyDescent="0.35">
      <c r="A114" s="2">
        <v>42086</v>
      </c>
      <c r="B114">
        <v>8.7490908574121509</v>
      </c>
      <c r="C114">
        <v>8.2576041655444001</v>
      </c>
      <c r="D114">
        <v>0.49148669186774302</v>
      </c>
      <c r="E114" t="s">
        <v>76</v>
      </c>
      <c r="G114">
        <f>'log Decomp'!C122</f>
        <v>8.2582834996544356</v>
      </c>
      <c r="H114" s="8">
        <f t="shared" si="1"/>
        <v>-6.7933411003551214E-4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23"/>
  <sheetViews>
    <sheetView topLeftCell="AF1" workbookViewId="0">
      <selection activeCell="AP6" sqref="AP6"/>
    </sheetView>
  </sheetViews>
  <sheetFormatPr defaultRowHeight="14.5" x14ac:dyDescent="0.35"/>
  <cols>
    <col min="1" max="1" width="12" customWidth="1"/>
    <col min="62" max="62" width="12" bestFit="1" customWidth="1"/>
  </cols>
  <sheetData>
    <row r="1" spans="1:63" ht="15" thickBot="1" x14ac:dyDescent="0.4">
      <c r="A1" t="s">
        <v>36</v>
      </c>
      <c r="E1" s="3">
        <v>6.7295730000000002</v>
      </c>
      <c r="F1" s="4">
        <v>8.1299999999999999E-7</v>
      </c>
      <c r="G1" s="4">
        <v>1.542E-2</v>
      </c>
      <c r="H1" s="4">
        <v>-1.8079000000000001E-2</v>
      </c>
      <c r="I1" s="4">
        <v>1.8152999999999999E-2</v>
      </c>
      <c r="J1" s="4">
        <v>6.1500000000000004E-6</v>
      </c>
      <c r="K1" s="4">
        <v>3.2426000000000003E-2</v>
      </c>
      <c r="L1" s="4">
        <v>0.76815699999999998</v>
      </c>
      <c r="M1" s="4">
        <v>9.7439999999999992E-3</v>
      </c>
      <c r="N1" s="4">
        <v>-1.4326E-2</v>
      </c>
      <c r="O1" s="4">
        <v>5.3220000000000003E-3</v>
      </c>
      <c r="P1" s="5">
        <v>-1.5713000000000001E-2</v>
      </c>
    </row>
    <row r="2" spans="1:63" x14ac:dyDescent="0.35">
      <c r="A2" t="s">
        <v>40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S2" t="s">
        <v>65</v>
      </c>
      <c r="AC2" t="s">
        <v>64</v>
      </c>
      <c r="AN2" t="s">
        <v>53</v>
      </c>
      <c r="AX2" t="s">
        <v>62</v>
      </c>
      <c r="BI2" t="s">
        <v>63</v>
      </c>
      <c r="BJ2" s="8">
        <f>SUM(BK6:BK123)</f>
        <v>0</v>
      </c>
    </row>
    <row r="4" spans="1:63" x14ac:dyDescent="0.35">
      <c r="E4" t="s">
        <v>37</v>
      </c>
      <c r="F4" t="s">
        <v>38</v>
      </c>
      <c r="G4" t="s">
        <v>38</v>
      </c>
      <c r="H4" t="s">
        <v>38</v>
      </c>
      <c r="I4" t="s">
        <v>38</v>
      </c>
      <c r="J4" t="s">
        <v>38</v>
      </c>
      <c r="K4" t="s">
        <v>37</v>
      </c>
      <c r="L4" t="s">
        <v>37</v>
      </c>
      <c r="M4" t="s">
        <v>39</v>
      </c>
      <c r="N4" t="s">
        <v>39</v>
      </c>
      <c r="O4" t="s">
        <v>39</v>
      </c>
      <c r="P4" t="s">
        <v>37</v>
      </c>
    </row>
    <row r="5" spans="1:63" s="6" customFormat="1" ht="58" x14ac:dyDescent="0.35">
      <c r="B5" s="6" t="s">
        <v>35</v>
      </c>
      <c r="C5" s="6" t="s">
        <v>50</v>
      </c>
      <c r="D5" s="6" t="s">
        <v>51</v>
      </c>
      <c r="E5" s="6" t="s">
        <v>10</v>
      </c>
      <c r="F5" s="6" t="s">
        <v>11</v>
      </c>
      <c r="G5" s="6" t="s">
        <v>12</v>
      </c>
      <c r="H5" s="6" t="s">
        <v>13</v>
      </c>
      <c r="I5" s="6" t="s">
        <v>14</v>
      </c>
      <c r="J5" s="6" t="s">
        <v>15</v>
      </c>
      <c r="K5" s="6" t="s">
        <v>16</v>
      </c>
      <c r="L5" s="6" t="s">
        <v>17</v>
      </c>
      <c r="M5" s="6" t="s">
        <v>18</v>
      </c>
      <c r="N5" s="6" t="s">
        <v>19</v>
      </c>
      <c r="O5" s="6" t="s">
        <v>20</v>
      </c>
      <c r="P5" s="6" t="s">
        <v>21</v>
      </c>
      <c r="S5" s="6" t="s">
        <v>37</v>
      </c>
      <c r="T5" s="6" t="s">
        <v>41</v>
      </c>
      <c r="U5" s="6" t="s">
        <v>42</v>
      </c>
      <c r="V5" s="6" t="s">
        <v>43</v>
      </c>
      <c r="W5" s="6" t="s">
        <v>44</v>
      </c>
      <c r="X5" s="6" t="s">
        <v>45</v>
      </c>
      <c r="Y5" s="6" t="s">
        <v>46</v>
      </c>
      <c r="Z5" s="6" t="s">
        <v>47</v>
      </c>
      <c r="AA5" s="6" t="s">
        <v>48</v>
      </c>
      <c r="AC5" s="6" t="s">
        <v>37</v>
      </c>
      <c r="AD5" s="6" t="s">
        <v>54</v>
      </c>
      <c r="AE5" s="6" t="s">
        <v>55</v>
      </c>
      <c r="AF5" s="6" t="s">
        <v>56</v>
      </c>
      <c r="AG5" s="6" t="s">
        <v>57</v>
      </c>
      <c r="AH5" s="6" t="s">
        <v>58</v>
      </c>
      <c r="AI5" s="6" t="s">
        <v>59</v>
      </c>
      <c r="AJ5" s="6" t="s">
        <v>60</v>
      </c>
      <c r="AK5" s="6" t="s">
        <v>61</v>
      </c>
      <c r="AL5" s="6" t="s">
        <v>52</v>
      </c>
      <c r="AN5" s="6" t="s">
        <v>37</v>
      </c>
      <c r="AO5" s="6" t="s">
        <v>54</v>
      </c>
      <c r="AP5" s="6" t="s">
        <v>55</v>
      </c>
      <c r="AQ5" s="6" t="s">
        <v>56</v>
      </c>
      <c r="AR5" s="6" t="s">
        <v>57</v>
      </c>
      <c r="AS5" s="6" t="s">
        <v>58</v>
      </c>
      <c r="AT5" s="6" t="s">
        <v>59</v>
      </c>
      <c r="AU5" s="6" t="s">
        <v>60</v>
      </c>
      <c r="AV5" s="6" t="s">
        <v>61</v>
      </c>
      <c r="AX5" s="6" t="s">
        <v>37</v>
      </c>
      <c r="AY5" s="6" t="s">
        <v>54</v>
      </c>
      <c r="AZ5" s="6" t="s">
        <v>55</v>
      </c>
      <c r="BA5" s="6" t="s">
        <v>56</v>
      </c>
      <c r="BB5" s="6" t="s">
        <v>57</v>
      </c>
      <c r="BC5" s="6" t="s">
        <v>58</v>
      </c>
      <c r="BD5" s="6" t="s">
        <v>59</v>
      </c>
      <c r="BE5" s="6" t="s">
        <v>60</v>
      </c>
      <c r="BF5" s="6" t="s">
        <v>61</v>
      </c>
      <c r="BI5" s="6" t="s">
        <v>62</v>
      </c>
      <c r="BJ5" s="6" t="s">
        <v>49</v>
      </c>
      <c r="BK5" s="6" t="s">
        <v>63</v>
      </c>
    </row>
    <row r="6" spans="1:63" x14ac:dyDescent="0.35">
      <c r="A6" s="2">
        <v>41274</v>
      </c>
      <c r="B6">
        <v>7.9719253871024804</v>
      </c>
      <c r="C6">
        <f>SUMPRODUCT(E6:P6,$E$1:$P$1)</f>
        <v>7.2384598478249202</v>
      </c>
      <c r="D6">
        <f>EXP(C6)</f>
        <v>1391.9485065997883</v>
      </c>
      <c r="E6">
        <v>1</v>
      </c>
      <c r="F6">
        <v>69921.604159037393</v>
      </c>
      <c r="G6">
        <v>0</v>
      </c>
      <c r="H6">
        <v>0</v>
      </c>
      <c r="I6">
        <v>0</v>
      </c>
      <c r="J6">
        <v>46553.079524000001</v>
      </c>
      <c r="K6">
        <v>17.512195121951201</v>
      </c>
      <c r="L6">
        <v>1</v>
      </c>
      <c r="M6">
        <v>14.625958442687899</v>
      </c>
      <c r="N6">
        <v>5.0266456604003897</v>
      </c>
      <c r="O6">
        <v>0.104301430284977</v>
      </c>
      <c r="P6">
        <v>79</v>
      </c>
      <c r="S6">
        <f>EXP(SUMPRODUCT(E6,$E$1))*EXP(SUMPRODUCT(K6:L6,$K$1:$L$1))*EXP(SUMPRODUCT(P6,$P$1))</f>
        <v>919.88939411206195</v>
      </c>
      <c r="T6">
        <f>EXP(SUMPRODUCT(F6,F$1))*$S6</f>
        <v>973.69654845478237</v>
      </c>
      <c r="U6">
        <f t="shared" ref="U6:X6" si="0">EXP(SUMPRODUCT(G6,G$1))*$S6</f>
        <v>919.88939411206195</v>
      </c>
      <c r="V6">
        <f t="shared" si="0"/>
        <v>919.88939411206195</v>
      </c>
      <c r="W6">
        <f t="shared" si="0"/>
        <v>919.88939411206195</v>
      </c>
      <c r="X6">
        <f t="shared" si="0"/>
        <v>1224.8269872386199</v>
      </c>
      <c r="Y6">
        <f>EXP(SUMPRODUCT(M6,M$1))*$S6</f>
        <v>1060.7895603561401</v>
      </c>
      <c r="Z6">
        <f t="shared" ref="Z6:AA6" si="1">EXP(SUMPRODUCT(N6,N$1))*$S6</f>
        <v>855.97546495352321</v>
      </c>
      <c r="AA6">
        <f t="shared" si="1"/>
        <v>920.40015929838682</v>
      </c>
      <c r="AC6">
        <f>S6</f>
        <v>919.88939411206195</v>
      </c>
      <c r="AD6">
        <f t="shared" ref="AD6:AK6" si="2">T6-$S6</f>
        <v>53.807154342720423</v>
      </c>
      <c r="AE6">
        <f t="shared" si="2"/>
        <v>0</v>
      </c>
      <c r="AF6">
        <f t="shared" si="2"/>
        <v>0</v>
      </c>
      <c r="AG6">
        <f t="shared" si="2"/>
        <v>0</v>
      </c>
      <c r="AH6">
        <f t="shared" si="2"/>
        <v>304.937593126558</v>
      </c>
      <c r="AI6">
        <f t="shared" si="2"/>
        <v>140.90016624407815</v>
      </c>
      <c r="AJ6">
        <f t="shared" si="2"/>
        <v>-63.913929158538735</v>
      </c>
      <c r="AK6">
        <f t="shared" si="2"/>
        <v>0.51076518632487478</v>
      </c>
      <c r="AL6">
        <f>D6-SUM(AC6:AK6)</f>
        <v>35.817362746583512</v>
      </c>
      <c r="AN6">
        <v>0</v>
      </c>
      <c r="AO6">
        <f>AD6/SUM($AD6:$AK6)</f>
        <v>0.12334251449946855</v>
      </c>
      <c r="AP6">
        <f t="shared" ref="AP6:AV6" si="3">AE6/SUM($AD6:$AK6)</f>
        <v>0</v>
      </c>
      <c r="AQ6">
        <f t="shared" si="3"/>
        <v>0</v>
      </c>
      <c r="AR6">
        <f t="shared" si="3"/>
        <v>0</v>
      </c>
      <c r="AS6">
        <f t="shared" si="3"/>
        <v>0.69901056766690028</v>
      </c>
      <c r="AT6">
        <f t="shared" si="3"/>
        <v>0.32298643201317973</v>
      </c>
      <c r="AU6">
        <f t="shared" si="3"/>
        <v>-0.14651034477205357</v>
      </c>
      <c r="AV6">
        <f t="shared" si="3"/>
        <v>1.1708305925050796E-3</v>
      </c>
      <c r="AX6">
        <f>AC6+($AL6*AN6)</f>
        <v>919.88939411206195</v>
      </c>
      <c r="AY6">
        <f t="shared" ref="AY6:BF6" si="4">AD6+($AL6*AO6)</f>
        <v>58.224957926623624</v>
      </c>
      <c r="AZ6">
        <f t="shared" si="4"/>
        <v>0</v>
      </c>
      <c r="BA6">
        <f t="shared" si="4"/>
        <v>0</v>
      </c>
      <c r="BB6">
        <f t="shared" si="4"/>
        <v>0</v>
      </c>
      <c r="BC6">
        <f t="shared" si="4"/>
        <v>329.9743081923786</v>
      </c>
      <c r="BD6">
        <f t="shared" si="4"/>
        <v>152.46868844171894</v>
      </c>
      <c r="BE6">
        <f t="shared" si="4"/>
        <v>-69.161543323366388</v>
      </c>
      <c r="BF6">
        <f t="shared" si="4"/>
        <v>0.55270125037142648</v>
      </c>
      <c r="BI6">
        <f>SUM(AX6:BF6)</f>
        <v>1391.9485065997881</v>
      </c>
      <c r="BJ6">
        <f>D6</f>
        <v>1391.9485065997883</v>
      </c>
      <c r="BK6">
        <f>BI6-BJ6</f>
        <v>0</v>
      </c>
    </row>
    <row r="7" spans="1:63" x14ac:dyDescent="0.35">
      <c r="A7" s="2">
        <v>41281</v>
      </c>
      <c r="B7">
        <v>8.6158386575098405</v>
      </c>
      <c r="C7">
        <f t="shared" ref="C7:C70" si="5">SUMPRODUCT(E7:P7,$E$1:$P$1)</f>
        <v>7.9567688986046035</v>
      </c>
      <c r="D7">
        <f t="shared" ref="D7:D70" si="6">EXP(C7)</f>
        <v>2854.8337767879716</v>
      </c>
      <c r="E7">
        <v>1</v>
      </c>
      <c r="F7">
        <v>69921.604159037393</v>
      </c>
      <c r="G7">
        <v>0</v>
      </c>
      <c r="H7">
        <v>0</v>
      </c>
      <c r="I7">
        <v>0</v>
      </c>
      <c r="J7">
        <v>115958.4643368</v>
      </c>
      <c r="K7">
        <v>19.261613691931501</v>
      </c>
      <c r="L7">
        <v>1</v>
      </c>
      <c r="M7">
        <v>21.256931304931602</v>
      </c>
      <c r="N7">
        <v>8.0431566238403303</v>
      </c>
      <c r="O7">
        <v>13.6188869476318</v>
      </c>
      <c r="P7">
        <v>70</v>
      </c>
      <c r="S7">
        <f t="shared" ref="S7:S70" si="7">EXP(SUMPRODUCT(E7,$E$1))*EXP(SUMPRODUCT(K7:L7,$K$1:$L$1))*EXP(SUMPRODUCT(P7,$P$1))</f>
        <v>1121.4716618634775</v>
      </c>
      <c r="T7">
        <f t="shared" ref="T7:T70" si="8">EXP(SUMPRODUCT(F7,F$1))*$S7</f>
        <v>1187.0699818214139</v>
      </c>
      <c r="U7">
        <f t="shared" ref="U7:U70" si="9">EXP(SUMPRODUCT(G7,G$1))*$S7</f>
        <v>1121.4716618634775</v>
      </c>
      <c r="V7">
        <f t="shared" ref="V7:V70" si="10">EXP(SUMPRODUCT(H7,H$1))*$S7</f>
        <v>1121.4716618634775</v>
      </c>
      <c r="W7">
        <f t="shared" ref="W7:W70" si="11">EXP(SUMPRODUCT(I7,I$1))*$S7</f>
        <v>1121.4716618634775</v>
      </c>
      <c r="X7">
        <f t="shared" ref="X7:X70" si="12">EXP(SUMPRODUCT(J7,J$1))*$S7</f>
        <v>2288.2477780668578</v>
      </c>
      <c r="Y7">
        <f t="shared" ref="Y7:Y70" si="13">EXP(SUMPRODUCT(M7,M$1))*$S7</f>
        <v>1379.5665356516643</v>
      </c>
      <c r="Z7">
        <f t="shared" ref="Z7:Z70" si="14">EXP(SUMPRODUCT(N7,N$1))*$S7</f>
        <v>999.41571555996927</v>
      </c>
      <c r="AA7">
        <f t="shared" ref="AA7:AA70" si="15">EXP(SUMPRODUCT(O7,O$1))*$S7</f>
        <v>1205.7738053099611</v>
      </c>
      <c r="AC7">
        <f t="shared" ref="AC7:AC70" si="16">S7</f>
        <v>1121.4716618634775</v>
      </c>
      <c r="AD7">
        <f t="shared" ref="AD7:AD70" si="17">T7-$S7</f>
        <v>65.598319957936383</v>
      </c>
      <c r="AE7">
        <f t="shared" ref="AE7:AE70" si="18">U7-$S7</f>
        <v>0</v>
      </c>
      <c r="AF7">
        <f t="shared" ref="AF7:AF70" si="19">V7-$S7</f>
        <v>0</v>
      </c>
      <c r="AG7">
        <f t="shared" ref="AG7:AG70" si="20">W7-$S7</f>
        <v>0</v>
      </c>
      <c r="AH7">
        <f t="shared" ref="AH7:AH70" si="21">X7-$S7</f>
        <v>1166.7761162033803</v>
      </c>
      <c r="AI7">
        <f t="shared" ref="AI7:AI70" si="22">Y7-$S7</f>
        <v>258.09487378818676</v>
      </c>
      <c r="AJ7">
        <f t="shared" ref="AJ7:AJ70" si="23">Z7-$S7</f>
        <v>-122.05594630350822</v>
      </c>
      <c r="AK7">
        <f t="shared" ref="AK7:AK70" si="24">AA7-$S7</f>
        <v>84.302143446483569</v>
      </c>
      <c r="AL7">
        <f t="shared" ref="AL7:AL70" si="25">D7-SUM(AC7:AK7)</f>
        <v>280.64660783201543</v>
      </c>
      <c r="AN7">
        <v>0</v>
      </c>
      <c r="AO7">
        <f t="shared" ref="AO7:AO70" si="26">AD7/SUM($AD7:$AK7)</f>
        <v>4.5155654797977209E-2</v>
      </c>
      <c r="AP7">
        <f t="shared" ref="AP7:AP70" si="27">AE7/SUM($AD7:$AK7)</f>
        <v>0</v>
      </c>
      <c r="AQ7">
        <f t="shared" ref="AQ7:AQ70" si="28">AF7/SUM($AD7:$AK7)</f>
        <v>0</v>
      </c>
      <c r="AR7">
        <f t="shared" ref="AR7:AR70" si="29">AG7/SUM($AD7:$AK7)</f>
        <v>0</v>
      </c>
      <c r="AS7">
        <f t="shared" ref="AS7:AS70" si="30">AH7/SUM($AD7:$AK7)</f>
        <v>0.80316903792030925</v>
      </c>
      <c r="AT7">
        <f t="shared" ref="AT7:AT70" si="31">AI7/SUM($AD7:$AK7)</f>
        <v>0.17766374250712577</v>
      </c>
      <c r="AU7">
        <f t="shared" ref="AU7:AU70" si="32">AJ7/SUM($AD7:$AK7)</f>
        <v>-8.4019166662436015E-2</v>
      </c>
      <c r="AV7">
        <f t="shared" ref="AV7:AV70" si="33">AK7/SUM($AD7:$AK7)</f>
        <v>5.8030731437023864E-2</v>
      </c>
      <c r="AX7">
        <f t="shared" ref="AX7:AX70" si="34">AC7+($AL7*AN7)</f>
        <v>1121.4716618634775</v>
      </c>
      <c r="AY7">
        <f t="shared" ref="AY7:AY70" si="35">AD7+($AL7*AO7)</f>
        <v>78.271101301422163</v>
      </c>
      <c r="AZ7">
        <f t="shared" ref="AZ7:AZ70" si="36">AE7+($AL7*AP7)</f>
        <v>0</v>
      </c>
      <c r="BA7">
        <f t="shared" ref="BA7:BA70" si="37">AF7+($AL7*AQ7)</f>
        <v>0</v>
      </c>
      <c r="BB7">
        <f t="shared" ref="BB7:BB70" si="38">AG7+($AL7*AR7)</f>
        <v>0</v>
      </c>
      <c r="BC7">
        <f t="shared" ref="BC7:BC70" si="39">AH7+($AL7*AS7)</f>
        <v>1392.1827822114185</v>
      </c>
      <c r="BD7">
        <f t="shared" ref="BD7:BD70" si="40">AI7+($AL7*AT7)</f>
        <v>307.95560045755224</v>
      </c>
      <c r="BE7">
        <f t="shared" ref="BE7:BE70" si="41">AJ7+($AL7*AU7)</f>
        <v>-145.63564042019365</v>
      </c>
      <c r="BF7">
        <f t="shared" ref="BF7:BF70" si="42">AK7+($AL7*AV7)</f>
        <v>100.58827137429502</v>
      </c>
      <c r="BI7">
        <f t="shared" ref="BI7:BI70" si="43">SUM(AX7:BF7)</f>
        <v>2854.8337767879716</v>
      </c>
      <c r="BJ7">
        <f t="shared" ref="BJ7:BJ70" si="44">D7</f>
        <v>2854.8337767879716</v>
      </c>
      <c r="BK7">
        <f t="shared" ref="BK7:BK70" si="45">BI7-BJ7</f>
        <v>0</v>
      </c>
    </row>
    <row r="8" spans="1:63" x14ac:dyDescent="0.35">
      <c r="A8" s="2">
        <v>41288</v>
      </c>
      <c r="B8">
        <v>8.3962572731449701</v>
      </c>
      <c r="C8">
        <f t="shared" si="5"/>
        <v>7.4674275212223211</v>
      </c>
      <c r="D8">
        <f t="shared" si="6"/>
        <v>1750.0987978220874</v>
      </c>
      <c r="E8">
        <v>1</v>
      </c>
      <c r="F8">
        <v>69921.604159037393</v>
      </c>
      <c r="G8">
        <v>0</v>
      </c>
      <c r="H8">
        <v>0</v>
      </c>
      <c r="I8">
        <v>0</v>
      </c>
      <c r="J8">
        <v>150914.88928075999</v>
      </c>
      <c r="K8">
        <v>13.4156479217603</v>
      </c>
      <c r="L8">
        <v>0.14285714285714199</v>
      </c>
      <c r="M8">
        <v>29.942569732666001</v>
      </c>
      <c r="N8">
        <v>10.5857334136962</v>
      </c>
      <c r="O8">
        <v>19.7440795898437</v>
      </c>
      <c r="P8">
        <v>66</v>
      </c>
      <c r="S8">
        <f t="shared" si="7"/>
        <v>511.45904501886116</v>
      </c>
      <c r="T8">
        <f t="shared" si="8"/>
        <v>541.37585453037264</v>
      </c>
      <c r="U8">
        <f t="shared" si="9"/>
        <v>511.45904501886116</v>
      </c>
      <c r="V8">
        <f t="shared" si="10"/>
        <v>511.45904501886116</v>
      </c>
      <c r="W8">
        <f t="shared" si="11"/>
        <v>511.45904501886116</v>
      </c>
      <c r="X8">
        <f t="shared" si="12"/>
        <v>1293.8713929008049</v>
      </c>
      <c r="Y8">
        <f t="shared" si="13"/>
        <v>684.73226871640054</v>
      </c>
      <c r="Z8">
        <f t="shared" si="14"/>
        <v>439.4905859171555</v>
      </c>
      <c r="AA8">
        <f t="shared" si="15"/>
        <v>568.12729548081575</v>
      </c>
      <c r="AC8">
        <f t="shared" si="16"/>
        <v>511.45904501886116</v>
      </c>
      <c r="AD8">
        <f t="shared" si="17"/>
        <v>29.916809511511474</v>
      </c>
      <c r="AE8">
        <f t="shared" si="18"/>
        <v>0</v>
      </c>
      <c r="AF8">
        <f t="shared" si="19"/>
        <v>0</v>
      </c>
      <c r="AG8">
        <f t="shared" si="20"/>
        <v>0</v>
      </c>
      <c r="AH8">
        <f t="shared" si="21"/>
        <v>782.41234788194379</v>
      </c>
      <c r="AI8">
        <f t="shared" si="22"/>
        <v>173.27322369753938</v>
      </c>
      <c r="AJ8">
        <f t="shared" si="23"/>
        <v>-71.968459101705662</v>
      </c>
      <c r="AK8">
        <f t="shared" si="24"/>
        <v>56.668250461954585</v>
      </c>
      <c r="AL8">
        <f t="shared" si="25"/>
        <v>268.33758035198275</v>
      </c>
      <c r="AN8">
        <v>0</v>
      </c>
      <c r="AO8">
        <f t="shared" si="26"/>
        <v>3.0832466793239872E-2</v>
      </c>
      <c r="AP8">
        <f t="shared" si="27"/>
        <v>0</v>
      </c>
      <c r="AQ8">
        <f t="shared" si="28"/>
        <v>0</v>
      </c>
      <c r="AR8">
        <f t="shared" si="29"/>
        <v>0</v>
      </c>
      <c r="AS8">
        <f t="shared" si="30"/>
        <v>0.80635947243667438</v>
      </c>
      <c r="AT8">
        <f t="shared" si="31"/>
        <v>0.17857655956783519</v>
      </c>
      <c r="AU8">
        <f t="shared" si="32"/>
        <v>-7.4171182076088762E-2</v>
      </c>
      <c r="AV8">
        <f t="shared" si="33"/>
        <v>5.8402683278339348E-2</v>
      </c>
      <c r="AX8">
        <f t="shared" si="34"/>
        <v>511.45904501886116</v>
      </c>
      <c r="AY8">
        <f t="shared" si="35"/>
        <v>38.190319047092316</v>
      </c>
      <c r="AZ8">
        <f t="shared" si="36"/>
        <v>0</v>
      </c>
      <c r="BA8">
        <f t="shared" si="37"/>
        <v>0</v>
      </c>
      <c r="BB8">
        <f t="shared" si="38"/>
        <v>0</v>
      </c>
      <c r="BC8">
        <f t="shared" si="39"/>
        <v>998.78889760950233</v>
      </c>
      <c r="BD8">
        <f t="shared" si="40"/>
        <v>221.19202559955397</v>
      </c>
      <c r="BE8">
        <f t="shared" si="41"/>
        <v>-91.871374631849676</v>
      </c>
      <c r="BF8">
        <f t="shared" si="42"/>
        <v>72.339885178927375</v>
      </c>
      <c r="BI8">
        <f t="shared" si="43"/>
        <v>1750.0987978220874</v>
      </c>
      <c r="BJ8">
        <f t="shared" si="44"/>
        <v>1750.0987978220874</v>
      </c>
      <c r="BK8">
        <f t="shared" si="45"/>
        <v>0</v>
      </c>
    </row>
    <row r="9" spans="1:63" x14ac:dyDescent="0.35">
      <c r="A9" s="2">
        <v>41295</v>
      </c>
      <c r="B9">
        <v>8.0791932179806505</v>
      </c>
      <c r="C9">
        <f t="shared" si="5"/>
        <v>7.4571480719764578</v>
      </c>
      <c r="D9">
        <f t="shared" si="6"/>
        <v>1732.2008939531638</v>
      </c>
      <c r="E9">
        <v>1</v>
      </c>
      <c r="F9">
        <v>69921.604159037393</v>
      </c>
      <c r="G9">
        <v>0</v>
      </c>
      <c r="H9">
        <v>0</v>
      </c>
      <c r="I9">
        <v>0</v>
      </c>
      <c r="J9">
        <v>174599.331811532</v>
      </c>
      <c r="K9">
        <v>11.8746928746928</v>
      </c>
      <c r="L9">
        <v>0</v>
      </c>
      <c r="M9">
        <v>31.108200073242099</v>
      </c>
      <c r="N9">
        <v>9.7558631896972603</v>
      </c>
      <c r="O9">
        <v>27.893333435058501</v>
      </c>
      <c r="P9">
        <v>70</v>
      </c>
      <c r="S9">
        <f t="shared" si="7"/>
        <v>409.40782695437667</v>
      </c>
      <c r="T9">
        <f t="shared" si="8"/>
        <v>433.35534746613979</v>
      </c>
      <c r="U9">
        <f t="shared" si="9"/>
        <v>409.40782695437667</v>
      </c>
      <c r="V9">
        <f t="shared" si="10"/>
        <v>409.40782695437667</v>
      </c>
      <c r="W9">
        <f t="shared" si="11"/>
        <v>409.40782695437667</v>
      </c>
      <c r="X9">
        <f t="shared" si="12"/>
        <v>1198.1065106726342</v>
      </c>
      <c r="Y9">
        <f t="shared" si="13"/>
        <v>554.36875755345523</v>
      </c>
      <c r="Z9">
        <f t="shared" si="14"/>
        <v>356.00660893333213</v>
      </c>
      <c r="AA9">
        <f t="shared" si="15"/>
        <v>474.92652682224167</v>
      </c>
      <c r="AC9">
        <f t="shared" si="16"/>
        <v>409.40782695437667</v>
      </c>
      <c r="AD9">
        <f t="shared" si="17"/>
        <v>23.947520511763116</v>
      </c>
      <c r="AE9">
        <f t="shared" si="18"/>
        <v>0</v>
      </c>
      <c r="AF9">
        <f t="shared" si="19"/>
        <v>0</v>
      </c>
      <c r="AG9">
        <f t="shared" si="20"/>
        <v>0</v>
      </c>
      <c r="AH9">
        <f t="shared" si="21"/>
        <v>788.69868371825748</v>
      </c>
      <c r="AI9">
        <f t="shared" si="22"/>
        <v>144.96093059907855</v>
      </c>
      <c r="AJ9">
        <f t="shared" si="23"/>
        <v>-53.401218021044542</v>
      </c>
      <c r="AK9">
        <f t="shared" si="24"/>
        <v>65.518699867864996</v>
      </c>
      <c r="AL9">
        <f t="shared" si="25"/>
        <v>353.06845032286742</v>
      </c>
      <c r="AN9">
        <v>0</v>
      </c>
      <c r="AO9">
        <f t="shared" si="26"/>
        <v>2.4695176444887897E-2</v>
      </c>
      <c r="AP9">
        <f t="shared" si="27"/>
        <v>0</v>
      </c>
      <c r="AQ9">
        <f t="shared" si="28"/>
        <v>0</v>
      </c>
      <c r="AR9">
        <f t="shared" si="29"/>
        <v>0</v>
      </c>
      <c r="AS9">
        <f t="shared" si="30"/>
        <v>0.81332232899460288</v>
      </c>
      <c r="AT9">
        <f t="shared" si="31"/>
        <v>0.1494866976729789</v>
      </c>
      <c r="AU9">
        <f t="shared" si="32"/>
        <v>-5.5068436030938812E-2</v>
      </c>
      <c r="AV9">
        <f t="shared" si="33"/>
        <v>6.7564232918469094E-2</v>
      </c>
      <c r="AX9">
        <f t="shared" si="34"/>
        <v>409.40782695437667</v>
      </c>
      <c r="AY9">
        <f t="shared" si="35"/>
        <v>32.666608189609462</v>
      </c>
      <c r="AZ9">
        <f t="shared" si="36"/>
        <v>0</v>
      </c>
      <c r="BA9">
        <f t="shared" si="37"/>
        <v>0</v>
      </c>
      <c r="BB9">
        <f t="shared" si="38"/>
        <v>0</v>
      </c>
      <c r="BC9">
        <f t="shared" si="39"/>
        <v>1075.8571380293672</v>
      </c>
      <c r="BD9">
        <f t="shared" si="40"/>
        <v>197.7399672903602</v>
      </c>
      <c r="BE9">
        <f t="shared" si="41"/>
        <v>-72.844145392192061</v>
      </c>
      <c r="BF9">
        <f t="shared" si="42"/>
        <v>89.373498881642149</v>
      </c>
      <c r="BI9">
        <f t="shared" si="43"/>
        <v>1732.2008939531638</v>
      </c>
      <c r="BJ9">
        <f t="shared" si="44"/>
        <v>1732.2008939531638</v>
      </c>
      <c r="BK9">
        <f t="shared" si="45"/>
        <v>0</v>
      </c>
    </row>
    <row r="10" spans="1:63" x14ac:dyDescent="0.35">
      <c r="A10" s="2">
        <v>41302</v>
      </c>
      <c r="B10">
        <v>7.8958969807526902</v>
      </c>
      <c r="C10">
        <f t="shared" si="5"/>
        <v>7.7215455507899016</v>
      </c>
      <c r="D10">
        <f t="shared" si="6"/>
        <v>2256.444336267874</v>
      </c>
      <c r="E10">
        <v>1</v>
      </c>
      <c r="F10">
        <v>69921.604159037393</v>
      </c>
      <c r="G10">
        <v>0</v>
      </c>
      <c r="H10">
        <v>0</v>
      </c>
      <c r="I10">
        <v>0</v>
      </c>
      <c r="J10">
        <v>194847.584423072</v>
      </c>
      <c r="K10">
        <v>10.296568627450901</v>
      </c>
      <c r="L10">
        <v>0.28571428571428498</v>
      </c>
      <c r="M10">
        <v>32.0025825500488</v>
      </c>
      <c r="N10">
        <v>12.45152759552</v>
      </c>
      <c r="O10">
        <v>19.3126831054687</v>
      </c>
      <c r="P10">
        <v>67</v>
      </c>
      <c r="S10">
        <f t="shared" si="7"/>
        <v>507.83264934704118</v>
      </c>
      <c r="T10">
        <f t="shared" si="8"/>
        <v>537.53733984416863</v>
      </c>
      <c r="U10">
        <f t="shared" si="9"/>
        <v>507.83264934704118</v>
      </c>
      <c r="V10">
        <f t="shared" si="10"/>
        <v>507.83264934704118</v>
      </c>
      <c r="W10">
        <f t="shared" si="11"/>
        <v>507.83264934704118</v>
      </c>
      <c r="X10">
        <f t="shared" si="12"/>
        <v>1683.2211824371623</v>
      </c>
      <c r="Y10">
        <f t="shared" si="13"/>
        <v>693.66221994969112</v>
      </c>
      <c r="Z10">
        <f t="shared" si="14"/>
        <v>424.86496054986384</v>
      </c>
      <c r="AA10">
        <f t="shared" si="15"/>
        <v>562.80548008469441</v>
      </c>
      <c r="AC10">
        <f t="shared" si="16"/>
        <v>507.83264934704118</v>
      </c>
      <c r="AD10">
        <f t="shared" si="17"/>
        <v>29.704690497127444</v>
      </c>
      <c r="AE10">
        <f t="shared" si="18"/>
        <v>0</v>
      </c>
      <c r="AF10">
        <f t="shared" si="19"/>
        <v>0</v>
      </c>
      <c r="AG10">
        <f t="shared" si="20"/>
        <v>0</v>
      </c>
      <c r="AH10">
        <f t="shared" si="21"/>
        <v>1175.3885330901212</v>
      </c>
      <c r="AI10">
        <f t="shared" si="22"/>
        <v>185.82957060264994</v>
      </c>
      <c r="AJ10">
        <f t="shared" si="23"/>
        <v>-82.967688797177345</v>
      </c>
      <c r="AK10">
        <f t="shared" si="24"/>
        <v>54.972830737653226</v>
      </c>
      <c r="AL10">
        <f t="shared" si="25"/>
        <v>385.68375079045836</v>
      </c>
      <c r="AN10">
        <v>0</v>
      </c>
      <c r="AO10">
        <f t="shared" si="26"/>
        <v>2.1794762371270347E-2</v>
      </c>
      <c r="AP10">
        <f t="shared" si="27"/>
        <v>0</v>
      </c>
      <c r="AQ10">
        <f t="shared" si="28"/>
        <v>0</v>
      </c>
      <c r="AR10">
        <f t="shared" si="29"/>
        <v>0</v>
      </c>
      <c r="AS10">
        <f t="shared" si="30"/>
        <v>0.86239961918110253</v>
      </c>
      <c r="AT10">
        <f t="shared" si="31"/>
        <v>0.13634585195330085</v>
      </c>
      <c r="AU10">
        <f t="shared" si="32"/>
        <v>-6.0874596959791742E-2</v>
      </c>
      <c r="AV10">
        <f t="shared" si="33"/>
        <v>4.0334363454117832E-2</v>
      </c>
      <c r="AX10">
        <f t="shared" si="34"/>
        <v>507.83264934704118</v>
      </c>
      <c r="AY10">
        <f t="shared" si="35"/>
        <v>38.110576196065736</v>
      </c>
      <c r="AZ10">
        <f t="shared" si="36"/>
        <v>0</v>
      </c>
      <c r="BA10">
        <f t="shared" si="37"/>
        <v>0</v>
      </c>
      <c r="BB10">
        <f t="shared" si="38"/>
        <v>0</v>
      </c>
      <c r="BC10">
        <f t="shared" si="39"/>
        <v>1508.0020528961518</v>
      </c>
      <c r="BD10">
        <f t="shared" si="40"/>
        <v>238.41595018871953</v>
      </c>
      <c r="BE10">
        <f t="shared" si="41"/>
        <v>-106.44603168048727</v>
      </c>
      <c r="BF10">
        <f t="shared" si="42"/>
        <v>70.529139320382981</v>
      </c>
      <c r="BI10">
        <f t="shared" si="43"/>
        <v>2256.4443362678744</v>
      </c>
      <c r="BJ10">
        <f t="shared" si="44"/>
        <v>2256.444336267874</v>
      </c>
      <c r="BK10">
        <f t="shared" si="45"/>
        <v>0</v>
      </c>
    </row>
    <row r="11" spans="1:63" x14ac:dyDescent="0.35">
      <c r="A11" s="2">
        <v>41309</v>
      </c>
      <c r="B11">
        <v>8.21445441354388</v>
      </c>
      <c r="C11">
        <f t="shared" si="5"/>
        <v>8.4279657270688286</v>
      </c>
      <c r="D11">
        <f t="shared" si="6"/>
        <v>4573.1875124417656</v>
      </c>
      <c r="E11">
        <v>1</v>
      </c>
      <c r="F11">
        <v>139748.51318419</v>
      </c>
      <c r="G11">
        <v>0</v>
      </c>
      <c r="H11">
        <v>0</v>
      </c>
      <c r="I11">
        <v>0</v>
      </c>
      <c r="J11">
        <v>231073.15612415</v>
      </c>
      <c r="K11">
        <v>11.5980392156862</v>
      </c>
      <c r="L11">
        <v>1</v>
      </c>
      <c r="M11">
        <v>34.045345306396399</v>
      </c>
      <c r="N11">
        <v>26.843669891357401</v>
      </c>
      <c r="O11">
        <v>11.6846723556518</v>
      </c>
      <c r="P11">
        <v>63</v>
      </c>
      <c r="S11">
        <f t="shared" si="7"/>
        <v>976.41628755118131</v>
      </c>
      <c r="T11">
        <f t="shared" si="8"/>
        <v>1093.8999887337513</v>
      </c>
      <c r="U11">
        <f t="shared" si="9"/>
        <v>976.41628755118131</v>
      </c>
      <c r="V11">
        <f t="shared" si="10"/>
        <v>976.41628755118131</v>
      </c>
      <c r="W11">
        <f t="shared" si="11"/>
        <v>976.41628755118131</v>
      </c>
      <c r="X11">
        <f t="shared" si="12"/>
        <v>4043.9973699086254</v>
      </c>
      <c r="Y11">
        <f t="shared" si="13"/>
        <v>1360.5262661346621</v>
      </c>
      <c r="Z11">
        <f t="shared" si="14"/>
        <v>664.69388059837752</v>
      </c>
      <c r="AA11">
        <f t="shared" si="15"/>
        <v>1039.0632300459288</v>
      </c>
      <c r="AC11">
        <f t="shared" si="16"/>
        <v>976.41628755118131</v>
      </c>
      <c r="AD11">
        <f t="shared" si="17"/>
        <v>117.48370118257003</v>
      </c>
      <c r="AE11">
        <f t="shared" si="18"/>
        <v>0</v>
      </c>
      <c r="AF11">
        <f t="shared" si="19"/>
        <v>0</v>
      </c>
      <c r="AG11">
        <f t="shared" si="20"/>
        <v>0</v>
      </c>
      <c r="AH11">
        <f t="shared" si="21"/>
        <v>3067.5810823574438</v>
      </c>
      <c r="AI11">
        <f t="shared" si="22"/>
        <v>384.10997858348082</v>
      </c>
      <c r="AJ11">
        <f t="shared" si="23"/>
        <v>-311.72240695280379</v>
      </c>
      <c r="AK11">
        <f t="shared" si="24"/>
        <v>62.646942494747464</v>
      </c>
      <c r="AL11">
        <f t="shared" si="25"/>
        <v>276.67192722514574</v>
      </c>
      <c r="AN11">
        <v>0</v>
      </c>
      <c r="AO11">
        <f t="shared" si="26"/>
        <v>3.5385598637119042E-2</v>
      </c>
      <c r="AP11">
        <f t="shared" si="27"/>
        <v>0</v>
      </c>
      <c r="AQ11">
        <f t="shared" si="28"/>
        <v>0</v>
      </c>
      <c r="AR11">
        <f t="shared" si="29"/>
        <v>0</v>
      </c>
      <c r="AS11">
        <f t="shared" si="30"/>
        <v>0.92394257139069436</v>
      </c>
      <c r="AT11">
        <f t="shared" si="31"/>
        <v>0.11569231644775553</v>
      </c>
      <c r="AU11">
        <f t="shared" si="32"/>
        <v>-9.3889483116361777E-2</v>
      </c>
      <c r="AV11">
        <f t="shared" si="33"/>
        <v>1.886899664079273E-2</v>
      </c>
      <c r="AX11">
        <f t="shared" si="34"/>
        <v>976.41628755118131</v>
      </c>
      <c r="AY11">
        <f t="shared" si="35"/>
        <v>127.27390295351725</v>
      </c>
      <c r="AZ11">
        <f t="shared" si="36"/>
        <v>0</v>
      </c>
      <c r="BA11">
        <f t="shared" si="37"/>
        <v>0</v>
      </c>
      <c r="BB11">
        <f t="shared" si="38"/>
        <v>0</v>
      </c>
      <c r="BC11">
        <f t="shared" si="39"/>
        <v>3323.2100542294638</v>
      </c>
      <c r="BD11">
        <f t="shared" si="40"/>
        <v>416.11879474022277</v>
      </c>
      <c r="BE11">
        <f t="shared" si="41"/>
        <v>-337.6989911927804</v>
      </c>
      <c r="BF11">
        <f t="shared" si="42"/>
        <v>67.867464160160395</v>
      </c>
      <c r="BI11">
        <f t="shared" si="43"/>
        <v>4573.1875124417656</v>
      </c>
      <c r="BJ11">
        <f t="shared" si="44"/>
        <v>4573.1875124417656</v>
      </c>
      <c r="BK11">
        <f t="shared" si="45"/>
        <v>0</v>
      </c>
    </row>
    <row r="12" spans="1:63" x14ac:dyDescent="0.35">
      <c r="A12" s="2">
        <v>41316</v>
      </c>
      <c r="B12">
        <v>8.4677806115863596</v>
      </c>
      <c r="C12">
        <f t="shared" si="5"/>
        <v>8.1565557899552896</v>
      </c>
      <c r="D12">
        <f t="shared" si="6"/>
        <v>3486.1588392880167</v>
      </c>
      <c r="E12">
        <v>1</v>
      </c>
      <c r="F12">
        <v>145861.491633022</v>
      </c>
      <c r="G12">
        <v>0</v>
      </c>
      <c r="H12">
        <v>0</v>
      </c>
      <c r="I12">
        <v>0</v>
      </c>
      <c r="J12">
        <v>251700.004638905</v>
      </c>
      <c r="K12">
        <v>19.539215686274499</v>
      </c>
      <c r="L12">
        <v>1</v>
      </c>
      <c r="M12">
        <v>37.0361938476562</v>
      </c>
      <c r="N12">
        <v>59.316448211669901</v>
      </c>
      <c r="O12">
        <v>4.8982572555542001</v>
      </c>
      <c r="P12">
        <v>75</v>
      </c>
      <c r="S12">
        <f t="shared" si="7"/>
        <v>1046.1097972885468</v>
      </c>
      <c r="T12">
        <f t="shared" si="8"/>
        <v>1177.8181736299127</v>
      </c>
      <c r="U12">
        <f t="shared" si="9"/>
        <v>1046.1097972885468</v>
      </c>
      <c r="V12">
        <f t="shared" si="10"/>
        <v>1046.1097972885468</v>
      </c>
      <c r="W12">
        <f t="shared" si="11"/>
        <v>1046.1097972885468</v>
      </c>
      <c r="X12">
        <f t="shared" si="12"/>
        <v>4918.6463345340744</v>
      </c>
      <c r="Y12">
        <f t="shared" si="13"/>
        <v>1500.7410233848884</v>
      </c>
      <c r="Z12">
        <f t="shared" si="14"/>
        <v>447.22694412952711</v>
      </c>
      <c r="AA12">
        <f t="shared" si="15"/>
        <v>1073.7388971159669</v>
      </c>
      <c r="AC12">
        <f t="shared" si="16"/>
        <v>1046.1097972885468</v>
      </c>
      <c r="AD12">
        <f t="shared" si="17"/>
        <v>131.70837634136592</v>
      </c>
      <c r="AE12">
        <f t="shared" si="18"/>
        <v>0</v>
      </c>
      <c r="AF12">
        <f t="shared" si="19"/>
        <v>0</v>
      </c>
      <c r="AG12">
        <f t="shared" si="20"/>
        <v>0</v>
      </c>
      <c r="AH12">
        <f t="shared" si="21"/>
        <v>3872.5365372455276</v>
      </c>
      <c r="AI12">
        <f t="shared" si="22"/>
        <v>454.63122609634161</v>
      </c>
      <c r="AJ12">
        <f t="shared" si="23"/>
        <v>-598.88285315901976</v>
      </c>
      <c r="AK12">
        <f t="shared" si="24"/>
        <v>27.629099827420077</v>
      </c>
      <c r="AL12">
        <f t="shared" si="25"/>
        <v>-1447.5733443521649</v>
      </c>
      <c r="AN12">
        <v>0</v>
      </c>
      <c r="AO12">
        <f t="shared" si="26"/>
        <v>3.3878901614456572E-2</v>
      </c>
      <c r="AP12">
        <f t="shared" si="27"/>
        <v>0</v>
      </c>
      <c r="AQ12">
        <f t="shared" si="28"/>
        <v>0</v>
      </c>
      <c r="AR12">
        <f t="shared" si="29"/>
        <v>0</v>
      </c>
      <c r="AS12">
        <f t="shared" si="30"/>
        <v>0.99611951789374664</v>
      </c>
      <c r="AT12">
        <f t="shared" si="31"/>
        <v>0.11694325757882912</v>
      </c>
      <c r="AU12">
        <f t="shared" si="32"/>
        <v>-0.15404861728894542</v>
      </c>
      <c r="AV12">
        <f t="shared" si="33"/>
        <v>7.1069402019131771E-3</v>
      </c>
      <c r="AX12">
        <f t="shared" si="34"/>
        <v>1046.1097972885468</v>
      </c>
      <c r="AY12">
        <f t="shared" si="35"/>
        <v>82.666181428349063</v>
      </c>
      <c r="AZ12">
        <f t="shared" si="36"/>
        <v>0</v>
      </c>
      <c r="BA12">
        <f t="shared" si="37"/>
        <v>0</v>
      </c>
      <c r="BB12">
        <f t="shared" si="38"/>
        <v>0</v>
      </c>
      <c r="BC12">
        <f t="shared" si="39"/>
        <v>2430.5804753536104</v>
      </c>
      <c r="BD12">
        <f t="shared" si="40"/>
        <v>285.34728362351927</v>
      </c>
      <c r="BE12">
        <f t="shared" si="41"/>
        <v>-375.88618103723434</v>
      </c>
      <c r="BF12">
        <f t="shared" si="42"/>
        <v>17.34128263122577</v>
      </c>
      <c r="BI12">
        <f t="shared" si="43"/>
        <v>3486.1588392880171</v>
      </c>
      <c r="BJ12">
        <f t="shared" si="44"/>
        <v>3486.1588392880167</v>
      </c>
      <c r="BK12">
        <f t="shared" si="45"/>
        <v>0</v>
      </c>
    </row>
    <row r="13" spans="1:63" x14ac:dyDescent="0.35">
      <c r="A13" s="2">
        <v>41323</v>
      </c>
      <c r="B13">
        <v>7.7946966202865902</v>
      </c>
      <c r="C13">
        <f t="shared" si="5"/>
        <v>8.40668682757968</v>
      </c>
      <c r="D13">
        <f t="shared" si="6"/>
        <v>4476.9031605767786</v>
      </c>
      <c r="E13">
        <v>1</v>
      </c>
      <c r="F13">
        <v>120412.14210262201</v>
      </c>
      <c r="G13">
        <v>0</v>
      </c>
      <c r="H13">
        <v>0</v>
      </c>
      <c r="I13">
        <v>0</v>
      </c>
      <c r="J13">
        <v>261065.13533623301</v>
      </c>
      <c r="K13">
        <v>27.538083538083502</v>
      </c>
      <c r="L13">
        <v>1</v>
      </c>
      <c r="M13">
        <v>36.991664886474602</v>
      </c>
      <c r="N13">
        <v>55.526348114013601</v>
      </c>
      <c r="O13">
        <v>3.8214876651763898</v>
      </c>
      <c r="P13">
        <v>81</v>
      </c>
      <c r="S13">
        <f t="shared" si="7"/>
        <v>1233.8897992692125</v>
      </c>
      <c r="T13">
        <f t="shared" si="8"/>
        <v>1360.7917362318938</v>
      </c>
      <c r="U13">
        <f t="shared" si="9"/>
        <v>1233.8897992692125</v>
      </c>
      <c r="V13">
        <f t="shared" si="10"/>
        <v>1233.8897992692125</v>
      </c>
      <c r="W13">
        <f t="shared" si="11"/>
        <v>1233.8897992692125</v>
      </c>
      <c r="X13">
        <f t="shared" si="12"/>
        <v>6145.5128654253231</v>
      </c>
      <c r="Y13">
        <f t="shared" si="13"/>
        <v>1769.360886802107</v>
      </c>
      <c r="Z13">
        <f t="shared" si="14"/>
        <v>556.93939824205336</v>
      </c>
      <c r="AA13">
        <f t="shared" si="15"/>
        <v>1259.2415246894689</v>
      </c>
      <c r="AC13">
        <f t="shared" si="16"/>
        <v>1233.8897992692125</v>
      </c>
      <c r="AD13">
        <f t="shared" si="17"/>
        <v>126.90193696268125</v>
      </c>
      <c r="AE13">
        <f t="shared" si="18"/>
        <v>0</v>
      </c>
      <c r="AF13">
        <f t="shared" si="19"/>
        <v>0</v>
      </c>
      <c r="AG13">
        <f t="shared" si="20"/>
        <v>0</v>
      </c>
      <c r="AH13">
        <f t="shared" si="21"/>
        <v>4911.6230661561103</v>
      </c>
      <c r="AI13">
        <f t="shared" si="22"/>
        <v>535.47108753289444</v>
      </c>
      <c r="AJ13">
        <f t="shared" si="23"/>
        <v>-676.95040102715916</v>
      </c>
      <c r="AK13">
        <f t="shared" si="24"/>
        <v>25.351725420256344</v>
      </c>
      <c r="AL13">
        <f t="shared" si="25"/>
        <v>-1679.3840537372171</v>
      </c>
      <c r="AN13">
        <v>0</v>
      </c>
      <c r="AO13">
        <f t="shared" si="26"/>
        <v>2.5780514302810864E-2</v>
      </c>
      <c r="AP13">
        <f t="shared" si="27"/>
        <v>0</v>
      </c>
      <c r="AQ13">
        <f t="shared" si="28"/>
        <v>0</v>
      </c>
      <c r="AR13">
        <f t="shared" si="29"/>
        <v>0</v>
      </c>
      <c r="AS13">
        <f t="shared" si="30"/>
        <v>0.9978111582669571</v>
      </c>
      <c r="AT13">
        <f t="shared" si="31"/>
        <v>0.10878257937814695</v>
      </c>
      <c r="AU13">
        <f t="shared" si="32"/>
        <v>-0.13752453204166987</v>
      </c>
      <c r="AV13">
        <f t="shared" si="33"/>
        <v>5.1502800937550264E-3</v>
      </c>
      <c r="AX13">
        <f t="shared" si="34"/>
        <v>1233.8897992692125</v>
      </c>
      <c r="AY13">
        <f t="shared" si="35"/>
        <v>83.606552345396437</v>
      </c>
      <c r="AZ13">
        <f t="shared" si="36"/>
        <v>0</v>
      </c>
      <c r="BA13">
        <f t="shared" si="37"/>
        <v>0</v>
      </c>
      <c r="BB13">
        <f t="shared" si="38"/>
        <v>0</v>
      </c>
      <c r="BC13">
        <f t="shared" si="39"/>
        <v>3235.91491832152</v>
      </c>
      <c r="BD13">
        <f t="shared" si="40"/>
        <v>352.78335840083139</v>
      </c>
      <c r="BE13">
        <f t="shared" si="41"/>
        <v>-445.99389491870579</v>
      </c>
      <c r="BF13">
        <f t="shared" si="42"/>
        <v>16.702427158523932</v>
      </c>
      <c r="BI13">
        <f t="shared" si="43"/>
        <v>4476.9031605767786</v>
      </c>
      <c r="BJ13">
        <f t="shared" si="44"/>
        <v>4476.9031605767786</v>
      </c>
      <c r="BK13">
        <f t="shared" si="45"/>
        <v>0</v>
      </c>
    </row>
    <row r="14" spans="1:63" x14ac:dyDescent="0.35">
      <c r="A14" s="2">
        <v>41330</v>
      </c>
      <c r="B14">
        <v>7.28764093804336</v>
      </c>
      <c r="C14">
        <f t="shared" si="5"/>
        <v>7.3103572963358276</v>
      </c>
      <c r="D14">
        <f t="shared" si="6"/>
        <v>1495.7115059715925</v>
      </c>
      <c r="E14">
        <v>1</v>
      </c>
      <c r="F14">
        <v>111492.097728675</v>
      </c>
      <c r="G14">
        <v>0</v>
      </c>
      <c r="H14">
        <v>0</v>
      </c>
      <c r="I14">
        <v>0</v>
      </c>
      <c r="J14">
        <v>213139.163109363</v>
      </c>
      <c r="K14">
        <v>13.066339066338999</v>
      </c>
      <c r="L14">
        <v>0.28571428571428498</v>
      </c>
      <c r="M14">
        <v>35.236839294433601</v>
      </c>
      <c r="N14">
        <v>49.241111755371101</v>
      </c>
      <c r="O14">
        <v>2.6073343753814702</v>
      </c>
      <c r="P14">
        <v>71</v>
      </c>
      <c r="S14">
        <f t="shared" si="7"/>
        <v>521.71034494830769</v>
      </c>
      <c r="T14">
        <f t="shared" si="8"/>
        <v>571.20925555107135</v>
      </c>
      <c r="U14">
        <f t="shared" si="9"/>
        <v>521.71034494830769</v>
      </c>
      <c r="V14">
        <f t="shared" si="10"/>
        <v>521.71034494830769</v>
      </c>
      <c r="W14">
        <f t="shared" si="11"/>
        <v>521.71034494830769</v>
      </c>
      <c r="X14">
        <f t="shared" si="12"/>
        <v>1935.1079504598606</v>
      </c>
      <c r="Y14">
        <f t="shared" si="13"/>
        <v>735.43363234240849</v>
      </c>
      <c r="Z14">
        <f t="shared" si="14"/>
        <v>257.67120478601578</v>
      </c>
      <c r="AA14">
        <f t="shared" si="15"/>
        <v>529.00018029593582</v>
      </c>
      <c r="AC14">
        <f t="shared" si="16"/>
        <v>521.71034494830769</v>
      </c>
      <c r="AD14">
        <f t="shared" si="17"/>
        <v>49.498910602763658</v>
      </c>
      <c r="AE14">
        <f t="shared" si="18"/>
        <v>0</v>
      </c>
      <c r="AF14">
        <f t="shared" si="19"/>
        <v>0</v>
      </c>
      <c r="AG14">
        <f t="shared" si="20"/>
        <v>0</v>
      </c>
      <c r="AH14">
        <f t="shared" si="21"/>
        <v>1413.3976055115529</v>
      </c>
      <c r="AI14">
        <f t="shared" si="22"/>
        <v>213.72328739410079</v>
      </c>
      <c r="AJ14">
        <f t="shared" si="23"/>
        <v>-264.03914016229191</v>
      </c>
      <c r="AK14">
        <f t="shared" si="24"/>
        <v>7.2898353476281272</v>
      </c>
      <c r="AL14">
        <f t="shared" si="25"/>
        <v>-445.86933767046867</v>
      </c>
      <c r="AN14">
        <v>0</v>
      </c>
      <c r="AO14">
        <f t="shared" si="26"/>
        <v>3.4861567057208012E-2</v>
      </c>
      <c r="AP14">
        <f t="shared" si="27"/>
        <v>0</v>
      </c>
      <c r="AQ14">
        <f t="shared" si="28"/>
        <v>0</v>
      </c>
      <c r="AR14">
        <f t="shared" si="29"/>
        <v>0</v>
      </c>
      <c r="AS14">
        <f t="shared" si="30"/>
        <v>0.9954412087664648</v>
      </c>
      <c r="AT14">
        <f t="shared" si="31"/>
        <v>0.15052308473957385</v>
      </c>
      <c r="AU14">
        <f t="shared" si="32"/>
        <v>-0.18596001565297793</v>
      </c>
      <c r="AV14">
        <f t="shared" si="33"/>
        <v>5.1341550897314936E-3</v>
      </c>
      <c r="AX14">
        <f t="shared" si="34"/>
        <v>521.71034494830769</v>
      </c>
      <c r="AY14">
        <f t="shared" si="35"/>
        <v>33.955206788811694</v>
      </c>
      <c r="AZ14">
        <f t="shared" si="36"/>
        <v>0</v>
      </c>
      <c r="BA14">
        <f t="shared" si="37"/>
        <v>0</v>
      </c>
      <c r="BB14">
        <f t="shared" si="38"/>
        <v>0</v>
      </c>
      <c r="BC14">
        <f t="shared" si="39"/>
        <v>969.56089306895853</v>
      </c>
      <c r="BD14">
        <f t="shared" si="40"/>
        <v>146.60965929715115</v>
      </c>
      <c r="BE14">
        <f t="shared" si="41"/>
        <v>-181.12527114990866</v>
      </c>
      <c r="BF14">
        <f t="shared" si="42"/>
        <v>5.0006730182720807</v>
      </c>
      <c r="BI14">
        <f t="shared" si="43"/>
        <v>1495.7115059715923</v>
      </c>
      <c r="BJ14">
        <f t="shared" si="44"/>
        <v>1495.7115059715925</v>
      </c>
      <c r="BK14">
        <f t="shared" si="45"/>
        <v>0</v>
      </c>
    </row>
    <row r="15" spans="1:63" x14ac:dyDescent="0.35">
      <c r="A15" s="2">
        <v>41337</v>
      </c>
      <c r="B15">
        <v>7.79904622409276</v>
      </c>
      <c r="C15">
        <f t="shared" si="5"/>
        <v>7.2740915817261227</v>
      </c>
      <c r="D15">
        <f t="shared" si="6"/>
        <v>1442.4402577107012</v>
      </c>
      <c r="E15">
        <v>1</v>
      </c>
      <c r="F15">
        <v>156498.26176366501</v>
      </c>
      <c r="G15">
        <v>0</v>
      </c>
      <c r="H15">
        <v>0</v>
      </c>
      <c r="I15">
        <v>0</v>
      </c>
      <c r="J15">
        <v>167701.77041655401</v>
      </c>
      <c r="K15">
        <v>9.8992628992628902</v>
      </c>
      <c r="L15">
        <v>0</v>
      </c>
      <c r="M15">
        <v>31.742259979248001</v>
      </c>
      <c r="N15">
        <v>12.462759971618601</v>
      </c>
      <c r="O15">
        <v>6.4038004875183097</v>
      </c>
      <c r="P15">
        <v>70</v>
      </c>
      <c r="S15">
        <f t="shared" si="7"/>
        <v>384.00535537191178</v>
      </c>
      <c r="T15">
        <f t="shared" si="8"/>
        <v>436.1078545529806</v>
      </c>
      <c r="U15">
        <f t="shared" si="9"/>
        <v>384.00535537191178</v>
      </c>
      <c r="V15">
        <f t="shared" si="10"/>
        <v>384.00535537191178</v>
      </c>
      <c r="W15">
        <f t="shared" si="11"/>
        <v>384.00535537191178</v>
      </c>
      <c r="X15">
        <f t="shared" si="12"/>
        <v>1077.0944674648349</v>
      </c>
      <c r="Y15">
        <f t="shared" si="13"/>
        <v>523.19439125611257</v>
      </c>
      <c r="Z15">
        <f t="shared" si="14"/>
        <v>321.21638718938135</v>
      </c>
      <c r="AA15">
        <f t="shared" si="15"/>
        <v>397.31822144824838</v>
      </c>
      <c r="AC15">
        <f t="shared" si="16"/>
        <v>384.00535537191178</v>
      </c>
      <c r="AD15">
        <f t="shared" si="17"/>
        <v>52.102499181068822</v>
      </c>
      <c r="AE15">
        <f t="shared" si="18"/>
        <v>0</v>
      </c>
      <c r="AF15">
        <f t="shared" si="19"/>
        <v>0</v>
      </c>
      <c r="AG15">
        <f t="shared" si="20"/>
        <v>0</v>
      </c>
      <c r="AH15">
        <f t="shared" si="21"/>
        <v>693.08911209292319</v>
      </c>
      <c r="AI15">
        <f t="shared" si="22"/>
        <v>139.18903588420079</v>
      </c>
      <c r="AJ15">
        <f t="shared" si="23"/>
        <v>-62.788968182530425</v>
      </c>
      <c r="AK15">
        <f t="shared" si="24"/>
        <v>13.312866076336604</v>
      </c>
      <c r="AL15">
        <f t="shared" si="25"/>
        <v>223.53035728679038</v>
      </c>
      <c r="AN15">
        <v>0</v>
      </c>
      <c r="AO15">
        <f t="shared" si="26"/>
        <v>6.2405336621833576E-2</v>
      </c>
      <c r="AP15">
        <f t="shared" si="27"/>
        <v>0</v>
      </c>
      <c r="AQ15">
        <f t="shared" si="28"/>
        <v>0</v>
      </c>
      <c r="AR15">
        <f t="shared" si="29"/>
        <v>0</v>
      </c>
      <c r="AS15">
        <f t="shared" si="30"/>
        <v>0.83014174039471367</v>
      </c>
      <c r="AT15">
        <f t="shared" si="31"/>
        <v>0.16671251427375078</v>
      </c>
      <c r="AU15">
        <f t="shared" si="32"/>
        <v>-7.5204966309795132E-2</v>
      </c>
      <c r="AV15">
        <f t="shared" si="33"/>
        <v>1.594537501949694E-2</v>
      </c>
      <c r="AX15">
        <f t="shared" si="34"/>
        <v>384.00535537191178</v>
      </c>
      <c r="AY15">
        <f t="shared" si="35"/>
        <v>66.05198637274971</v>
      </c>
      <c r="AZ15">
        <f t="shared" si="36"/>
        <v>0</v>
      </c>
      <c r="BA15">
        <f t="shared" si="37"/>
        <v>0</v>
      </c>
      <c r="BB15">
        <f t="shared" si="38"/>
        <v>0</v>
      </c>
      <c r="BC15">
        <f t="shared" si="39"/>
        <v>878.65099192203149</v>
      </c>
      <c r="BD15">
        <f t="shared" si="40"/>
        <v>176.45434376399146</v>
      </c>
      <c r="BE15">
        <f t="shared" si="41"/>
        <v>-79.599561171499971</v>
      </c>
      <c r="BF15">
        <f t="shared" si="42"/>
        <v>16.877141451516618</v>
      </c>
      <c r="BI15">
        <f t="shared" si="43"/>
        <v>1442.4402577107007</v>
      </c>
      <c r="BJ15">
        <f t="shared" si="44"/>
        <v>1442.4402577107012</v>
      </c>
      <c r="BK15">
        <f t="shared" si="45"/>
        <v>0</v>
      </c>
    </row>
    <row r="16" spans="1:63" x14ac:dyDescent="0.35">
      <c r="A16" s="2">
        <v>41344</v>
      </c>
      <c r="B16">
        <v>7.0563980179140797</v>
      </c>
      <c r="C16">
        <f t="shared" si="5"/>
        <v>7.2466897549758276</v>
      </c>
      <c r="D16">
        <f t="shared" si="6"/>
        <v>1403.4513824426363</v>
      </c>
      <c r="E16">
        <v>1</v>
      </c>
      <c r="F16">
        <v>205487.59396658599</v>
      </c>
      <c r="G16">
        <v>0</v>
      </c>
      <c r="H16">
        <v>0</v>
      </c>
      <c r="I16">
        <v>0</v>
      </c>
      <c r="J16">
        <v>132412.08739158799</v>
      </c>
      <c r="K16">
        <v>11.2205882352941</v>
      </c>
      <c r="L16">
        <v>0</v>
      </c>
      <c r="M16">
        <v>30.0987949371337</v>
      </c>
      <c r="N16">
        <v>9.8637571334838796</v>
      </c>
      <c r="O16">
        <v>10.7038211822509</v>
      </c>
      <c r="P16">
        <v>66</v>
      </c>
      <c r="S16">
        <f t="shared" si="7"/>
        <v>426.81633595033736</v>
      </c>
      <c r="T16">
        <f t="shared" si="8"/>
        <v>504.42300314262661</v>
      </c>
      <c r="U16">
        <f t="shared" si="9"/>
        <v>426.81633595033736</v>
      </c>
      <c r="V16">
        <f t="shared" si="10"/>
        <v>426.81633595033736</v>
      </c>
      <c r="W16">
        <f t="shared" si="11"/>
        <v>426.81633595033736</v>
      </c>
      <c r="X16">
        <f t="shared" si="12"/>
        <v>963.611429168575</v>
      </c>
      <c r="Y16">
        <f t="shared" si="13"/>
        <v>572.28461825353475</v>
      </c>
      <c r="Z16">
        <f t="shared" si="14"/>
        <v>370.57120385782758</v>
      </c>
      <c r="AA16">
        <f t="shared" si="15"/>
        <v>451.83611219774565</v>
      </c>
      <c r="AC16">
        <f t="shared" si="16"/>
        <v>426.81633595033736</v>
      </c>
      <c r="AD16">
        <f t="shared" si="17"/>
        <v>77.606667192289251</v>
      </c>
      <c r="AE16">
        <f t="shared" si="18"/>
        <v>0</v>
      </c>
      <c r="AF16">
        <f t="shared" si="19"/>
        <v>0</v>
      </c>
      <c r="AG16">
        <f t="shared" si="20"/>
        <v>0</v>
      </c>
      <c r="AH16">
        <f t="shared" si="21"/>
        <v>536.79509321823764</v>
      </c>
      <c r="AI16">
        <f t="shared" si="22"/>
        <v>145.46828230319738</v>
      </c>
      <c r="AJ16">
        <f t="shared" si="23"/>
        <v>-56.245132092509778</v>
      </c>
      <c r="AK16">
        <f t="shared" si="24"/>
        <v>25.019776247408288</v>
      </c>
      <c r="AL16">
        <f t="shared" si="25"/>
        <v>247.99035962367589</v>
      </c>
      <c r="AN16">
        <v>0</v>
      </c>
      <c r="AO16">
        <f t="shared" si="26"/>
        <v>0.10650824550139347</v>
      </c>
      <c r="AP16">
        <f t="shared" si="27"/>
        <v>0</v>
      </c>
      <c r="AQ16">
        <f t="shared" si="28"/>
        <v>0</v>
      </c>
      <c r="AR16">
        <f t="shared" si="29"/>
        <v>0</v>
      </c>
      <c r="AS16">
        <f t="shared" si="30"/>
        <v>0.73670350294480869</v>
      </c>
      <c r="AT16">
        <f t="shared" si="31"/>
        <v>0.19964227410804661</v>
      </c>
      <c r="AU16">
        <f t="shared" si="32"/>
        <v>-7.7191439265446776E-2</v>
      </c>
      <c r="AV16">
        <f t="shared" si="33"/>
        <v>3.4337416711198006E-2</v>
      </c>
      <c r="AX16">
        <f t="shared" si="34"/>
        <v>426.81633595033736</v>
      </c>
      <c r="AY16">
        <f t="shared" si="35"/>
        <v>104.01968529706657</v>
      </c>
      <c r="AZ16">
        <f t="shared" si="36"/>
        <v>0</v>
      </c>
      <c r="BA16">
        <f t="shared" si="37"/>
        <v>0</v>
      </c>
      <c r="BB16">
        <f t="shared" si="38"/>
        <v>0</v>
      </c>
      <c r="BC16">
        <f t="shared" si="39"/>
        <v>719.4904598495425</v>
      </c>
      <c r="BD16">
        <f t="shared" si="40"/>
        <v>194.97764165534034</v>
      </c>
      <c r="BE16">
        <f t="shared" si="41"/>
        <v>-75.387864875817058</v>
      </c>
      <c r="BF16">
        <f t="shared" si="42"/>
        <v>33.535124566166303</v>
      </c>
      <c r="BI16">
        <f t="shared" si="43"/>
        <v>1403.451382442636</v>
      </c>
      <c r="BJ16">
        <f t="shared" si="44"/>
        <v>1403.4513824426363</v>
      </c>
      <c r="BK16">
        <f t="shared" si="45"/>
        <v>0</v>
      </c>
    </row>
    <row r="17" spans="1:63" x14ac:dyDescent="0.35">
      <c r="A17" s="2">
        <v>41351</v>
      </c>
      <c r="B17">
        <v>7.0193149004179798</v>
      </c>
      <c r="C17">
        <f t="shared" si="5"/>
        <v>7.1381976156336258</v>
      </c>
      <c r="D17">
        <f t="shared" si="6"/>
        <v>1259.1568579915079</v>
      </c>
      <c r="E17">
        <v>1</v>
      </c>
      <c r="F17">
        <v>216527.51664387301</v>
      </c>
      <c r="G17">
        <v>0</v>
      </c>
      <c r="H17">
        <v>0</v>
      </c>
      <c r="I17">
        <v>0</v>
      </c>
      <c r="J17">
        <v>112831.590984111</v>
      </c>
      <c r="K17">
        <v>11.3682926829268</v>
      </c>
      <c r="L17">
        <v>0</v>
      </c>
      <c r="M17">
        <v>26.288002014160099</v>
      </c>
      <c r="N17">
        <v>7.5965919494628897</v>
      </c>
      <c r="O17">
        <v>8.2804746627807599</v>
      </c>
      <c r="P17">
        <v>65</v>
      </c>
      <c r="S17">
        <f t="shared" si="7"/>
        <v>435.65744526081818</v>
      </c>
      <c r="T17">
        <f t="shared" si="8"/>
        <v>519.51367291537474</v>
      </c>
      <c r="U17">
        <f t="shared" si="9"/>
        <v>435.65744526081818</v>
      </c>
      <c r="V17">
        <f t="shared" si="10"/>
        <v>435.65744526081818</v>
      </c>
      <c r="W17">
        <f t="shared" si="11"/>
        <v>435.65744526081818</v>
      </c>
      <c r="X17">
        <f t="shared" si="12"/>
        <v>871.98353608028856</v>
      </c>
      <c r="Y17">
        <f t="shared" si="13"/>
        <v>562.84627808886546</v>
      </c>
      <c r="Z17">
        <f t="shared" si="14"/>
        <v>390.73418001210695</v>
      </c>
      <c r="AA17">
        <f t="shared" si="15"/>
        <v>455.28561381777251</v>
      </c>
      <c r="AC17">
        <f t="shared" si="16"/>
        <v>435.65744526081818</v>
      </c>
      <c r="AD17">
        <f t="shared" si="17"/>
        <v>83.856227654556562</v>
      </c>
      <c r="AE17">
        <f t="shared" si="18"/>
        <v>0</v>
      </c>
      <c r="AF17">
        <f t="shared" si="19"/>
        <v>0</v>
      </c>
      <c r="AG17">
        <f t="shared" si="20"/>
        <v>0</v>
      </c>
      <c r="AH17">
        <f t="shared" si="21"/>
        <v>436.32609081947038</v>
      </c>
      <c r="AI17">
        <f t="shared" si="22"/>
        <v>127.18883282804728</v>
      </c>
      <c r="AJ17">
        <f t="shared" si="23"/>
        <v>-44.923265248711232</v>
      </c>
      <c r="AK17">
        <f t="shared" si="24"/>
        <v>19.628168556954336</v>
      </c>
      <c r="AL17">
        <f t="shared" si="25"/>
        <v>201.42335812037254</v>
      </c>
      <c r="AN17">
        <v>0</v>
      </c>
      <c r="AO17">
        <f t="shared" si="26"/>
        <v>0.13480060361282678</v>
      </c>
      <c r="AP17">
        <f t="shared" si="27"/>
        <v>0</v>
      </c>
      <c r="AQ17">
        <f t="shared" si="28"/>
        <v>0</v>
      </c>
      <c r="AR17">
        <f t="shared" si="29"/>
        <v>0</v>
      </c>
      <c r="AS17">
        <f t="shared" si="30"/>
        <v>0.70140312842100172</v>
      </c>
      <c r="AT17">
        <f t="shared" si="31"/>
        <v>0.2044586540269924</v>
      </c>
      <c r="AU17">
        <f t="shared" si="32"/>
        <v>-7.2215069067161256E-2</v>
      </c>
      <c r="AV17">
        <f t="shared" si="33"/>
        <v>3.1552683006340558E-2</v>
      </c>
      <c r="AX17">
        <f t="shared" si="34"/>
        <v>435.65744526081818</v>
      </c>
      <c r="AY17">
        <f t="shared" si="35"/>
        <v>111.00821791090536</v>
      </c>
      <c r="AZ17">
        <f t="shared" si="36"/>
        <v>0</v>
      </c>
      <c r="BA17">
        <f t="shared" si="37"/>
        <v>0</v>
      </c>
      <c r="BB17">
        <f t="shared" si="38"/>
        <v>0</v>
      </c>
      <c r="BC17">
        <f t="shared" si="39"/>
        <v>577.60506434216347</v>
      </c>
      <c r="BD17">
        <f t="shared" si="40"/>
        <v>168.37158151893553</v>
      </c>
      <c r="BE17">
        <f t="shared" si="41"/>
        <v>-59.469066967113491</v>
      </c>
      <c r="BF17">
        <f t="shared" si="42"/>
        <v>25.983615925799064</v>
      </c>
      <c r="BI17">
        <f t="shared" si="43"/>
        <v>1259.1568579915079</v>
      </c>
      <c r="BJ17">
        <f t="shared" si="44"/>
        <v>1259.1568579915079</v>
      </c>
      <c r="BK17">
        <f t="shared" si="45"/>
        <v>0</v>
      </c>
    </row>
    <row r="18" spans="1:63" x14ac:dyDescent="0.35">
      <c r="A18" s="2">
        <v>41358</v>
      </c>
      <c r="B18">
        <v>7.6786389406876099</v>
      </c>
      <c r="C18">
        <f t="shared" si="5"/>
        <v>7.1070521375939588</v>
      </c>
      <c r="D18">
        <f t="shared" si="6"/>
        <v>1220.5442411940494</v>
      </c>
      <c r="E18">
        <v>1</v>
      </c>
      <c r="F18">
        <v>176096.523177141</v>
      </c>
      <c r="G18">
        <v>0</v>
      </c>
      <c r="H18">
        <v>0</v>
      </c>
      <c r="I18">
        <v>0</v>
      </c>
      <c r="J18">
        <v>117304.03119787799</v>
      </c>
      <c r="K18">
        <v>14.929440389294401</v>
      </c>
      <c r="L18">
        <v>0</v>
      </c>
      <c r="M18">
        <v>18.680665969848601</v>
      </c>
      <c r="N18">
        <v>9.42584133148193</v>
      </c>
      <c r="O18">
        <v>3.5435986518859801</v>
      </c>
      <c r="P18">
        <v>66</v>
      </c>
      <c r="S18">
        <f t="shared" si="7"/>
        <v>481.36077169346294</v>
      </c>
      <c r="T18">
        <f t="shared" si="8"/>
        <v>555.45272803191187</v>
      </c>
      <c r="U18">
        <f t="shared" si="9"/>
        <v>481.36077169346294</v>
      </c>
      <c r="V18">
        <f t="shared" si="10"/>
        <v>481.36077169346294</v>
      </c>
      <c r="W18">
        <f t="shared" si="11"/>
        <v>481.36077169346294</v>
      </c>
      <c r="X18">
        <f t="shared" si="12"/>
        <v>990.32861850195707</v>
      </c>
      <c r="Y18">
        <f t="shared" si="13"/>
        <v>577.46130930290167</v>
      </c>
      <c r="Z18">
        <f t="shared" si="14"/>
        <v>420.55801270614046</v>
      </c>
      <c r="AA18">
        <f t="shared" si="15"/>
        <v>490.52491169689063</v>
      </c>
      <c r="AC18">
        <f t="shared" si="16"/>
        <v>481.36077169346294</v>
      </c>
      <c r="AD18">
        <f t="shared" si="17"/>
        <v>74.091956338448938</v>
      </c>
      <c r="AE18">
        <f t="shared" si="18"/>
        <v>0</v>
      </c>
      <c r="AF18">
        <f t="shared" si="19"/>
        <v>0</v>
      </c>
      <c r="AG18">
        <f t="shared" si="20"/>
        <v>0</v>
      </c>
      <c r="AH18">
        <f t="shared" si="21"/>
        <v>508.96784680849413</v>
      </c>
      <c r="AI18">
        <f t="shared" si="22"/>
        <v>96.100537609438732</v>
      </c>
      <c r="AJ18">
        <f t="shared" si="23"/>
        <v>-60.802758987322477</v>
      </c>
      <c r="AK18">
        <f t="shared" si="24"/>
        <v>9.1641400034276899</v>
      </c>
      <c r="AL18">
        <f t="shared" si="25"/>
        <v>111.66174772809927</v>
      </c>
      <c r="AN18">
        <v>0</v>
      </c>
      <c r="AO18">
        <f t="shared" si="26"/>
        <v>0.11807074363763866</v>
      </c>
      <c r="AP18">
        <f t="shared" si="27"/>
        <v>0</v>
      </c>
      <c r="AQ18">
        <f t="shared" si="28"/>
        <v>0</v>
      </c>
      <c r="AR18">
        <f t="shared" si="29"/>
        <v>0</v>
      </c>
      <c r="AS18">
        <f t="shared" si="30"/>
        <v>0.81107606183077174</v>
      </c>
      <c r="AT18">
        <f t="shared" si="31"/>
        <v>0.15314296585303022</v>
      </c>
      <c r="AU18">
        <f t="shared" si="32"/>
        <v>-9.6893472971071093E-2</v>
      </c>
      <c r="AV18">
        <f t="shared" si="33"/>
        <v>1.4603701649630258E-2</v>
      </c>
      <c r="AX18">
        <f t="shared" si="34"/>
        <v>481.36077169346294</v>
      </c>
      <c r="AY18">
        <f t="shared" si="35"/>
        <v>87.275941928584032</v>
      </c>
      <c r="AZ18">
        <f t="shared" si="36"/>
        <v>0</v>
      </c>
      <c r="BA18">
        <f t="shared" si="37"/>
        <v>0</v>
      </c>
      <c r="BB18">
        <f t="shared" si="38"/>
        <v>0</v>
      </c>
      <c r="BC18">
        <f t="shared" si="39"/>
        <v>599.53401741294203</v>
      </c>
      <c r="BD18">
        <f t="shared" si="40"/>
        <v>113.20074882885271</v>
      </c>
      <c r="BE18">
        <f t="shared" si="41"/>
        <v>-71.622053522717621</v>
      </c>
      <c r="BF18">
        <f t="shared" si="42"/>
        <v>10.79481485292513</v>
      </c>
      <c r="BI18">
        <f t="shared" si="43"/>
        <v>1220.5442411940492</v>
      </c>
      <c r="BJ18">
        <f t="shared" si="44"/>
        <v>1220.5442411940494</v>
      </c>
      <c r="BK18">
        <f t="shared" si="45"/>
        <v>0</v>
      </c>
    </row>
    <row r="19" spans="1:63" x14ac:dyDescent="0.35">
      <c r="A19" s="2">
        <v>41365</v>
      </c>
      <c r="B19">
        <v>6.2112384274525203</v>
      </c>
      <c r="C19">
        <f t="shared" si="5"/>
        <v>5.9650754744625409</v>
      </c>
      <c r="D19">
        <f t="shared" si="6"/>
        <v>389.58243048581693</v>
      </c>
      <c r="E19">
        <v>1</v>
      </c>
      <c r="F19">
        <v>126719.83713923801</v>
      </c>
      <c r="G19">
        <v>0</v>
      </c>
      <c r="H19">
        <v>39.713008880615199</v>
      </c>
      <c r="I19">
        <v>0</v>
      </c>
      <c r="J19">
        <v>95830.452612514695</v>
      </c>
      <c r="K19">
        <v>7.7791262135922299</v>
      </c>
      <c r="L19">
        <v>0</v>
      </c>
      <c r="M19">
        <v>17.451400756835898</v>
      </c>
      <c r="N19">
        <v>13.306571960449199</v>
      </c>
      <c r="O19">
        <v>0.68339067697525002</v>
      </c>
      <c r="P19">
        <v>62</v>
      </c>
      <c r="S19">
        <f t="shared" si="7"/>
        <v>406.51179583126464</v>
      </c>
      <c r="T19">
        <f t="shared" si="8"/>
        <v>450.62530018706593</v>
      </c>
      <c r="U19">
        <f t="shared" si="9"/>
        <v>406.51179583126464</v>
      </c>
      <c r="V19">
        <f t="shared" si="10"/>
        <v>198.27232391622982</v>
      </c>
      <c r="W19">
        <f t="shared" si="11"/>
        <v>406.51179583126464</v>
      </c>
      <c r="X19">
        <f t="shared" si="12"/>
        <v>732.87139051488691</v>
      </c>
      <c r="Y19">
        <f t="shared" si="13"/>
        <v>481.86278523022492</v>
      </c>
      <c r="Z19">
        <f t="shared" si="14"/>
        <v>335.95693990182332</v>
      </c>
      <c r="AA19">
        <f t="shared" si="15"/>
        <v>407.99297323181185</v>
      </c>
      <c r="AC19">
        <f t="shared" si="16"/>
        <v>406.51179583126464</v>
      </c>
      <c r="AD19">
        <f t="shared" si="17"/>
        <v>44.113504355801297</v>
      </c>
      <c r="AE19">
        <f t="shared" si="18"/>
        <v>0</v>
      </c>
      <c r="AF19">
        <f t="shared" si="19"/>
        <v>-208.23947191503481</v>
      </c>
      <c r="AG19">
        <f t="shared" si="20"/>
        <v>0</v>
      </c>
      <c r="AH19">
        <f t="shared" si="21"/>
        <v>326.35959468362228</v>
      </c>
      <c r="AI19">
        <f t="shared" si="22"/>
        <v>75.35098939896028</v>
      </c>
      <c r="AJ19">
        <f t="shared" si="23"/>
        <v>-70.554855929441317</v>
      </c>
      <c r="AK19">
        <f t="shared" si="24"/>
        <v>1.4811774005472103</v>
      </c>
      <c r="AL19">
        <f t="shared" si="25"/>
        <v>-185.44030333990264</v>
      </c>
      <c r="AN19">
        <v>0</v>
      </c>
      <c r="AO19">
        <f t="shared" si="26"/>
        <v>0.26178421935585516</v>
      </c>
      <c r="AP19">
        <f t="shared" si="27"/>
        <v>0</v>
      </c>
      <c r="AQ19">
        <f t="shared" si="28"/>
        <v>-1.2357623451237758</v>
      </c>
      <c r="AR19">
        <f t="shared" si="29"/>
        <v>0</v>
      </c>
      <c r="AS19">
        <f t="shared" si="30"/>
        <v>1.9367264734729657</v>
      </c>
      <c r="AT19">
        <f t="shared" si="31"/>
        <v>0.44715785393966412</v>
      </c>
      <c r="AU19">
        <f t="shared" si="32"/>
        <v>-0.41869600139406388</v>
      </c>
      <c r="AV19">
        <f t="shared" si="33"/>
        <v>8.7897997493548482E-3</v>
      </c>
      <c r="AX19">
        <f t="shared" si="34"/>
        <v>406.51179583126464</v>
      </c>
      <c r="AY19">
        <f t="shared" si="35"/>
        <v>-4.4318406911480963</v>
      </c>
      <c r="AZ19">
        <f t="shared" si="36"/>
        <v>0</v>
      </c>
      <c r="BA19">
        <f t="shared" si="37"/>
        <v>20.920672220747633</v>
      </c>
      <c r="BB19">
        <f t="shared" si="38"/>
        <v>0</v>
      </c>
      <c r="BC19">
        <f t="shared" si="39"/>
        <v>-32.787550043624378</v>
      </c>
      <c r="BD19">
        <f t="shared" si="40"/>
        <v>-7.5700986764309164</v>
      </c>
      <c r="BE19">
        <f t="shared" si="41"/>
        <v>7.0882575762781812</v>
      </c>
      <c r="BF19">
        <f t="shared" si="42"/>
        <v>-0.14880573127015295</v>
      </c>
      <c r="BI19">
        <f t="shared" si="43"/>
        <v>389.58243048581693</v>
      </c>
      <c r="BJ19">
        <f t="shared" si="44"/>
        <v>389.58243048581693</v>
      </c>
      <c r="BK19">
        <f t="shared" si="45"/>
        <v>0</v>
      </c>
    </row>
    <row r="20" spans="1:63" x14ac:dyDescent="0.35">
      <c r="A20" s="2">
        <v>41372</v>
      </c>
      <c r="B20">
        <v>6.0173688643121004</v>
      </c>
      <c r="C20">
        <f t="shared" si="5"/>
        <v>5.8006407753186382</v>
      </c>
      <c r="D20">
        <f t="shared" si="6"/>
        <v>330.51127553922674</v>
      </c>
      <c r="E20">
        <v>1</v>
      </c>
      <c r="F20">
        <v>94920.497589020495</v>
      </c>
      <c r="G20">
        <v>0</v>
      </c>
      <c r="H20">
        <v>42.217041015625</v>
      </c>
      <c r="I20">
        <v>0</v>
      </c>
      <c r="J20">
        <v>80115.246543760295</v>
      </c>
      <c r="K20">
        <v>8.0825242718446599</v>
      </c>
      <c r="L20">
        <v>0</v>
      </c>
      <c r="M20">
        <v>22.9101448059082</v>
      </c>
      <c r="N20">
        <v>15.5350456237793</v>
      </c>
      <c r="O20">
        <v>1.3711404800414999</v>
      </c>
      <c r="P20">
        <v>64</v>
      </c>
      <c r="S20">
        <f t="shared" si="7"/>
        <v>397.83006113900365</v>
      </c>
      <c r="T20">
        <f t="shared" si="8"/>
        <v>429.74641259766702</v>
      </c>
      <c r="U20">
        <f t="shared" si="9"/>
        <v>397.83006113900365</v>
      </c>
      <c r="V20">
        <f t="shared" si="10"/>
        <v>185.44958154770785</v>
      </c>
      <c r="W20">
        <f t="shared" si="11"/>
        <v>397.83006113900365</v>
      </c>
      <c r="X20">
        <f t="shared" si="12"/>
        <v>651.14587684611558</v>
      </c>
      <c r="Y20">
        <f t="shared" si="13"/>
        <v>497.33377642371619</v>
      </c>
      <c r="Z20">
        <f t="shared" si="14"/>
        <v>318.45139851293078</v>
      </c>
      <c r="AA20">
        <f t="shared" si="15"/>
        <v>400.74372838529445</v>
      </c>
      <c r="AC20">
        <f t="shared" si="16"/>
        <v>397.83006113900365</v>
      </c>
      <c r="AD20">
        <f t="shared" si="17"/>
        <v>31.916351458663371</v>
      </c>
      <c r="AE20">
        <f t="shared" si="18"/>
        <v>0</v>
      </c>
      <c r="AF20">
        <f t="shared" si="19"/>
        <v>-212.3804795912958</v>
      </c>
      <c r="AG20">
        <f t="shared" si="20"/>
        <v>0</v>
      </c>
      <c r="AH20">
        <f t="shared" si="21"/>
        <v>253.31581570711194</v>
      </c>
      <c r="AI20">
        <f t="shared" si="22"/>
        <v>99.503715284712541</v>
      </c>
      <c r="AJ20">
        <f t="shared" si="23"/>
        <v>-79.378662626072867</v>
      </c>
      <c r="AK20">
        <f t="shared" si="24"/>
        <v>2.9136672462907995</v>
      </c>
      <c r="AL20">
        <f t="shared" si="25"/>
        <v>-163.20919307918689</v>
      </c>
      <c r="AN20">
        <v>0</v>
      </c>
      <c r="AO20">
        <f t="shared" si="26"/>
        <v>0.33284196300361524</v>
      </c>
      <c r="AP20">
        <f t="shared" si="27"/>
        <v>0</v>
      </c>
      <c r="AQ20">
        <f t="shared" si="28"/>
        <v>-2.2148250818195665</v>
      </c>
      <c r="AR20">
        <f t="shared" si="29"/>
        <v>0</v>
      </c>
      <c r="AS20">
        <f t="shared" si="30"/>
        <v>2.6417221739463881</v>
      </c>
      <c r="AT20">
        <f t="shared" si="31"/>
        <v>1.0376816399083342</v>
      </c>
      <c r="AU20">
        <f t="shared" si="32"/>
        <v>-0.82780608313837234</v>
      </c>
      <c r="AV20">
        <f t="shared" si="33"/>
        <v>3.0385388099601465E-2</v>
      </c>
      <c r="AX20">
        <f t="shared" si="34"/>
        <v>397.83006113900365</v>
      </c>
      <c r="AY20">
        <f t="shared" si="35"/>
        <v>-22.406516746049249</v>
      </c>
      <c r="AZ20">
        <f t="shared" si="36"/>
        <v>0</v>
      </c>
      <c r="BA20">
        <f t="shared" si="37"/>
        <v>149.09933482401971</v>
      </c>
      <c r="BB20">
        <f t="shared" si="38"/>
        <v>0</v>
      </c>
      <c r="BC20">
        <f t="shared" si="39"/>
        <v>-177.83752864207344</v>
      </c>
      <c r="BD20">
        <f t="shared" si="40"/>
        <v>-69.855467837814047</v>
      </c>
      <c r="BE20">
        <f t="shared" si="41"/>
        <v>55.726900228983169</v>
      </c>
      <c r="BF20">
        <f t="shared" si="42"/>
        <v>-2.0455074268430833</v>
      </c>
      <c r="BI20">
        <f t="shared" si="43"/>
        <v>330.51127553922674</v>
      </c>
      <c r="BJ20">
        <f t="shared" si="44"/>
        <v>330.51127553922674</v>
      </c>
      <c r="BK20">
        <f t="shared" si="45"/>
        <v>0</v>
      </c>
    </row>
    <row r="21" spans="1:63" x14ac:dyDescent="0.35">
      <c r="A21" s="2">
        <v>41379</v>
      </c>
      <c r="B21">
        <v>5.2566012223951102</v>
      </c>
      <c r="C21">
        <f t="shared" si="5"/>
        <v>5.6911572847732277</v>
      </c>
      <c r="D21">
        <f t="shared" si="6"/>
        <v>296.23625204495926</v>
      </c>
      <c r="E21">
        <v>1</v>
      </c>
      <c r="F21">
        <v>87716.779509019994</v>
      </c>
      <c r="G21">
        <v>0</v>
      </c>
      <c r="H21">
        <v>45.15523147583</v>
      </c>
      <c r="I21">
        <v>0</v>
      </c>
      <c r="J21">
        <v>63819.053546632204</v>
      </c>
      <c r="K21">
        <v>8.6513317191283203</v>
      </c>
      <c r="L21">
        <v>0</v>
      </c>
      <c r="M21">
        <v>24.190263748168899</v>
      </c>
      <c r="N21">
        <v>16.495832443237301</v>
      </c>
      <c r="O21">
        <v>1.5843812227249101</v>
      </c>
      <c r="P21">
        <v>62</v>
      </c>
      <c r="S21">
        <f t="shared" si="7"/>
        <v>418.17294138239225</v>
      </c>
      <c r="T21">
        <f t="shared" si="8"/>
        <v>449.08349317100834</v>
      </c>
      <c r="U21">
        <f t="shared" si="9"/>
        <v>418.17294138239225</v>
      </c>
      <c r="V21">
        <f t="shared" si="10"/>
        <v>184.84796057788932</v>
      </c>
      <c r="W21">
        <f t="shared" si="11"/>
        <v>418.17294138239225</v>
      </c>
      <c r="X21">
        <f t="shared" si="12"/>
        <v>619.17147990899332</v>
      </c>
      <c r="Y21">
        <f t="shared" si="13"/>
        <v>529.32627162258962</v>
      </c>
      <c r="Z21">
        <f t="shared" si="14"/>
        <v>330.15947217307234</v>
      </c>
      <c r="AA21">
        <f t="shared" si="15"/>
        <v>421.71391567144212</v>
      </c>
      <c r="AC21">
        <f t="shared" si="16"/>
        <v>418.17294138239225</v>
      </c>
      <c r="AD21">
        <f t="shared" si="17"/>
        <v>30.91055178861609</v>
      </c>
      <c r="AE21">
        <f t="shared" si="18"/>
        <v>0</v>
      </c>
      <c r="AF21">
        <f t="shared" si="19"/>
        <v>-233.32498080450293</v>
      </c>
      <c r="AG21">
        <f t="shared" si="20"/>
        <v>0</v>
      </c>
      <c r="AH21">
        <f t="shared" si="21"/>
        <v>200.99853852660107</v>
      </c>
      <c r="AI21">
        <f t="shared" si="22"/>
        <v>111.15333024019736</v>
      </c>
      <c r="AJ21">
        <f t="shared" si="23"/>
        <v>-88.013469209319908</v>
      </c>
      <c r="AK21">
        <f t="shared" si="24"/>
        <v>3.5409742890498705</v>
      </c>
      <c r="AL21">
        <f t="shared" si="25"/>
        <v>-147.20163416807458</v>
      </c>
      <c r="AN21">
        <v>0</v>
      </c>
      <c r="AO21">
        <f t="shared" si="26"/>
        <v>1.2234561363905094</v>
      </c>
      <c r="AP21">
        <f t="shared" si="27"/>
        <v>0</v>
      </c>
      <c r="AQ21">
        <f t="shared" si="28"/>
        <v>-9.2351272630338102</v>
      </c>
      <c r="AR21">
        <f t="shared" si="29"/>
        <v>0</v>
      </c>
      <c r="AS21">
        <f t="shared" si="30"/>
        <v>7.9556294254333073</v>
      </c>
      <c r="AT21">
        <f t="shared" si="31"/>
        <v>4.3995081321289726</v>
      </c>
      <c r="AU21">
        <f t="shared" si="32"/>
        <v>-3.4836200830558068</v>
      </c>
      <c r="AV21">
        <f t="shared" si="33"/>
        <v>0.14015365213682734</v>
      </c>
      <c r="AX21">
        <f t="shared" si="34"/>
        <v>418.17294138239225</v>
      </c>
      <c r="AY21">
        <f t="shared" si="35"/>
        <v>-149.18419082102562</v>
      </c>
      <c r="AZ21">
        <f t="shared" si="36"/>
        <v>0</v>
      </c>
      <c r="BA21">
        <f t="shared" si="37"/>
        <v>1126.1008440642117</v>
      </c>
      <c r="BB21">
        <f t="shared" si="38"/>
        <v>0</v>
      </c>
      <c r="BC21">
        <f t="shared" si="39"/>
        <v>-970.08311373280185</v>
      </c>
      <c r="BD21">
        <f t="shared" si="40"/>
        <v>-536.46145634492086</v>
      </c>
      <c r="BE21">
        <f t="shared" si="41"/>
        <v>424.78109983721851</v>
      </c>
      <c r="BF21">
        <f t="shared" si="42"/>
        <v>-17.089872340114972</v>
      </c>
      <c r="BI21">
        <f t="shared" si="43"/>
        <v>296.23625204495903</v>
      </c>
      <c r="BJ21">
        <f t="shared" si="44"/>
        <v>296.23625204495926</v>
      </c>
      <c r="BK21">
        <f t="shared" si="45"/>
        <v>0</v>
      </c>
    </row>
    <row r="22" spans="1:63" x14ac:dyDescent="0.35">
      <c r="A22" s="2">
        <v>41386</v>
      </c>
      <c r="B22">
        <v>5.1698792667723197</v>
      </c>
      <c r="C22">
        <f t="shared" si="5"/>
        <v>5.6504612951550159</v>
      </c>
      <c r="D22">
        <f t="shared" si="6"/>
        <v>284.4226383520176</v>
      </c>
      <c r="E22">
        <v>1</v>
      </c>
      <c r="F22">
        <v>81671.429416249797</v>
      </c>
      <c r="G22">
        <v>0</v>
      </c>
      <c r="H22">
        <v>46.99361038208</v>
      </c>
      <c r="I22">
        <v>0</v>
      </c>
      <c r="J22">
        <v>53388.951621642504</v>
      </c>
      <c r="K22">
        <v>12.2469733656174</v>
      </c>
      <c r="L22">
        <v>0</v>
      </c>
      <c r="M22">
        <v>26.217674255371001</v>
      </c>
      <c r="N22">
        <v>17.262792587280199</v>
      </c>
      <c r="O22">
        <v>1.4137998819351201</v>
      </c>
      <c r="P22">
        <v>66</v>
      </c>
      <c r="S22">
        <f t="shared" si="7"/>
        <v>441.26047985872242</v>
      </c>
      <c r="T22">
        <f t="shared" si="8"/>
        <v>471.55428616331477</v>
      </c>
      <c r="U22">
        <f t="shared" si="9"/>
        <v>441.26047985872242</v>
      </c>
      <c r="V22">
        <f t="shared" si="10"/>
        <v>188.67724865807841</v>
      </c>
      <c r="W22">
        <f t="shared" si="11"/>
        <v>441.26047985872242</v>
      </c>
      <c r="X22">
        <f t="shared" si="12"/>
        <v>612.76249313072537</v>
      </c>
      <c r="Y22">
        <f t="shared" si="13"/>
        <v>569.69457067747999</v>
      </c>
      <c r="Z22">
        <f t="shared" si="14"/>
        <v>344.58079516884351</v>
      </c>
      <c r="AA22">
        <f t="shared" si="15"/>
        <v>444.59315312161107</v>
      </c>
      <c r="AC22">
        <f t="shared" si="16"/>
        <v>441.26047985872242</v>
      </c>
      <c r="AD22">
        <f t="shared" si="17"/>
        <v>30.293806304592351</v>
      </c>
      <c r="AE22">
        <f t="shared" si="18"/>
        <v>0</v>
      </c>
      <c r="AF22">
        <f t="shared" si="19"/>
        <v>-252.58323120064401</v>
      </c>
      <c r="AG22">
        <f t="shared" si="20"/>
        <v>0</v>
      </c>
      <c r="AH22">
        <f t="shared" si="21"/>
        <v>171.50201327200296</v>
      </c>
      <c r="AI22">
        <f t="shared" si="22"/>
        <v>128.43409081875757</v>
      </c>
      <c r="AJ22">
        <f t="shared" si="23"/>
        <v>-96.679684689878911</v>
      </c>
      <c r="AK22">
        <f t="shared" si="24"/>
        <v>3.3326732628886475</v>
      </c>
      <c r="AL22">
        <f t="shared" si="25"/>
        <v>-141.13750927442345</v>
      </c>
      <c r="AN22">
        <v>0</v>
      </c>
      <c r="AO22">
        <f t="shared" si="26"/>
        <v>-1.9295009721071612</v>
      </c>
      <c r="AP22">
        <f t="shared" si="27"/>
        <v>0</v>
      </c>
      <c r="AQ22">
        <f t="shared" si="28"/>
        <v>16.087763460273059</v>
      </c>
      <c r="AR22">
        <f t="shared" si="29"/>
        <v>0</v>
      </c>
      <c r="AS22">
        <f t="shared" si="30"/>
        <v>-10.923463958258047</v>
      </c>
      <c r="AT22">
        <f t="shared" si="31"/>
        <v>-8.1803422321652963</v>
      </c>
      <c r="AU22">
        <f t="shared" si="32"/>
        <v>6.1578113927485019</v>
      </c>
      <c r="AV22">
        <f t="shared" si="33"/>
        <v>-0.21226769049105534</v>
      </c>
      <c r="AX22">
        <f t="shared" si="34"/>
        <v>441.26047985872242</v>
      </c>
      <c r="AY22">
        <f t="shared" si="35"/>
        <v>302.6187676503759</v>
      </c>
      <c r="AZ22">
        <f t="shared" si="36"/>
        <v>0</v>
      </c>
      <c r="BA22">
        <f t="shared" si="37"/>
        <v>-2523.1700957796638</v>
      </c>
      <c r="BB22">
        <f t="shared" si="38"/>
        <v>0</v>
      </c>
      <c r="BC22">
        <f t="shared" si="39"/>
        <v>1713.2125089894785</v>
      </c>
      <c r="BD22">
        <f t="shared" si="40"/>
        <v>1282.9872184789449</v>
      </c>
      <c r="BE22">
        <f t="shared" si="41"/>
        <v>-965.77784724407093</v>
      </c>
      <c r="BF22">
        <f t="shared" si="42"/>
        <v>33.291606398230414</v>
      </c>
      <c r="BI22">
        <f t="shared" si="43"/>
        <v>284.42263835201743</v>
      </c>
      <c r="BJ22">
        <f t="shared" si="44"/>
        <v>284.4226383520176</v>
      </c>
      <c r="BK22">
        <f t="shared" si="45"/>
        <v>0</v>
      </c>
    </row>
    <row r="23" spans="1:63" x14ac:dyDescent="0.35">
      <c r="A23" s="2">
        <v>41393</v>
      </c>
      <c r="B23">
        <v>5.1849700410672996</v>
      </c>
      <c r="C23">
        <f t="shared" si="5"/>
        <v>5.5088310939553429</v>
      </c>
      <c r="D23">
        <f t="shared" si="6"/>
        <v>246.8623994018825</v>
      </c>
      <c r="E23">
        <v>1</v>
      </c>
      <c r="F23">
        <v>98978.724821280703</v>
      </c>
      <c r="G23">
        <v>0</v>
      </c>
      <c r="H23">
        <v>47.6889038085937</v>
      </c>
      <c r="I23">
        <v>0</v>
      </c>
      <c r="J23">
        <v>49968.361035149697</v>
      </c>
      <c r="K23">
        <v>8.1421686746987891</v>
      </c>
      <c r="L23">
        <v>0</v>
      </c>
      <c r="M23">
        <v>27.499057769775298</v>
      </c>
      <c r="N23">
        <v>19.265628814697202</v>
      </c>
      <c r="O23">
        <v>0.62256300449371305</v>
      </c>
      <c r="P23">
        <v>64</v>
      </c>
      <c r="S23">
        <f t="shared" si="7"/>
        <v>398.60022069176273</v>
      </c>
      <c r="T23">
        <f t="shared" si="8"/>
        <v>432.00132904199802</v>
      </c>
      <c r="U23">
        <f t="shared" si="9"/>
        <v>398.60022069176273</v>
      </c>
      <c r="V23">
        <f t="shared" si="10"/>
        <v>168.3072653806048</v>
      </c>
      <c r="W23">
        <f t="shared" si="11"/>
        <v>398.60022069176273</v>
      </c>
      <c r="X23">
        <f t="shared" si="12"/>
        <v>541.99912216250164</v>
      </c>
      <c r="Y23">
        <f t="shared" si="13"/>
        <v>521.08323045855821</v>
      </c>
      <c r="Z23">
        <f t="shared" si="14"/>
        <v>302.4631836271866</v>
      </c>
      <c r="AA23">
        <f t="shared" si="15"/>
        <v>399.92308525488238</v>
      </c>
      <c r="AC23">
        <f t="shared" si="16"/>
        <v>398.60022069176273</v>
      </c>
      <c r="AD23">
        <f t="shared" si="17"/>
        <v>33.40110835023529</v>
      </c>
      <c r="AE23">
        <f t="shared" si="18"/>
        <v>0</v>
      </c>
      <c r="AF23">
        <f t="shared" si="19"/>
        <v>-230.29295531115793</v>
      </c>
      <c r="AG23">
        <f t="shared" si="20"/>
        <v>0</v>
      </c>
      <c r="AH23">
        <f t="shared" si="21"/>
        <v>143.39890147073891</v>
      </c>
      <c r="AI23">
        <f t="shared" si="22"/>
        <v>122.48300976679548</v>
      </c>
      <c r="AJ23">
        <f t="shared" si="23"/>
        <v>-96.137037064576134</v>
      </c>
      <c r="AK23">
        <f t="shared" si="24"/>
        <v>1.3228645631196514</v>
      </c>
      <c r="AL23">
        <f t="shared" si="25"/>
        <v>-125.91371306503549</v>
      </c>
      <c r="AN23">
        <v>0</v>
      </c>
      <c r="AO23">
        <f t="shared" si="26"/>
        <v>-1.2934080069452665</v>
      </c>
      <c r="AP23">
        <f t="shared" si="27"/>
        <v>0</v>
      </c>
      <c r="AQ23">
        <f t="shared" si="28"/>
        <v>8.9177505494497105</v>
      </c>
      <c r="AR23">
        <f t="shared" si="29"/>
        <v>0</v>
      </c>
      <c r="AS23">
        <f t="shared" si="30"/>
        <v>-5.5529081671357918</v>
      </c>
      <c r="AT23">
        <f t="shared" si="31"/>
        <v>-4.7429715171716014</v>
      </c>
      <c r="AU23">
        <f t="shared" si="32"/>
        <v>3.7227630951486281</v>
      </c>
      <c r="AV23">
        <f t="shared" si="33"/>
        <v>-5.1225953345678601E-2</v>
      </c>
      <c r="AX23">
        <f t="shared" si="34"/>
        <v>398.60022069176273</v>
      </c>
      <c r="AY23">
        <f t="shared" si="35"/>
        <v>196.25891301276101</v>
      </c>
      <c r="AZ23">
        <f t="shared" si="36"/>
        <v>0</v>
      </c>
      <c r="BA23">
        <f t="shared" si="37"/>
        <v>-1353.1600391801312</v>
      </c>
      <c r="BB23">
        <f t="shared" si="38"/>
        <v>0</v>
      </c>
      <c r="BC23">
        <f t="shared" si="39"/>
        <v>842.58618710396718</v>
      </c>
      <c r="BD23">
        <f t="shared" si="40"/>
        <v>719.68816445557661</v>
      </c>
      <c r="BE23">
        <f t="shared" si="41"/>
        <v>-564.88396123622397</v>
      </c>
      <c r="BF23">
        <f t="shared" si="42"/>
        <v>7.7729145541703222</v>
      </c>
      <c r="BI23">
        <f t="shared" si="43"/>
        <v>246.86239940188267</v>
      </c>
      <c r="BJ23">
        <f t="shared" si="44"/>
        <v>246.8623994018825</v>
      </c>
      <c r="BK23">
        <f t="shared" si="45"/>
        <v>0</v>
      </c>
    </row>
    <row r="24" spans="1:63" x14ac:dyDescent="0.35">
      <c r="A24" s="2">
        <v>41400</v>
      </c>
      <c r="B24">
        <v>5.8593441585488497</v>
      </c>
      <c r="C24">
        <f t="shared" si="5"/>
        <v>5.961663793688448</v>
      </c>
      <c r="D24">
        <f t="shared" si="6"/>
        <v>388.25556430673248</v>
      </c>
      <c r="E24">
        <v>1</v>
      </c>
      <c r="F24">
        <v>107418.217978976</v>
      </c>
      <c r="G24">
        <v>0</v>
      </c>
      <c r="H24">
        <v>44.205833435058601</v>
      </c>
      <c r="I24">
        <v>0</v>
      </c>
      <c r="J24">
        <v>51366.856824604802</v>
      </c>
      <c r="K24">
        <v>9.6650602409638502</v>
      </c>
      <c r="L24">
        <v>0.28571428571428498</v>
      </c>
      <c r="M24">
        <v>26.9236660003662</v>
      </c>
      <c r="N24">
        <v>19.759883880615199</v>
      </c>
      <c r="O24">
        <v>16.9335021972656</v>
      </c>
      <c r="P24">
        <v>62</v>
      </c>
      <c r="S24">
        <f t="shared" si="7"/>
        <v>538.20507721551735</v>
      </c>
      <c r="T24">
        <f t="shared" si="8"/>
        <v>587.32050924606563</v>
      </c>
      <c r="U24">
        <f t="shared" si="9"/>
        <v>538.20507721551735</v>
      </c>
      <c r="V24">
        <f t="shared" si="10"/>
        <v>242.02533464005765</v>
      </c>
      <c r="W24">
        <f t="shared" si="11"/>
        <v>538.20507721551735</v>
      </c>
      <c r="X24">
        <f t="shared" si="12"/>
        <v>738.14910347023454</v>
      </c>
      <c r="Y24">
        <f t="shared" si="13"/>
        <v>699.65256313802456</v>
      </c>
      <c r="Z24">
        <f t="shared" si="14"/>
        <v>405.51569393053165</v>
      </c>
      <c r="AA24">
        <f t="shared" si="15"/>
        <v>588.96088403436954</v>
      </c>
      <c r="AC24">
        <f t="shared" si="16"/>
        <v>538.20507721551735</v>
      </c>
      <c r="AD24">
        <f t="shared" si="17"/>
        <v>49.115432030548277</v>
      </c>
      <c r="AE24">
        <f t="shared" si="18"/>
        <v>0</v>
      </c>
      <c r="AF24">
        <f t="shared" si="19"/>
        <v>-296.17974257545973</v>
      </c>
      <c r="AG24">
        <f t="shared" si="20"/>
        <v>0</v>
      </c>
      <c r="AH24">
        <f t="shared" si="21"/>
        <v>199.94402625471719</v>
      </c>
      <c r="AI24">
        <f t="shared" si="22"/>
        <v>161.44748592250721</v>
      </c>
      <c r="AJ24">
        <f t="shared" si="23"/>
        <v>-132.68938328498569</v>
      </c>
      <c r="AK24">
        <f t="shared" si="24"/>
        <v>50.755806818852193</v>
      </c>
      <c r="AL24">
        <f t="shared" si="25"/>
        <v>-182.34313807496437</v>
      </c>
      <c r="AN24">
        <v>0</v>
      </c>
      <c r="AO24">
        <f t="shared" si="26"/>
        <v>1.5162067159382713</v>
      </c>
      <c r="AP24">
        <f t="shared" si="27"/>
        <v>0</v>
      </c>
      <c r="AQ24">
        <f t="shared" si="28"/>
        <v>-9.1431490318251285</v>
      </c>
      <c r="AR24">
        <f t="shared" si="29"/>
        <v>0</v>
      </c>
      <c r="AS24">
        <f t="shared" si="30"/>
        <v>6.17232635214501</v>
      </c>
      <c r="AT24">
        <f t="shared" si="31"/>
        <v>4.9839277047345227</v>
      </c>
      <c r="AU24">
        <f t="shared" si="32"/>
        <v>-4.0961572718177894</v>
      </c>
      <c r="AV24">
        <f t="shared" si="33"/>
        <v>1.5668455308251135</v>
      </c>
      <c r="AX24">
        <f t="shared" si="34"/>
        <v>538.20507721551735</v>
      </c>
      <c r="AY24">
        <f t="shared" si="35"/>
        <v>-227.3544585239722</v>
      </c>
      <c r="AZ24">
        <f t="shared" si="36"/>
        <v>0</v>
      </c>
      <c r="BA24">
        <f t="shared" si="37"/>
        <v>1371.0107437746065</v>
      </c>
      <c r="BB24">
        <f t="shared" si="38"/>
        <v>0</v>
      </c>
      <c r="BC24">
        <f t="shared" si="39"/>
        <v>-925.53733001820149</v>
      </c>
      <c r="BD24">
        <f t="shared" si="40"/>
        <v>-747.33753169754016</v>
      </c>
      <c r="BE24">
        <f t="shared" si="41"/>
        <v>614.2167877068548</v>
      </c>
      <c r="BF24">
        <f t="shared" si="42"/>
        <v>-234.94772415053234</v>
      </c>
      <c r="BI24">
        <f t="shared" si="43"/>
        <v>388.25556430673242</v>
      </c>
      <c r="BJ24">
        <f t="shared" si="44"/>
        <v>388.25556430673248</v>
      </c>
      <c r="BK24">
        <f t="shared" si="45"/>
        <v>0</v>
      </c>
    </row>
    <row r="25" spans="1:63" x14ac:dyDescent="0.35">
      <c r="A25" s="2">
        <v>41407</v>
      </c>
      <c r="B25">
        <v>7.2095241893903701</v>
      </c>
      <c r="C25">
        <f t="shared" si="5"/>
        <v>6.5293325574949606</v>
      </c>
      <c r="D25">
        <f t="shared" si="6"/>
        <v>684.94090022404737</v>
      </c>
      <c r="E25">
        <v>1</v>
      </c>
      <c r="F25">
        <v>111222.46715344601</v>
      </c>
      <c r="G25">
        <v>0</v>
      </c>
      <c r="H25">
        <v>41.646781921386697</v>
      </c>
      <c r="I25">
        <v>0</v>
      </c>
      <c r="J25">
        <v>97133.4229682234</v>
      </c>
      <c r="K25">
        <v>10.7759036144578</v>
      </c>
      <c r="L25">
        <v>1</v>
      </c>
      <c r="M25">
        <v>29.873512268066399</v>
      </c>
      <c r="N25">
        <v>46.430004119872997</v>
      </c>
      <c r="O25">
        <v>29.772190093994102</v>
      </c>
      <c r="P25">
        <v>66</v>
      </c>
      <c r="S25">
        <f t="shared" si="7"/>
        <v>906.95374462146685</v>
      </c>
      <c r="T25">
        <f t="shared" si="8"/>
        <v>992.78618280985768</v>
      </c>
      <c r="U25">
        <f t="shared" si="9"/>
        <v>906.95374462146685</v>
      </c>
      <c r="V25">
        <f t="shared" si="10"/>
        <v>427.16026908624372</v>
      </c>
      <c r="W25">
        <f t="shared" si="11"/>
        <v>906.95374462146685</v>
      </c>
      <c r="X25">
        <f t="shared" si="12"/>
        <v>1648.2378093632174</v>
      </c>
      <c r="Y25">
        <f t="shared" si="13"/>
        <v>1213.3967707030965</v>
      </c>
      <c r="Z25">
        <f t="shared" si="14"/>
        <v>466.34943404182422</v>
      </c>
      <c r="AA25">
        <f t="shared" si="15"/>
        <v>1062.6691055326623</v>
      </c>
      <c r="AC25">
        <f t="shared" si="16"/>
        <v>906.95374462146685</v>
      </c>
      <c r="AD25">
        <f t="shared" si="17"/>
        <v>85.832438188390825</v>
      </c>
      <c r="AE25">
        <f t="shared" si="18"/>
        <v>0</v>
      </c>
      <c r="AF25">
        <f t="shared" si="19"/>
        <v>-479.79347553522314</v>
      </c>
      <c r="AG25">
        <f t="shared" si="20"/>
        <v>0</v>
      </c>
      <c r="AH25">
        <f t="shared" si="21"/>
        <v>741.28406474175051</v>
      </c>
      <c r="AI25">
        <f t="shared" si="22"/>
        <v>306.44302608162968</v>
      </c>
      <c r="AJ25">
        <f t="shared" si="23"/>
        <v>-440.60431057964263</v>
      </c>
      <c r="AK25">
        <f t="shared" si="24"/>
        <v>155.71536091119549</v>
      </c>
      <c r="AL25">
        <f t="shared" si="25"/>
        <v>-590.88994820552068</v>
      </c>
      <c r="AN25">
        <v>0</v>
      </c>
      <c r="AO25">
        <f t="shared" si="26"/>
        <v>0.23268573002308932</v>
      </c>
      <c r="AP25">
        <f t="shared" si="27"/>
        <v>0</v>
      </c>
      <c r="AQ25">
        <f t="shared" si="28"/>
        <v>-1.3006865174934357</v>
      </c>
      <c r="AR25">
        <f t="shared" si="29"/>
        <v>0</v>
      </c>
      <c r="AS25">
        <f t="shared" si="30"/>
        <v>2.0095691955101267</v>
      </c>
      <c r="AT25">
        <f t="shared" si="31"/>
        <v>0.83074558685824307</v>
      </c>
      <c r="AU25">
        <f t="shared" si="32"/>
        <v>-1.1944474352868921</v>
      </c>
      <c r="AV25">
        <f t="shared" si="33"/>
        <v>0.42213344038886885</v>
      </c>
      <c r="AX25">
        <f t="shared" si="34"/>
        <v>906.95374462146685</v>
      </c>
      <c r="AY25">
        <f t="shared" si="35"/>
        <v>-51.659220773116203</v>
      </c>
      <c r="AZ25">
        <f t="shared" si="36"/>
        <v>0</v>
      </c>
      <c r="BA25">
        <f t="shared" si="37"/>
        <v>288.76911341809216</v>
      </c>
      <c r="BB25">
        <f t="shared" si="38"/>
        <v>0</v>
      </c>
      <c r="BC25">
        <f t="shared" si="39"/>
        <v>-446.15017310863811</v>
      </c>
      <c r="BD25">
        <f t="shared" si="40"/>
        <v>-184.43619070900246</v>
      </c>
      <c r="BE25">
        <f t="shared" si="41"/>
        <v>265.18267259124605</v>
      </c>
      <c r="BF25">
        <f t="shared" si="42"/>
        <v>-93.719045816001483</v>
      </c>
      <c r="BI25">
        <f t="shared" si="43"/>
        <v>684.9409002240468</v>
      </c>
      <c r="BJ25">
        <f t="shared" si="44"/>
        <v>684.94090022404737</v>
      </c>
      <c r="BK25">
        <f t="shared" si="45"/>
        <v>0</v>
      </c>
    </row>
    <row r="26" spans="1:63" x14ac:dyDescent="0.35">
      <c r="A26" s="2">
        <v>41414</v>
      </c>
      <c r="B26">
        <v>7.20132955823874</v>
      </c>
      <c r="C26">
        <f t="shared" si="5"/>
        <v>7.1007599334768248</v>
      </c>
      <c r="D26">
        <f t="shared" si="6"/>
        <v>1212.888438888777</v>
      </c>
      <c r="E26">
        <v>1</v>
      </c>
      <c r="F26">
        <v>118636.85794174099</v>
      </c>
      <c r="G26">
        <v>43.8145332336425</v>
      </c>
      <c r="H26">
        <v>39.101524353027301</v>
      </c>
      <c r="I26">
        <v>0</v>
      </c>
      <c r="J26">
        <v>107323.554410756</v>
      </c>
      <c r="K26">
        <v>18.146987951807201</v>
      </c>
      <c r="L26">
        <v>1</v>
      </c>
      <c r="M26">
        <v>33.923084259033203</v>
      </c>
      <c r="N26">
        <v>67.588249206542898</v>
      </c>
      <c r="O26">
        <v>34.6041259765625</v>
      </c>
      <c r="P26">
        <v>80</v>
      </c>
      <c r="S26">
        <f t="shared" si="7"/>
        <v>924.3809140409744</v>
      </c>
      <c r="T26">
        <f t="shared" si="8"/>
        <v>1017.9804543040962</v>
      </c>
      <c r="U26">
        <f t="shared" si="9"/>
        <v>1816.640751736154</v>
      </c>
      <c r="V26">
        <f t="shared" si="10"/>
        <v>455.87004166518005</v>
      </c>
      <c r="W26">
        <f t="shared" si="11"/>
        <v>924.3809140409744</v>
      </c>
      <c r="X26">
        <f t="shared" si="12"/>
        <v>1788.5563963225238</v>
      </c>
      <c r="Y26">
        <f t="shared" si="13"/>
        <v>1286.4873056827896</v>
      </c>
      <c r="Z26">
        <f t="shared" si="14"/>
        <v>351.02413198352599</v>
      </c>
      <c r="AA26">
        <f t="shared" si="15"/>
        <v>1111.3017887287663</v>
      </c>
      <c r="AC26">
        <f t="shared" si="16"/>
        <v>924.3809140409744</v>
      </c>
      <c r="AD26">
        <f t="shared" si="17"/>
        <v>93.599540263121753</v>
      </c>
      <c r="AE26">
        <f t="shared" si="18"/>
        <v>892.25983769517961</v>
      </c>
      <c r="AF26">
        <f t="shared" si="19"/>
        <v>-468.51087237579435</v>
      </c>
      <c r="AG26">
        <f t="shared" si="20"/>
        <v>0</v>
      </c>
      <c r="AH26">
        <f t="shared" si="21"/>
        <v>864.17548228154942</v>
      </c>
      <c r="AI26">
        <f t="shared" si="22"/>
        <v>362.10639164181521</v>
      </c>
      <c r="AJ26">
        <f t="shared" si="23"/>
        <v>-573.35678205744841</v>
      </c>
      <c r="AK26">
        <f t="shared" si="24"/>
        <v>186.92087468779187</v>
      </c>
      <c r="AL26">
        <f t="shared" si="25"/>
        <v>-1068.6869472884121</v>
      </c>
      <c r="AN26">
        <v>0</v>
      </c>
      <c r="AO26">
        <f t="shared" si="26"/>
        <v>6.8965459397868537E-2</v>
      </c>
      <c r="AP26">
        <f t="shared" si="27"/>
        <v>0.65742961382002141</v>
      </c>
      <c r="AQ26">
        <f t="shared" si="28"/>
        <v>-0.34520540865330923</v>
      </c>
      <c r="AR26">
        <f t="shared" si="29"/>
        <v>0</v>
      </c>
      <c r="AS26">
        <f t="shared" si="30"/>
        <v>0.63673666524838035</v>
      </c>
      <c r="AT26">
        <f t="shared" si="31"/>
        <v>0.26680508878868492</v>
      </c>
      <c r="AU26">
        <f t="shared" si="32"/>
        <v>-0.42245735141772917</v>
      </c>
      <c r="AV26">
        <f t="shared" si="33"/>
        <v>0.13772593281608322</v>
      </c>
      <c r="AX26">
        <f t="shared" si="34"/>
        <v>924.3809140409744</v>
      </c>
      <c r="AY26">
        <f t="shared" si="35"/>
        <v>19.897053990870702</v>
      </c>
      <c r="AZ26">
        <f t="shared" si="36"/>
        <v>189.67339064486134</v>
      </c>
      <c r="BA26">
        <f t="shared" si="37"/>
        <v>-99.594358014640534</v>
      </c>
      <c r="BB26">
        <f t="shared" si="38"/>
        <v>0</v>
      </c>
      <c r="BC26">
        <f t="shared" si="39"/>
        <v>183.70331927065433</v>
      </c>
      <c r="BD26">
        <f t="shared" si="40"/>
        <v>76.975275783221775</v>
      </c>
      <c r="BE26">
        <f t="shared" si="41"/>
        <v>-121.8821248112875</v>
      </c>
      <c r="BF26">
        <f t="shared" si="42"/>
        <v>39.73496798412296</v>
      </c>
      <c r="BI26">
        <f t="shared" si="43"/>
        <v>1212.888438888778</v>
      </c>
      <c r="BJ26">
        <f t="shared" si="44"/>
        <v>1212.888438888777</v>
      </c>
      <c r="BK26">
        <f t="shared" si="45"/>
        <v>0</v>
      </c>
    </row>
    <row r="27" spans="1:63" x14ac:dyDescent="0.35">
      <c r="A27" s="2">
        <v>41421</v>
      </c>
      <c r="B27">
        <v>7.2238863876274104</v>
      </c>
      <c r="C27">
        <f t="shared" si="5"/>
        <v>7.2850405642741434</v>
      </c>
      <c r="D27">
        <f t="shared" si="6"/>
        <v>1458.320287361222</v>
      </c>
      <c r="E27">
        <v>1</v>
      </c>
      <c r="F27">
        <v>122567.038181087</v>
      </c>
      <c r="G27">
        <v>41.257026672363203</v>
      </c>
      <c r="H27">
        <v>36.586719512939403</v>
      </c>
      <c r="I27">
        <v>0</v>
      </c>
      <c r="J27">
        <v>141012.71823852899</v>
      </c>
      <c r="K27">
        <v>22.5686746987951</v>
      </c>
      <c r="L27">
        <v>1</v>
      </c>
      <c r="M27">
        <v>34.6303100585937</v>
      </c>
      <c r="N27">
        <v>70.655517578125</v>
      </c>
      <c r="O27">
        <v>29.255102157592699</v>
      </c>
      <c r="P27">
        <v>87</v>
      </c>
      <c r="S27">
        <f t="shared" si="7"/>
        <v>955.76383286731823</v>
      </c>
      <c r="T27">
        <f t="shared" si="8"/>
        <v>1055.9095929076252</v>
      </c>
      <c r="U27">
        <f t="shared" si="9"/>
        <v>1805.6830081705325</v>
      </c>
      <c r="V27">
        <f t="shared" si="10"/>
        <v>493.27140692556077</v>
      </c>
      <c r="W27">
        <f t="shared" si="11"/>
        <v>955.76383286731823</v>
      </c>
      <c r="X27">
        <f t="shared" si="12"/>
        <v>2275.0084893262883</v>
      </c>
      <c r="Y27">
        <f t="shared" si="13"/>
        <v>1339.3619020028077</v>
      </c>
      <c r="Z27">
        <f t="shared" si="14"/>
        <v>347.33853201919999</v>
      </c>
      <c r="AA27">
        <f t="shared" si="15"/>
        <v>1116.7818716439283</v>
      </c>
      <c r="AC27">
        <f t="shared" si="16"/>
        <v>955.76383286731823</v>
      </c>
      <c r="AD27">
        <f t="shared" si="17"/>
        <v>100.14576004030698</v>
      </c>
      <c r="AE27">
        <f t="shared" si="18"/>
        <v>849.91917530321427</v>
      </c>
      <c r="AF27">
        <f t="shared" si="19"/>
        <v>-462.49242594175746</v>
      </c>
      <c r="AG27">
        <f t="shared" si="20"/>
        <v>0</v>
      </c>
      <c r="AH27">
        <f t="shared" si="21"/>
        <v>1319.24465645897</v>
      </c>
      <c r="AI27">
        <f t="shared" si="22"/>
        <v>383.59806913548948</v>
      </c>
      <c r="AJ27">
        <f t="shared" si="23"/>
        <v>-608.42530084811824</v>
      </c>
      <c r="AK27">
        <f t="shared" si="24"/>
        <v>161.01803877661007</v>
      </c>
      <c r="AL27">
        <f t="shared" si="25"/>
        <v>-1240.4515184308109</v>
      </c>
      <c r="AN27">
        <v>0</v>
      </c>
      <c r="AO27">
        <f t="shared" si="26"/>
        <v>5.7455709667389193E-2</v>
      </c>
      <c r="AP27">
        <f t="shared" si="27"/>
        <v>0.48761634399013992</v>
      </c>
      <c r="AQ27">
        <f t="shared" si="28"/>
        <v>-0.26534154354194323</v>
      </c>
      <c r="AR27">
        <f t="shared" si="29"/>
        <v>0</v>
      </c>
      <c r="AS27">
        <f t="shared" si="30"/>
        <v>0.75687815371568101</v>
      </c>
      <c r="AT27">
        <f t="shared" si="31"/>
        <v>0.22007820680924567</v>
      </c>
      <c r="AU27">
        <f t="shared" si="32"/>
        <v>-0.34906627525472467</v>
      </c>
      <c r="AV27">
        <f t="shared" si="33"/>
        <v>9.2379404614212207E-2</v>
      </c>
      <c r="AX27">
        <f t="shared" si="34"/>
        <v>955.76383286731823</v>
      </c>
      <c r="AY27">
        <f t="shared" si="35"/>
        <v>28.874737740874238</v>
      </c>
      <c r="AZ27">
        <f t="shared" si="36"/>
        <v>245.05474098896457</v>
      </c>
      <c r="BA27">
        <f t="shared" si="37"/>
        <v>-133.34910535237884</v>
      </c>
      <c r="BB27">
        <f t="shared" si="38"/>
        <v>0</v>
      </c>
      <c r="BC27">
        <f t="shared" si="39"/>
        <v>380.37400141524483</v>
      </c>
      <c r="BD27">
        <f t="shared" si="40"/>
        <v>110.60172332543067</v>
      </c>
      <c r="BE27">
        <f t="shared" si="41"/>
        <v>-175.42550967540762</v>
      </c>
      <c r="BF27">
        <f t="shared" si="42"/>
        <v>46.425866051176286</v>
      </c>
      <c r="BI27">
        <f t="shared" si="43"/>
        <v>1458.3202873612222</v>
      </c>
      <c r="BJ27">
        <f t="shared" si="44"/>
        <v>1458.320287361222</v>
      </c>
      <c r="BK27">
        <f t="shared" si="45"/>
        <v>0</v>
      </c>
    </row>
    <row r="28" spans="1:63" x14ac:dyDescent="0.35">
      <c r="A28" s="2">
        <v>41428</v>
      </c>
      <c r="B28">
        <v>6.4015874574603702</v>
      </c>
      <c r="C28">
        <f t="shared" si="5"/>
        <v>6.2701261074552885</v>
      </c>
      <c r="D28">
        <f t="shared" si="6"/>
        <v>528.54402701737752</v>
      </c>
      <c r="E28">
        <v>1</v>
      </c>
      <c r="F28">
        <v>129936.77476646101</v>
      </c>
      <c r="G28">
        <v>45.746513366699197</v>
      </c>
      <c r="H28">
        <v>42.034481048583899</v>
      </c>
      <c r="I28">
        <v>0</v>
      </c>
      <c r="J28">
        <v>120549.80017597</v>
      </c>
      <c r="K28">
        <v>10.7922705314009</v>
      </c>
      <c r="L28">
        <v>0.14285714285714199</v>
      </c>
      <c r="M28">
        <v>29.790239334106399</v>
      </c>
      <c r="N28">
        <v>68.380516052246094</v>
      </c>
      <c r="O28">
        <v>17.539024353027301</v>
      </c>
      <c r="P28">
        <v>71</v>
      </c>
      <c r="S28">
        <f t="shared" si="7"/>
        <v>434.25715363969226</v>
      </c>
      <c r="T28">
        <f t="shared" si="8"/>
        <v>482.64214403138868</v>
      </c>
      <c r="U28">
        <f t="shared" si="9"/>
        <v>879.23139816595426</v>
      </c>
      <c r="V28">
        <f t="shared" si="10"/>
        <v>203.09939619947096</v>
      </c>
      <c r="W28">
        <f t="shared" si="11"/>
        <v>434.25715363969226</v>
      </c>
      <c r="X28">
        <f t="shared" si="12"/>
        <v>911.43305779692878</v>
      </c>
      <c r="Y28">
        <f t="shared" si="13"/>
        <v>580.51345003344329</v>
      </c>
      <c r="Z28">
        <f t="shared" si="14"/>
        <v>163.04359280500793</v>
      </c>
      <c r="AA28">
        <f t="shared" si="15"/>
        <v>476.74395564124808</v>
      </c>
      <c r="AC28">
        <f t="shared" si="16"/>
        <v>434.25715363969226</v>
      </c>
      <c r="AD28">
        <f t="shared" si="17"/>
        <v>48.384990391696419</v>
      </c>
      <c r="AE28">
        <f t="shared" si="18"/>
        <v>444.974244526262</v>
      </c>
      <c r="AF28">
        <f t="shared" si="19"/>
        <v>-231.1577574402213</v>
      </c>
      <c r="AG28">
        <f t="shared" si="20"/>
        <v>0</v>
      </c>
      <c r="AH28">
        <f t="shared" si="21"/>
        <v>477.17590415723652</v>
      </c>
      <c r="AI28">
        <f t="shared" si="22"/>
        <v>146.25629639375103</v>
      </c>
      <c r="AJ28">
        <f t="shared" si="23"/>
        <v>-271.21356083468436</v>
      </c>
      <c r="AK28">
        <f t="shared" si="24"/>
        <v>42.486802001555816</v>
      </c>
      <c r="AL28">
        <f t="shared" si="25"/>
        <v>-562.62004581791086</v>
      </c>
      <c r="AN28">
        <v>0</v>
      </c>
      <c r="AO28">
        <f t="shared" si="26"/>
        <v>7.365577828126002E-2</v>
      </c>
      <c r="AP28">
        <f t="shared" si="27"/>
        <v>0.67737792299576838</v>
      </c>
      <c r="AQ28">
        <f t="shared" si="28"/>
        <v>-0.3518881453148362</v>
      </c>
      <c r="AR28">
        <f t="shared" si="29"/>
        <v>0</v>
      </c>
      <c r="AS28">
        <f t="shared" si="30"/>
        <v>0.72639804851127754</v>
      </c>
      <c r="AT28">
        <f t="shared" si="31"/>
        <v>0.22264386645956874</v>
      </c>
      <c r="AU28">
        <f t="shared" si="32"/>
        <v>-0.41286452145578578</v>
      </c>
      <c r="AV28">
        <f t="shared" si="33"/>
        <v>6.4677050522747248E-2</v>
      </c>
      <c r="AX28">
        <f t="shared" si="34"/>
        <v>434.25715363969226</v>
      </c>
      <c r="AY28">
        <f t="shared" si="35"/>
        <v>6.9447730403400243</v>
      </c>
      <c r="AZ28">
        <f t="shared" si="36"/>
        <v>63.867846454341475</v>
      </c>
      <c r="BA28">
        <f t="shared" si="37"/>
        <v>-33.178433000408489</v>
      </c>
      <c r="BB28">
        <f t="shared" si="38"/>
        <v>0</v>
      </c>
      <c r="BC28">
        <f t="shared" si="39"/>
        <v>68.489800821780534</v>
      </c>
      <c r="BD28">
        <f t="shared" si="40"/>
        <v>20.992394045191631</v>
      </c>
      <c r="BE28">
        <f t="shared" si="41"/>
        <v>-38.927704856640332</v>
      </c>
      <c r="BF28">
        <f t="shared" si="42"/>
        <v>6.0981968730804255</v>
      </c>
      <c r="BI28">
        <f t="shared" si="43"/>
        <v>528.54402701737752</v>
      </c>
      <c r="BJ28">
        <f t="shared" si="44"/>
        <v>528.54402701737752</v>
      </c>
      <c r="BK28">
        <f t="shared" si="45"/>
        <v>0</v>
      </c>
    </row>
    <row r="29" spans="1:63" x14ac:dyDescent="0.35">
      <c r="A29" s="2">
        <v>41435</v>
      </c>
      <c r="B29">
        <v>6.13856730572755</v>
      </c>
      <c r="C29">
        <f t="shared" si="5"/>
        <v>5.966405770355327</v>
      </c>
      <c r="D29">
        <f t="shared" si="6"/>
        <v>390.10103526541729</v>
      </c>
      <c r="E29">
        <v>1</v>
      </c>
      <c r="F29">
        <v>167693.99809915299</v>
      </c>
      <c r="G29">
        <v>52.509025573730398</v>
      </c>
      <c r="H29">
        <v>47.989105224609297</v>
      </c>
      <c r="I29">
        <v>0</v>
      </c>
      <c r="J29">
        <v>100963.894651179</v>
      </c>
      <c r="K29">
        <v>7.7662650602409604</v>
      </c>
      <c r="L29">
        <v>0</v>
      </c>
      <c r="M29">
        <v>24.604833602905199</v>
      </c>
      <c r="N29">
        <v>58.873023986816399</v>
      </c>
      <c r="O29">
        <v>6.8322038650512704</v>
      </c>
      <c r="P29">
        <v>73</v>
      </c>
      <c r="S29">
        <f t="shared" si="7"/>
        <v>341.84345926998242</v>
      </c>
      <c r="T29">
        <f t="shared" si="8"/>
        <v>391.77517077033468</v>
      </c>
      <c r="U29">
        <f t="shared" si="9"/>
        <v>768.19383082450895</v>
      </c>
      <c r="V29">
        <f t="shared" si="10"/>
        <v>143.56069069871873</v>
      </c>
      <c r="W29">
        <f t="shared" si="11"/>
        <v>341.84345926998242</v>
      </c>
      <c r="X29">
        <f t="shared" si="12"/>
        <v>636.05234470463438</v>
      </c>
      <c r="Y29">
        <f t="shared" si="13"/>
        <v>434.45936084086026</v>
      </c>
      <c r="Z29">
        <f t="shared" si="14"/>
        <v>147.0743099930381</v>
      </c>
      <c r="AA29">
        <f t="shared" si="15"/>
        <v>354.50196884209976</v>
      </c>
      <c r="AC29">
        <f t="shared" si="16"/>
        <v>341.84345926998242</v>
      </c>
      <c r="AD29">
        <f t="shared" si="17"/>
        <v>49.931711500352264</v>
      </c>
      <c r="AE29">
        <f t="shared" si="18"/>
        <v>426.35037155452653</v>
      </c>
      <c r="AF29">
        <f t="shared" si="19"/>
        <v>-198.28276857126369</v>
      </c>
      <c r="AG29">
        <f t="shared" si="20"/>
        <v>0</v>
      </c>
      <c r="AH29">
        <f t="shared" si="21"/>
        <v>294.20888543465196</v>
      </c>
      <c r="AI29">
        <f t="shared" si="22"/>
        <v>92.615901570877838</v>
      </c>
      <c r="AJ29">
        <f t="shared" si="23"/>
        <v>-194.76914927694432</v>
      </c>
      <c r="AK29">
        <f t="shared" si="24"/>
        <v>12.658509572117339</v>
      </c>
      <c r="AL29">
        <f t="shared" si="25"/>
        <v>-434.45588578888305</v>
      </c>
      <c r="AN29">
        <v>0</v>
      </c>
      <c r="AO29">
        <f t="shared" si="26"/>
        <v>0.1034396499235448</v>
      </c>
      <c r="AP29">
        <f t="shared" si="27"/>
        <v>0.88323696210698377</v>
      </c>
      <c r="AQ29">
        <f t="shared" si="28"/>
        <v>-0.41076701660302734</v>
      </c>
      <c r="AR29">
        <f t="shared" si="29"/>
        <v>0</v>
      </c>
      <c r="AS29">
        <f t="shared" si="30"/>
        <v>0.60948970502527233</v>
      </c>
      <c r="AT29">
        <f t="shared" si="31"/>
        <v>0.19186517241207524</v>
      </c>
      <c r="AU29">
        <f t="shared" si="32"/>
        <v>-0.40348812431497816</v>
      </c>
      <c r="AV29">
        <f t="shared" si="33"/>
        <v>2.6223651450129459E-2</v>
      </c>
      <c r="AX29">
        <f t="shared" si="34"/>
        <v>341.84345926998242</v>
      </c>
      <c r="AY29">
        <f t="shared" si="35"/>
        <v>4.9917467671266351</v>
      </c>
      <c r="AZ29">
        <f t="shared" si="36"/>
        <v>42.622874820854747</v>
      </c>
      <c r="BA29">
        <f t="shared" si="37"/>
        <v>-19.822620520138628</v>
      </c>
      <c r="BB29">
        <f t="shared" si="38"/>
        <v>0</v>
      </c>
      <c r="BC29">
        <f t="shared" si="39"/>
        <v>29.412495758692216</v>
      </c>
      <c r="BD29">
        <f t="shared" si="40"/>
        <v>9.258948138552924</v>
      </c>
      <c r="BE29">
        <f t="shared" si="41"/>
        <v>-19.471358822385525</v>
      </c>
      <c r="BF29">
        <f t="shared" si="42"/>
        <v>1.2654898527324168</v>
      </c>
      <c r="BI29">
        <f t="shared" si="43"/>
        <v>390.10103526541718</v>
      </c>
      <c r="BJ29">
        <f t="shared" si="44"/>
        <v>390.10103526541729</v>
      </c>
      <c r="BK29">
        <f t="shared" si="45"/>
        <v>0</v>
      </c>
    </row>
    <row r="30" spans="1:63" x14ac:dyDescent="0.35">
      <c r="A30" s="2">
        <v>41442</v>
      </c>
      <c r="B30">
        <v>6.3308368601537399</v>
      </c>
      <c r="C30">
        <f t="shared" si="5"/>
        <v>6.5140791146721941</v>
      </c>
      <c r="D30">
        <f t="shared" si="6"/>
        <v>674.57247151501144</v>
      </c>
      <c r="E30">
        <v>1</v>
      </c>
      <c r="F30">
        <v>195897.639182958</v>
      </c>
      <c r="G30">
        <v>50.335075378417898</v>
      </c>
      <c r="H30">
        <v>45.1266059875488</v>
      </c>
      <c r="I30">
        <v>0</v>
      </c>
      <c r="J30">
        <v>104332.247450825</v>
      </c>
      <c r="K30">
        <v>8.5314009661835701</v>
      </c>
      <c r="L30">
        <v>0.42857142857142799</v>
      </c>
      <c r="M30">
        <v>27.007484436035099</v>
      </c>
      <c r="N30">
        <v>51.0902099609375</v>
      </c>
      <c r="O30">
        <v>3.2918317317962602</v>
      </c>
      <c r="P30">
        <v>72</v>
      </c>
      <c r="S30">
        <f t="shared" si="7"/>
        <v>494.76670606196996</v>
      </c>
      <c r="T30">
        <f t="shared" si="8"/>
        <v>580.18738633095506</v>
      </c>
      <c r="U30">
        <f t="shared" si="9"/>
        <v>1075.1905846792542</v>
      </c>
      <c r="V30">
        <f t="shared" si="10"/>
        <v>218.81846102007867</v>
      </c>
      <c r="W30">
        <f t="shared" si="11"/>
        <v>494.76670606196996</v>
      </c>
      <c r="X30">
        <f t="shared" si="12"/>
        <v>939.85881991951794</v>
      </c>
      <c r="Y30">
        <f t="shared" si="13"/>
        <v>643.70933363576796</v>
      </c>
      <c r="Z30">
        <f t="shared" si="14"/>
        <v>237.97556555988493</v>
      </c>
      <c r="AA30">
        <f t="shared" si="15"/>
        <v>503.51095975575248</v>
      </c>
      <c r="AC30">
        <f t="shared" si="16"/>
        <v>494.76670606196996</v>
      </c>
      <c r="AD30">
        <f t="shared" si="17"/>
        <v>85.420680268985109</v>
      </c>
      <c r="AE30">
        <f t="shared" si="18"/>
        <v>580.42387861728434</v>
      </c>
      <c r="AF30">
        <f t="shared" si="19"/>
        <v>-275.94824504189125</v>
      </c>
      <c r="AG30">
        <f t="shared" si="20"/>
        <v>0</v>
      </c>
      <c r="AH30">
        <f t="shared" si="21"/>
        <v>445.09211385754799</v>
      </c>
      <c r="AI30">
        <f t="shared" si="22"/>
        <v>148.94262757379801</v>
      </c>
      <c r="AJ30">
        <f t="shared" si="23"/>
        <v>-256.791140502085</v>
      </c>
      <c r="AK30">
        <f t="shared" si="24"/>
        <v>8.7442536937825253</v>
      </c>
      <c r="AL30">
        <f t="shared" si="25"/>
        <v>-556.07840301438034</v>
      </c>
      <c r="AN30">
        <v>0</v>
      </c>
      <c r="AO30">
        <f t="shared" si="26"/>
        <v>0.11607897537310148</v>
      </c>
      <c r="AP30">
        <f t="shared" si="27"/>
        <v>0.78874353259439667</v>
      </c>
      <c r="AQ30">
        <f t="shared" si="28"/>
        <v>-0.37498869640936938</v>
      </c>
      <c r="AR30">
        <f t="shared" si="29"/>
        <v>0</v>
      </c>
      <c r="AS30">
        <f t="shared" si="30"/>
        <v>0.60483990949895339</v>
      </c>
      <c r="AT30">
        <f t="shared" si="31"/>
        <v>0.20239955410916252</v>
      </c>
      <c r="AU30">
        <f t="shared" si="32"/>
        <v>-0.34895592473050108</v>
      </c>
      <c r="AV30">
        <f t="shared" si="33"/>
        <v>1.1882649564256309E-2</v>
      </c>
      <c r="AX30">
        <f t="shared" si="34"/>
        <v>494.76670606196996</v>
      </c>
      <c r="AY30">
        <f t="shared" si="35"/>
        <v>20.871669019965253</v>
      </c>
      <c r="AZ30">
        <f t="shared" si="36"/>
        <v>141.82063462427141</v>
      </c>
      <c r="BA30">
        <f t="shared" si="37"/>
        <v>-67.425129594124826</v>
      </c>
      <c r="BB30">
        <f t="shared" si="38"/>
        <v>0</v>
      </c>
      <c r="BC30">
        <f t="shared" si="39"/>
        <v>108.75370290400764</v>
      </c>
      <c r="BD30">
        <f t="shared" si="40"/>
        <v>36.392606753952251</v>
      </c>
      <c r="BE30">
        <f t="shared" si="41"/>
        <v>-62.744287155541656</v>
      </c>
      <c r="BF30">
        <f t="shared" si="42"/>
        <v>2.1365689005113548</v>
      </c>
      <c r="BI30">
        <f t="shared" si="43"/>
        <v>674.57247151501144</v>
      </c>
      <c r="BJ30">
        <f t="shared" si="44"/>
        <v>674.57247151501144</v>
      </c>
      <c r="BK30">
        <f t="shared" si="45"/>
        <v>0</v>
      </c>
    </row>
    <row r="31" spans="1:63" x14ac:dyDescent="0.35">
      <c r="A31" s="2">
        <v>41449</v>
      </c>
      <c r="B31">
        <v>7.0244857608981297</v>
      </c>
      <c r="C31">
        <f t="shared" si="5"/>
        <v>6.9576818703652155</v>
      </c>
      <c r="D31">
        <f t="shared" si="6"/>
        <v>1051.1939268513181</v>
      </c>
      <c r="E31">
        <v>1</v>
      </c>
      <c r="F31">
        <v>201942.400859193</v>
      </c>
      <c r="G31">
        <v>47.765289306640597</v>
      </c>
      <c r="H31">
        <v>41.979339599609297</v>
      </c>
      <c r="I31">
        <v>0</v>
      </c>
      <c r="J31">
        <v>126064.435960577</v>
      </c>
      <c r="K31">
        <v>11.537530266343801</v>
      </c>
      <c r="L31">
        <v>1</v>
      </c>
      <c r="M31">
        <v>32.397121429443303</v>
      </c>
      <c r="N31">
        <v>65.584121704101506</v>
      </c>
      <c r="O31">
        <v>6.3832688331604004</v>
      </c>
      <c r="P31">
        <v>79</v>
      </c>
      <c r="S31">
        <f t="shared" si="7"/>
        <v>757.87537289321222</v>
      </c>
      <c r="T31">
        <f t="shared" si="8"/>
        <v>893.09961741850123</v>
      </c>
      <c r="U31">
        <f t="shared" si="9"/>
        <v>1582.9725472882624</v>
      </c>
      <c r="V31">
        <f t="shared" si="10"/>
        <v>354.80717603019133</v>
      </c>
      <c r="W31">
        <f t="shared" si="11"/>
        <v>757.87537289321222</v>
      </c>
      <c r="X31">
        <f t="shared" si="12"/>
        <v>1645.5257838551674</v>
      </c>
      <c r="Y31">
        <f t="shared" si="13"/>
        <v>1039.1896519770191</v>
      </c>
      <c r="Z31">
        <f t="shared" si="14"/>
        <v>296.17806040472828</v>
      </c>
      <c r="AA31">
        <f t="shared" si="15"/>
        <v>784.06404976833721</v>
      </c>
      <c r="AC31">
        <f t="shared" si="16"/>
        <v>757.87537289321222</v>
      </c>
      <c r="AD31">
        <f t="shared" si="17"/>
        <v>135.22424452528901</v>
      </c>
      <c r="AE31">
        <f t="shared" si="18"/>
        <v>825.09717439505016</v>
      </c>
      <c r="AF31">
        <f t="shared" si="19"/>
        <v>-403.06819686302089</v>
      </c>
      <c r="AG31">
        <f t="shared" si="20"/>
        <v>0</v>
      </c>
      <c r="AH31">
        <f t="shared" si="21"/>
        <v>887.65041096195523</v>
      </c>
      <c r="AI31">
        <f t="shared" si="22"/>
        <v>281.31427908380692</v>
      </c>
      <c r="AJ31">
        <f t="shared" si="23"/>
        <v>-461.69731248848393</v>
      </c>
      <c r="AK31">
        <f t="shared" si="24"/>
        <v>26.188676875124997</v>
      </c>
      <c r="AL31">
        <f t="shared" si="25"/>
        <v>-997.39072253161589</v>
      </c>
      <c r="AN31">
        <v>0</v>
      </c>
      <c r="AO31">
        <f t="shared" si="26"/>
        <v>0.1047673918429189</v>
      </c>
      <c r="AP31">
        <f t="shared" si="27"/>
        <v>0.63925873116758436</v>
      </c>
      <c r="AQ31">
        <f t="shared" si="28"/>
        <v>-0.31228426432265644</v>
      </c>
      <c r="AR31">
        <f t="shared" si="29"/>
        <v>0</v>
      </c>
      <c r="AS31">
        <f t="shared" si="30"/>
        <v>0.68772296529552679</v>
      </c>
      <c r="AT31">
        <f t="shared" si="31"/>
        <v>0.2179532480380737</v>
      </c>
      <c r="AU31">
        <f t="shared" si="32"/>
        <v>-0.35770821586108015</v>
      </c>
      <c r="AV31">
        <f t="shared" si="33"/>
        <v>2.0290143839632929E-2</v>
      </c>
      <c r="AX31">
        <f t="shared" si="34"/>
        <v>757.87537289321222</v>
      </c>
      <c r="AY31">
        <f t="shared" si="35"/>
        <v>30.730219877327201</v>
      </c>
      <c r="AZ31">
        <f t="shared" si="36"/>
        <v>187.50644663116918</v>
      </c>
      <c r="BA31">
        <f t="shared" si="37"/>
        <v>-91.598768834992484</v>
      </c>
      <c r="BB31">
        <f t="shared" si="38"/>
        <v>0</v>
      </c>
      <c r="BC31">
        <f t="shared" si="39"/>
        <v>201.72190570426437</v>
      </c>
      <c r="BD31">
        <f t="shared" si="40"/>
        <v>63.929731545000095</v>
      </c>
      <c r="BE31">
        <f t="shared" si="41"/>
        <v>-104.92245661530598</v>
      </c>
      <c r="BF31">
        <f t="shared" si="42"/>
        <v>5.9514756506430935</v>
      </c>
      <c r="BI31">
        <f t="shared" si="43"/>
        <v>1051.1939268513177</v>
      </c>
      <c r="BJ31">
        <f t="shared" si="44"/>
        <v>1051.1939268513181</v>
      </c>
      <c r="BK31">
        <f t="shared" si="45"/>
        <v>0</v>
      </c>
    </row>
    <row r="32" spans="1:63" x14ac:dyDescent="0.35">
      <c r="A32" s="2">
        <v>41456</v>
      </c>
      <c r="B32">
        <v>7.2731109164423904</v>
      </c>
      <c r="C32">
        <f t="shared" si="5"/>
        <v>7.0416822772506915</v>
      </c>
      <c r="D32">
        <f t="shared" si="6"/>
        <v>1143.309353035731</v>
      </c>
      <c r="E32">
        <v>1</v>
      </c>
      <c r="F32">
        <v>182979.35526841201</v>
      </c>
      <c r="G32">
        <v>45.076087951660099</v>
      </c>
      <c r="H32">
        <v>38.621971130371101</v>
      </c>
      <c r="I32">
        <v>0</v>
      </c>
      <c r="J32">
        <v>144685.708271404</v>
      </c>
      <c r="K32">
        <v>14.140435835350999</v>
      </c>
      <c r="L32">
        <v>1</v>
      </c>
      <c r="M32">
        <v>37.535335540771399</v>
      </c>
      <c r="N32">
        <v>71.895866394042898</v>
      </c>
      <c r="O32">
        <v>38.8950386047363</v>
      </c>
      <c r="P32">
        <v>95</v>
      </c>
      <c r="S32">
        <f t="shared" si="7"/>
        <v>641.30988009927796</v>
      </c>
      <c r="T32">
        <f t="shared" si="8"/>
        <v>744.17408169023815</v>
      </c>
      <c r="U32">
        <f t="shared" si="9"/>
        <v>1285.0925892333921</v>
      </c>
      <c r="V32">
        <f t="shared" si="10"/>
        <v>319.02394297975098</v>
      </c>
      <c r="W32">
        <f t="shared" si="11"/>
        <v>641.30988009927796</v>
      </c>
      <c r="X32">
        <f t="shared" si="12"/>
        <v>1561.3871100404738</v>
      </c>
      <c r="Y32">
        <f t="shared" si="13"/>
        <v>924.50372674022128</v>
      </c>
      <c r="Z32">
        <f t="shared" si="14"/>
        <v>228.95662850362555</v>
      </c>
      <c r="AA32">
        <f t="shared" si="15"/>
        <v>788.79949876751084</v>
      </c>
      <c r="AC32">
        <f t="shared" si="16"/>
        <v>641.30988009927796</v>
      </c>
      <c r="AD32">
        <f t="shared" si="17"/>
        <v>102.86420159096019</v>
      </c>
      <c r="AE32">
        <f t="shared" si="18"/>
        <v>643.78270913411416</v>
      </c>
      <c r="AF32">
        <f t="shared" si="19"/>
        <v>-322.28593711952698</v>
      </c>
      <c r="AG32">
        <f t="shared" si="20"/>
        <v>0</v>
      </c>
      <c r="AH32">
        <f t="shared" si="21"/>
        <v>920.07722994119581</v>
      </c>
      <c r="AI32">
        <f t="shared" si="22"/>
        <v>283.19384664094332</v>
      </c>
      <c r="AJ32">
        <f t="shared" si="23"/>
        <v>-412.35325159565241</v>
      </c>
      <c r="AK32">
        <f t="shared" si="24"/>
        <v>147.48961866823288</v>
      </c>
      <c r="AL32">
        <f t="shared" si="25"/>
        <v>-860.76894432381414</v>
      </c>
      <c r="AN32">
        <v>0</v>
      </c>
      <c r="AO32">
        <f t="shared" si="26"/>
        <v>7.5481791541485932E-2</v>
      </c>
      <c r="AP32">
        <f t="shared" si="27"/>
        <v>0.47240800489666906</v>
      </c>
      <c r="AQ32">
        <f t="shared" si="28"/>
        <v>-0.23649354728036343</v>
      </c>
      <c r="AR32">
        <f t="shared" si="29"/>
        <v>0</v>
      </c>
      <c r="AS32">
        <f t="shared" si="30"/>
        <v>0.67515303281751637</v>
      </c>
      <c r="AT32">
        <f t="shared" si="31"/>
        <v>0.20780775592839251</v>
      </c>
      <c r="AU32">
        <f t="shared" si="32"/>
        <v>-0.30258497802924911</v>
      </c>
      <c r="AV32">
        <f t="shared" si="33"/>
        <v>0.10822794012554866</v>
      </c>
      <c r="AX32">
        <f t="shared" si="34"/>
        <v>641.30988009927796</v>
      </c>
      <c r="AY32">
        <f t="shared" si="35"/>
        <v>37.891819570125136</v>
      </c>
      <c r="AZ32">
        <f t="shared" si="36"/>
        <v>237.14856946908913</v>
      </c>
      <c r="BA32">
        <f t="shared" si="37"/>
        <v>-118.71963608761453</v>
      </c>
      <c r="BB32">
        <f t="shared" si="38"/>
        <v>0</v>
      </c>
      <c r="BC32">
        <f t="shared" si="39"/>
        <v>338.92646662584082</v>
      </c>
      <c r="BD32">
        <f t="shared" si="40"/>
        <v>104.31938394816007</v>
      </c>
      <c r="BE32">
        <f t="shared" si="41"/>
        <v>-151.89749948917114</v>
      </c>
      <c r="BF32">
        <f t="shared" si="42"/>
        <v>54.330368900023387</v>
      </c>
      <c r="BI32">
        <f t="shared" si="43"/>
        <v>1143.3093530357307</v>
      </c>
      <c r="BJ32">
        <f t="shared" si="44"/>
        <v>1143.309353035731</v>
      </c>
      <c r="BK32">
        <f t="shared" si="45"/>
        <v>0</v>
      </c>
    </row>
    <row r="33" spans="1:63" x14ac:dyDescent="0.35">
      <c r="A33" s="2">
        <v>41463</v>
      </c>
      <c r="B33">
        <v>5.7313081435209003</v>
      </c>
      <c r="C33">
        <f t="shared" si="5"/>
        <v>6.7982973953746013</v>
      </c>
      <c r="D33">
        <f t="shared" si="6"/>
        <v>896.31991332842153</v>
      </c>
      <c r="E33">
        <v>1</v>
      </c>
      <c r="F33">
        <v>156368.10894786299</v>
      </c>
      <c r="G33">
        <v>42.382858276367102</v>
      </c>
      <c r="H33">
        <v>36.109764099121101</v>
      </c>
      <c r="I33">
        <v>33.524219512939403</v>
      </c>
      <c r="J33">
        <v>108072.633203983</v>
      </c>
      <c r="K33">
        <v>10.2367149758454</v>
      </c>
      <c r="L33">
        <v>0.14285714285714199</v>
      </c>
      <c r="M33">
        <v>34.668735504150298</v>
      </c>
      <c r="N33">
        <v>69.448348999023395</v>
      </c>
      <c r="O33">
        <v>35.190055847167898</v>
      </c>
      <c r="P33">
        <v>83</v>
      </c>
      <c r="S33">
        <f t="shared" si="7"/>
        <v>353.21129034654467</v>
      </c>
      <c r="T33">
        <f t="shared" si="8"/>
        <v>401.09315484212323</v>
      </c>
      <c r="U33">
        <f t="shared" si="9"/>
        <v>678.99251824571047</v>
      </c>
      <c r="V33">
        <f t="shared" si="10"/>
        <v>183.87165902580702</v>
      </c>
      <c r="W33">
        <f t="shared" si="11"/>
        <v>649.12908219533153</v>
      </c>
      <c r="X33">
        <f t="shared" si="12"/>
        <v>686.57339289345532</v>
      </c>
      <c r="Y33">
        <f t="shared" si="13"/>
        <v>495.15883646514328</v>
      </c>
      <c r="Z33">
        <f t="shared" si="14"/>
        <v>130.6013281421651</v>
      </c>
      <c r="AA33">
        <f t="shared" si="15"/>
        <v>425.9610504884792</v>
      </c>
      <c r="AC33">
        <f t="shared" si="16"/>
        <v>353.21129034654467</v>
      </c>
      <c r="AD33">
        <f t="shared" si="17"/>
        <v>47.881864495578554</v>
      </c>
      <c r="AE33">
        <f t="shared" si="18"/>
        <v>325.7812278991658</v>
      </c>
      <c r="AF33">
        <f t="shared" si="19"/>
        <v>-169.33963132073765</v>
      </c>
      <c r="AG33">
        <f t="shared" si="20"/>
        <v>295.91779184878686</v>
      </c>
      <c r="AH33">
        <f t="shared" si="21"/>
        <v>333.36210254691065</v>
      </c>
      <c r="AI33">
        <f t="shared" si="22"/>
        <v>141.94754611859861</v>
      </c>
      <c r="AJ33">
        <f t="shared" si="23"/>
        <v>-222.60996220437957</v>
      </c>
      <c r="AK33">
        <f t="shared" si="24"/>
        <v>72.74976014193453</v>
      </c>
      <c r="AL33">
        <f t="shared" si="25"/>
        <v>-282.58207654398097</v>
      </c>
      <c r="AN33">
        <v>0</v>
      </c>
      <c r="AO33">
        <f t="shared" si="26"/>
        <v>5.7990073671744267E-2</v>
      </c>
      <c r="AP33">
        <f t="shared" si="27"/>
        <v>0.39455601000016283</v>
      </c>
      <c r="AQ33">
        <f t="shared" si="28"/>
        <v>-0.20508845675260573</v>
      </c>
      <c r="AR33">
        <f t="shared" si="29"/>
        <v>0.35838818581669118</v>
      </c>
      <c r="AS33">
        <f t="shared" si="30"/>
        <v>0.40373726231667562</v>
      </c>
      <c r="AT33">
        <f t="shared" si="31"/>
        <v>0.17191370352131877</v>
      </c>
      <c r="AU33">
        <f t="shared" si="32"/>
        <v>-0.26960454118256444</v>
      </c>
      <c r="AV33">
        <f t="shared" si="33"/>
        <v>8.8107762608577445E-2</v>
      </c>
      <c r="AX33">
        <f t="shared" si="34"/>
        <v>353.21129034654467</v>
      </c>
      <c r="AY33">
        <f t="shared" si="35"/>
        <v>31.494909058478619</v>
      </c>
      <c r="AZ33">
        <f t="shared" si="36"/>
        <v>214.28677128041207</v>
      </c>
      <c r="BA33">
        <f t="shared" si="37"/>
        <v>-111.38530933638589</v>
      </c>
      <c r="BB33">
        <f t="shared" si="38"/>
        <v>194.64371409187618</v>
      </c>
      <c r="BC33">
        <f t="shared" si="39"/>
        <v>219.27318858328249</v>
      </c>
      <c r="BD33">
        <f t="shared" si="40"/>
        <v>93.367814791178063</v>
      </c>
      <c r="BE33">
        <f t="shared" si="41"/>
        <v>-146.4245511113233</v>
      </c>
      <c r="BF33">
        <f t="shared" si="42"/>
        <v>47.852085624358594</v>
      </c>
      <c r="BI33">
        <f t="shared" si="43"/>
        <v>896.31991332842131</v>
      </c>
      <c r="BJ33">
        <f t="shared" si="44"/>
        <v>896.31991332842153</v>
      </c>
      <c r="BK33">
        <f t="shared" si="45"/>
        <v>0</v>
      </c>
    </row>
    <row r="34" spans="1:63" x14ac:dyDescent="0.35">
      <c r="A34" s="2">
        <v>41470</v>
      </c>
      <c r="B34">
        <v>6.9039863856177099</v>
      </c>
      <c r="C34">
        <f t="shared" si="5"/>
        <v>6.7079297143668901</v>
      </c>
      <c r="D34">
        <f t="shared" si="6"/>
        <v>818.87358114867675</v>
      </c>
      <c r="E34">
        <v>1</v>
      </c>
      <c r="F34">
        <v>147898.569469401</v>
      </c>
      <c r="G34">
        <v>47.612266540527301</v>
      </c>
      <c r="H34">
        <v>41.649646759033203</v>
      </c>
      <c r="I34">
        <v>33.241970062255803</v>
      </c>
      <c r="J34">
        <v>107288.39253378801</v>
      </c>
      <c r="K34">
        <v>9.0676328502415409</v>
      </c>
      <c r="L34">
        <v>0</v>
      </c>
      <c r="M34">
        <v>31.656002044677699</v>
      </c>
      <c r="N34">
        <v>63.5285835266113</v>
      </c>
      <c r="O34">
        <v>30.553783416748001</v>
      </c>
      <c r="P34">
        <v>79</v>
      </c>
      <c r="S34">
        <f t="shared" si="7"/>
        <v>324.49595242569558</v>
      </c>
      <c r="T34">
        <f t="shared" si="8"/>
        <v>365.95654607455526</v>
      </c>
      <c r="U34">
        <f t="shared" si="9"/>
        <v>676.1765515372457</v>
      </c>
      <c r="V34">
        <f t="shared" si="10"/>
        <v>152.82433110639502</v>
      </c>
      <c r="W34">
        <f t="shared" si="11"/>
        <v>593.30852701483502</v>
      </c>
      <c r="X34">
        <f t="shared" si="12"/>
        <v>627.72155029091755</v>
      </c>
      <c r="Y34">
        <f t="shared" si="13"/>
        <v>441.74338949283617</v>
      </c>
      <c r="Z34">
        <f t="shared" si="14"/>
        <v>130.60305063710109</v>
      </c>
      <c r="AA34">
        <f t="shared" si="15"/>
        <v>381.79365715362792</v>
      </c>
      <c r="AC34">
        <f t="shared" si="16"/>
        <v>324.49595242569558</v>
      </c>
      <c r="AD34">
        <f t="shared" si="17"/>
        <v>41.460593648859685</v>
      </c>
      <c r="AE34">
        <f t="shared" si="18"/>
        <v>351.68059911155012</v>
      </c>
      <c r="AF34">
        <f t="shared" si="19"/>
        <v>-171.67162131930056</v>
      </c>
      <c r="AG34">
        <f t="shared" si="20"/>
        <v>268.81257458913944</v>
      </c>
      <c r="AH34">
        <f t="shared" si="21"/>
        <v>303.22559786522197</v>
      </c>
      <c r="AI34">
        <f t="shared" si="22"/>
        <v>117.24743706714059</v>
      </c>
      <c r="AJ34">
        <f t="shared" si="23"/>
        <v>-193.89290178859449</v>
      </c>
      <c r="AK34">
        <f t="shared" si="24"/>
        <v>57.297704727932341</v>
      </c>
      <c r="AL34">
        <f t="shared" si="25"/>
        <v>-279.78235517896792</v>
      </c>
      <c r="AN34">
        <v>0</v>
      </c>
      <c r="AO34">
        <f t="shared" si="26"/>
        <v>5.3555588652216955E-2</v>
      </c>
      <c r="AP34">
        <f t="shared" si="27"/>
        <v>0.45427380182969013</v>
      </c>
      <c r="AQ34">
        <f t="shared" si="28"/>
        <v>-0.22175212474046394</v>
      </c>
      <c r="AR34">
        <f t="shared" si="29"/>
        <v>0.34723129608722553</v>
      </c>
      <c r="AS34">
        <f t="shared" si="30"/>
        <v>0.39168337833336897</v>
      </c>
      <c r="AT34">
        <f t="shared" si="31"/>
        <v>0.15145117224502594</v>
      </c>
      <c r="AU34">
        <f t="shared" si="32"/>
        <v>-0.25045585643852125</v>
      </c>
      <c r="AV34">
        <f t="shared" si="33"/>
        <v>7.4012744031457661E-2</v>
      </c>
      <c r="AX34">
        <f t="shared" si="34"/>
        <v>324.49595242569558</v>
      </c>
      <c r="AY34">
        <f t="shared" si="35"/>
        <v>26.476684922746415</v>
      </c>
      <c r="AZ34">
        <f t="shared" si="36"/>
        <v>224.58280493953566</v>
      </c>
      <c r="BA34">
        <f t="shared" si="37"/>
        <v>-109.62928959347327</v>
      </c>
      <c r="BB34">
        <f t="shared" si="38"/>
        <v>171.66338477800994</v>
      </c>
      <c r="BC34">
        <f t="shared" si="39"/>
        <v>193.63949979065728</v>
      </c>
      <c r="BD34">
        <f t="shared" si="40"/>
        <v>74.874071401811705</v>
      </c>
      <c r="BE34">
        <f t="shared" si="41"/>
        <v>-123.81977240585954</v>
      </c>
      <c r="BF34">
        <f t="shared" si="42"/>
        <v>36.59024488955302</v>
      </c>
      <c r="BI34">
        <f t="shared" si="43"/>
        <v>818.87358114867686</v>
      </c>
      <c r="BJ34">
        <f t="shared" si="44"/>
        <v>818.87358114867675</v>
      </c>
      <c r="BK34">
        <f t="shared" si="45"/>
        <v>0</v>
      </c>
    </row>
    <row r="35" spans="1:63" x14ac:dyDescent="0.35">
      <c r="A35" s="2">
        <v>41477</v>
      </c>
      <c r="B35">
        <v>7.31383859595981</v>
      </c>
      <c r="C35">
        <f t="shared" si="5"/>
        <v>6.9621303878130449</v>
      </c>
      <c r="D35">
        <f t="shared" si="6"/>
        <v>1055.8805980163647</v>
      </c>
      <c r="E35">
        <v>1</v>
      </c>
      <c r="F35">
        <v>183330.741002761</v>
      </c>
      <c r="G35">
        <v>52.287506103515597</v>
      </c>
      <c r="H35">
        <v>46.640647888183601</v>
      </c>
      <c r="I35">
        <v>34.005439758300703</v>
      </c>
      <c r="J35">
        <v>123505.773520651</v>
      </c>
      <c r="K35">
        <v>14.294964028776899</v>
      </c>
      <c r="L35">
        <v>0</v>
      </c>
      <c r="M35">
        <v>30.2332763671875</v>
      </c>
      <c r="N35">
        <v>53.233745574951101</v>
      </c>
      <c r="O35">
        <v>9.8224840164184499</v>
      </c>
      <c r="P35">
        <v>83</v>
      </c>
      <c r="S35">
        <f t="shared" si="7"/>
        <v>361.01608119855825</v>
      </c>
      <c r="T35">
        <f t="shared" si="8"/>
        <v>419.04168256336033</v>
      </c>
      <c r="U35">
        <f t="shared" si="9"/>
        <v>808.51226398386655</v>
      </c>
      <c r="V35">
        <f t="shared" si="10"/>
        <v>155.35397617006643</v>
      </c>
      <c r="W35">
        <f t="shared" si="11"/>
        <v>669.29388357833216</v>
      </c>
      <c r="X35">
        <f t="shared" si="12"/>
        <v>771.61290875804093</v>
      </c>
      <c r="Y35">
        <f t="shared" si="13"/>
        <v>484.69292617873606</v>
      </c>
      <c r="Z35">
        <f t="shared" si="14"/>
        <v>168.39221381568061</v>
      </c>
      <c r="AA35">
        <f t="shared" si="15"/>
        <v>380.3902743847533</v>
      </c>
      <c r="AC35">
        <f t="shared" si="16"/>
        <v>361.01608119855825</v>
      </c>
      <c r="AD35">
        <f t="shared" si="17"/>
        <v>58.025601364802071</v>
      </c>
      <c r="AE35">
        <f t="shared" si="18"/>
        <v>447.49618278530829</v>
      </c>
      <c r="AF35">
        <f t="shared" si="19"/>
        <v>-205.66210502849182</v>
      </c>
      <c r="AG35">
        <f t="shared" si="20"/>
        <v>308.2778023797739</v>
      </c>
      <c r="AH35">
        <f t="shared" si="21"/>
        <v>410.59682755948268</v>
      </c>
      <c r="AI35">
        <f t="shared" si="22"/>
        <v>123.6768449801778</v>
      </c>
      <c r="AJ35">
        <f t="shared" si="23"/>
        <v>-192.62386738287765</v>
      </c>
      <c r="AK35">
        <f t="shared" si="24"/>
        <v>19.374193186195043</v>
      </c>
      <c r="AL35">
        <f t="shared" si="25"/>
        <v>-274.29696302656384</v>
      </c>
      <c r="AN35">
        <v>0</v>
      </c>
      <c r="AO35">
        <f t="shared" si="26"/>
        <v>5.9871964137617112E-2</v>
      </c>
      <c r="AP35">
        <f t="shared" si="27"/>
        <v>0.46173541983650446</v>
      </c>
      <c r="AQ35">
        <f t="shared" si="28"/>
        <v>-0.21220623116543738</v>
      </c>
      <c r="AR35">
        <f t="shared" si="29"/>
        <v>0.3180871390279334</v>
      </c>
      <c r="AS35">
        <f t="shared" si="30"/>
        <v>0.4236619346710076</v>
      </c>
      <c r="AT35">
        <f t="shared" si="31"/>
        <v>0.12761221690325336</v>
      </c>
      <c r="AU35">
        <f t="shared" si="32"/>
        <v>-0.19875311946344537</v>
      </c>
      <c r="AV35">
        <f t="shared" si="33"/>
        <v>1.9990676052566787E-2</v>
      </c>
      <c r="AX35">
        <f t="shared" si="34"/>
        <v>361.01608119855825</v>
      </c>
      <c r="AY35">
        <f t="shared" si="35"/>
        <v>41.602903431418355</v>
      </c>
      <c r="AZ35">
        <f t="shared" si="36"/>
        <v>320.84355940235969</v>
      </c>
      <c r="BA35">
        <f t="shared" si="37"/>
        <v>-147.4545802844994</v>
      </c>
      <c r="BB35">
        <f t="shared" si="38"/>
        <v>221.0274661666034</v>
      </c>
      <c r="BC35">
        <f t="shared" si="39"/>
        <v>294.38764552926682</v>
      </c>
      <c r="BD35">
        <f t="shared" si="40"/>
        <v>88.673201438528281</v>
      </c>
      <c r="BE35">
        <f t="shared" si="41"/>
        <v>-138.10649032199876</v>
      </c>
      <c r="BF35">
        <f t="shared" si="42"/>
        <v>13.890811456128116</v>
      </c>
      <c r="BI35">
        <f t="shared" si="43"/>
        <v>1055.880598016365</v>
      </c>
      <c r="BJ35">
        <f t="shared" si="44"/>
        <v>1055.8805980163647</v>
      </c>
      <c r="BK35">
        <f t="shared" si="45"/>
        <v>0</v>
      </c>
    </row>
    <row r="36" spans="1:63" x14ac:dyDescent="0.35">
      <c r="A36" s="2">
        <v>41484</v>
      </c>
      <c r="B36">
        <v>7.5436113192473</v>
      </c>
      <c r="C36">
        <f t="shared" si="5"/>
        <v>7.1584781979781305</v>
      </c>
      <c r="D36">
        <f t="shared" si="6"/>
        <v>1284.9539986571353</v>
      </c>
      <c r="E36">
        <v>1</v>
      </c>
      <c r="F36">
        <v>297134.29839788697</v>
      </c>
      <c r="G36">
        <v>54.525108337402301</v>
      </c>
      <c r="H36">
        <v>48.468685150146399</v>
      </c>
      <c r="I36">
        <v>35.795333862304602</v>
      </c>
      <c r="J36">
        <v>159677.02710045601</v>
      </c>
      <c r="K36">
        <v>10.488038277511899</v>
      </c>
      <c r="L36">
        <v>0</v>
      </c>
      <c r="M36">
        <v>32.748401641845703</v>
      </c>
      <c r="N36">
        <v>51.026390075683601</v>
      </c>
      <c r="O36">
        <v>8.5643177032470703</v>
      </c>
      <c r="P36">
        <v>88</v>
      </c>
      <c r="S36">
        <f t="shared" si="7"/>
        <v>294.98193854273188</v>
      </c>
      <c r="T36">
        <f t="shared" si="8"/>
        <v>375.58481346563548</v>
      </c>
      <c r="U36">
        <f t="shared" si="9"/>
        <v>683.81765768366756</v>
      </c>
      <c r="V36">
        <f t="shared" si="10"/>
        <v>122.81126798722799</v>
      </c>
      <c r="W36">
        <f t="shared" si="11"/>
        <v>564.93282190208572</v>
      </c>
      <c r="X36">
        <f t="shared" si="12"/>
        <v>787.55077582113302</v>
      </c>
      <c r="Y36">
        <f t="shared" si="13"/>
        <v>405.86254971628057</v>
      </c>
      <c r="Z36">
        <f t="shared" si="14"/>
        <v>142.01178753449506</v>
      </c>
      <c r="AA36">
        <f t="shared" si="15"/>
        <v>308.73812572220652</v>
      </c>
      <c r="AC36">
        <f t="shared" si="16"/>
        <v>294.98193854273188</v>
      </c>
      <c r="AD36">
        <f t="shared" si="17"/>
        <v>80.602874922903595</v>
      </c>
      <c r="AE36">
        <f t="shared" si="18"/>
        <v>388.83571914093568</v>
      </c>
      <c r="AF36">
        <f t="shared" si="19"/>
        <v>-172.17067055550388</v>
      </c>
      <c r="AG36">
        <f t="shared" si="20"/>
        <v>269.95088335935384</v>
      </c>
      <c r="AH36">
        <f t="shared" si="21"/>
        <v>492.56883727840113</v>
      </c>
      <c r="AI36">
        <f t="shared" si="22"/>
        <v>110.88061117354869</v>
      </c>
      <c r="AJ36">
        <f t="shared" si="23"/>
        <v>-152.97015100823683</v>
      </c>
      <c r="AK36">
        <f t="shared" si="24"/>
        <v>13.756187179474637</v>
      </c>
      <c r="AL36">
        <f t="shared" si="25"/>
        <v>-41.482231376473464</v>
      </c>
      <c r="AN36">
        <v>0</v>
      </c>
      <c r="AO36">
        <f t="shared" si="26"/>
        <v>7.8144882994668818E-2</v>
      </c>
      <c r="AP36">
        <f t="shared" si="27"/>
        <v>0.37697813887507098</v>
      </c>
      <c r="AQ36">
        <f t="shared" si="28"/>
        <v>-0.16692031045471367</v>
      </c>
      <c r="AR36">
        <f t="shared" si="29"/>
        <v>0.26171870686500659</v>
      </c>
      <c r="AS36">
        <f t="shared" si="30"/>
        <v>0.47754790623483279</v>
      </c>
      <c r="AT36">
        <f t="shared" si="31"/>
        <v>0.10749929695215139</v>
      </c>
      <c r="AU36">
        <f t="shared" si="32"/>
        <v>-0.14830531247985004</v>
      </c>
      <c r="AV36">
        <f t="shared" si="33"/>
        <v>1.3336691012833224E-2</v>
      </c>
      <c r="AX36">
        <f t="shared" si="34"/>
        <v>294.98193854273188</v>
      </c>
      <c r="AY36">
        <f t="shared" si="35"/>
        <v>77.3612508056313</v>
      </c>
      <c r="AZ36">
        <f t="shared" si="36"/>
        <v>373.19782476024761</v>
      </c>
      <c r="BA36">
        <f t="shared" si="37"/>
        <v>-165.24644361578865</v>
      </c>
      <c r="BB36">
        <f t="shared" si="38"/>
        <v>259.0942074056282</v>
      </c>
      <c r="BC36">
        <f t="shared" si="39"/>
        <v>472.75908453861734</v>
      </c>
      <c r="BD36">
        <f t="shared" si="40"/>
        <v>106.42130046457132</v>
      </c>
      <c r="BE36">
        <f t="shared" si="41"/>
        <v>-146.8181157215875</v>
      </c>
      <c r="BF36">
        <f t="shared" si="42"/>
        <v>13.202951477083754</v>
      </c>
      <c r="BI36">
        <f t="shared" si="43"/>
        <v>1284.9539986571353</v>
      </c>
      <c r="BJ36">
        <f t="shared" si="44"/>
        <v>1284.9539986571353</v>
      </c>
      <c r="BK36">
        <f t="shared" si="45"/>
        <v>0</v>
      </c>
    </row>
    <row r="37" spans="1:63" x14ac:dyDescent="0.35">
      <c r="A37" s="2">
        <v>41491</v>
      </c>
      <c r="B37">
        <v>7.8486861342642502</v>
      </c>
      <c r="C37">
        <f t="shared" si="5"/>
        <v>7.3326133851403279</v>
      </c>
      <c r="D37">
        <f t="shared" si="6"/>
        <v>1529.3733955998914</v>
      </c>
      <c r="E37">
        <v>1</v>
      </c>
      <c r="F37">
        <v>279016.31305832497</v>
      </c>
      <c r="G37">
        <v>57.674190521240199</v>
      </c>
      <c r="H37">
        <v>51.878536224365199</v>
      </c>
      <c r="I37">
        <v>36.560092926025298</v>
      </c>
      <c r="J37">
        <v>180361.803383319</v>
      </c>
      <c r="K37">
        <v>10.3523809523809</v>
      </c>
      <c r="L37">
        <v>0</v>
      </c>
      <c r="M37">
        <v>33.2554512023925</v>
      </c>
      <c r="N37">
        <v>47.498538970947202</v>
      </c>
      <c r="O37">
        <v>7.4489574432373002</v>
      </c>
      <c r="P37">
        <v>87</v>
      </c>
      <c r="S37">
        <f t="shared" si="7"/>
        <v>298.3383677971006</v>
      </c>
      <c r="T37">
        <f t="shared" si="8"/>
        <v>374.30409949376883</v>
      </c>
      <c r="U37">
        <f t="shared" si="9"/>
        <v>726.01038751869316</v>
      </c>
      <c r="V37">
        <f t="shared" si="10"/>
        <v>116.78285244545167</v>
      </c>
      <c r="W37">
        <f t="shared" si="11"/>
        <v>579.34819602565744</v>
      </c>
      <c r="X37">
        <f t="shared" si="12"/>
        <v>904.56430385454883</v>
      </c>
      <c r="Y37">
        <f t="shared" si="13"/>
        <v>412.51370162265493</v>
      </c>
      <c r="Z37">
        <f t="shared" si="14"/>
        <v>151.07316191436328</v>
      </c>
      <c r="AA37">
        <f t="shared" si="15"/>
        <v>310.40306303168131</v>
      </c>
      <c r="AC37">
        <f t="shared" si="16"/>
        <v>298.3383677971006</v>
      </c>
      <c r="AD37">
        <f t="shared" si="17"/>
        <v>75.965731696668229</v>
      </c>
      <c r="AE37">
        <f t="shared" si="18"/>
        <v>427.67201972159256</v>
      </c>
      <c r="AF37">
        <f t="shared" si="19"/>
        <v>-181.55551535164892</v>
      </c>
      <c r="AG37">
        <f t="shared" si="20"/>
        <v>281.00982822855684</v>
      </c>
      <c r="AH37">
        <f t="shared" si="21"/>
        <v>606.22593605744828</v>
      </c>
      <c r="AI37">
        <f t="shared" si="22"/>
        <v>114.17533382555433</v>
      </c>
      <c r="AJ37">
        <f t="shared" si="23"/>
        <v>-147.26520588273732</v>
      </c>
      <c r="AK37">
        <f t="shared" si="24"/>
        <v>12.064695234580711</v>
      </c>
      <c r="AL37">
        <f t="shared" si="25"/>
        <v>42.74220427277578</v>
      </c>
      <c r="AN37">
        <v>0</v>
      </c>
      <c r="AO37">
        <f t="shared" si="26"/>
        <v>6.392846122810017E-2</v>
      </c>
      <c r="AP37">
        <f t="shared" si="27"/>
        <v>0.35990457171248758</v>
      </c>
      <c r="AQ37">
        <f t="shared" si="28"/>
        <v>-0.15278684828905142</v>
      </c>
      <c r="AR37">
        <f t="shared" si="29"/>
        <v>0.23648197032257753</v>
      </c>
      <c r="AS37">
        <f t="shared" si="30"/>
        <v>0.51016544411718034</v>
      </c>
      <c r="AT37">
        <f t="shared" si="31"/>
        <v>9.6083500265850427E-2</v>
      </c>
      <c r="AU37">
        <f t="shared" si="32"/>
        <v>-0.12393006417834146</v>
      </c>
      <c r="AV37">
        <f t="shared" si="33"/>
        <v>1.0152964821196677E-2</v>
      </c>
      <c r="AX37">
        <f t="shared" si="34"/>
        <v>298.3383677971006</v>
      </c>
      <c r="AY37">
        <f t="shared" si="35"/>
        <v>78.698175045323907</v>
      </c>
      <c r="AZ37">
        <f t="shared" si="36"/>
        <v>443.05513444443358</v>
      </c>
      <c r="BA37">
        <f t="shared" si="37"/>
        <v>-188.08596203141315</v>
      </c>
      <c r="BB37">
        <f t="shared" si="38"/>
        <v>291.11758891091296</v>
      </c>
      <c r="BC37">
        <f t="shared" si="39"/>
        <v>628.03153168281619</v>
      </c>
      <c r="BD37">
        <f t="shared" si="40"/>
        <v>118.28215442116061</v>
      </c>
      <c r="BE37">
        <f t="shared" si="41"/>
        <v>-152.56225000138619</v>
      </c>
      <c r="BF37">
        <f t="shared" si="42"/>
        <v>12.498655330942606</v>
      </c>
      <c r="BI37">
        <f t="shared" si="43"/>
        <v>1529.3733955998912</v>
      </c>
      <c r="BJ37">
        <f t="shared" si="44"/>
        <v>1529.3733955998914</v>
      </c>
      <c r="BK37">
        <f t="shared" si="45"/>
        <v>0</v>
      </c>
    </row>
    <row r="38" spans="1:63" x14ac:dyDescent="0.35">
      <c r="A38" s="2">
        <v>41498</v>
      </c>
      <c r="B38">
        <v>7.7388535459154504</v>
      </c>
      <c r="C38">
        <f t="shared" si="5"/>
        <v>7.9063245645430618</v>
      </c>
      <c r="D38">
        <f t="shared" si="6"/>
        <v>2714.3955241563535</v>
      </c>
      <c r="E38">
        <v>1</v>
      </c>
      <c r="F38">
        <v>260342.33904925099</v>
      </c>
      <c r="G38">
        <v>55.298286437988203</v>
      </c>
      <c r="H38">
        <v>49.361793518066399</v>
      </c>
      <c r="I38">
        <v>35.636978149413999</v>
      </c>
      <c r="J38">
        <v>201319.20806132301</v>
      </c>
      <c r="K38">
        <v>12.8119047619047</v>
      </c>
      <c r="L38">
        <v>0.42857142857142799</v>
      </c>
      <c r="M38">
        <v>33.479831695556598</v>
      </c>
      <c r="N38">
        <v>50.283950805663999</v>
      </c>
      <c r="O38">
        <v>22.6576042175293</v>
      </c>
      <c r="P38">
        <v>86</v>
      </c>
      <c r="S38">
        <f t="shared" si="7"/>
        <v>456.18752621016841</v>
      </c>
      <c r="T38">
        <f t="shared" si="8"/>
        <v>563.72260100466599</v>
      </c>
      <c r="U38">
        <f t="shared" si="9"/>
        <v>1070.2029084471496</v>
      </c>
      <c r="V38">
        <f t="shared" si="10"/>
        <v>186.88474718861025</v>
      </c>
      <c r="W38">
        <f t="shared" si="11"/>
        <v>871.15684129331271</v>
      </c>
      <c r="X38">
        <f t="shared" si="12"/>
        <v>1573.4360853179749</v>
      </c>
      <c r="Y38">
        <f t="shared" si="13"/>
        <v>632.15299573450591</v>
      </c>
      <c r="Z38">
        <f t="shared" si="14"/>
        <v>221.9686348485553</v>
      </c>
      <c r="AA38">
        <f t="shared" si="15"/>
        <v>514.65034910768975</v>
      </c>
      <c r="AC38">
        <f t="shared" si="16"/>
        <v>456.18752621016841</v>
      </c>
      <c r="AD38">
        <f t="shared" si="17"/>
        <v>107.53507479449758</v>
      </c>
      <c r="AE38">
        <f t="shared" si="18"/>
        <v>614.01538223698117</v>
      </c>
      <c r="AF38">
        <f t="shared" si="19"/>
        <v>-269.30277902155819</v>
      </c>
      <c r="AG38">
        <f t="shared" si="20"/>
        <v>414.96931508314429</v>
      </c>
      <c r="AH38">
        <f t="shared" si="21"/>
        <v>1117.2485591078064</v>
      </c>
      <c r="AI38">
        <f t="shared" si="22"/>
        <v>175.96546952433749</v>
      </c>
      <c r="AJ38">
        <f t="shared" si="23"/>
        <v>-234.21889136161312</v>
      </c>
      <c r="AK38">
        <f t="shared" si="24"/>
        <v>58.462822897521335</v>
      </c>
      <c r="AL38">
        <f t="shared" si="25"/>
        <v>273.53304468506803</v>
      </c>
      <c r="AN38">
        <v>0</v>
      </c>
      <c r="AO38">
        <f t="shared" si="26"/>
        <v>5.4182713707250349E-2</v>
      </c>
      <c r="AP38">
        <f t="shared" si="27"/>
        <v>0.30937830964615254</v>
      </c>
      <c r="AQ38">
        <f t="shared" si="28"/>
        <v>-0.13569112593427632</v>
      </c>
      <c r="AR38">
        <f t="shared" si="29"/>
        <v>0.20908678995585037</v>
      </c>
      <c r="AS38">
        <f t="shared" si="30"/>
        <v>0.56293780362975832</v>
      </c>
      <c r="AT38">
        <f t="shared" si="31"/>
        <v>8.8662110253973817E-2</v>
      </c>
      <c r="AU38">
        <f t="shared" si="32"/>
        <v>-0.11801372863438243</v>
      </c>
      <c r="AV38">
        <f t="shared" si="33"/>
        <v>2.9457127375673381E-2</v>
      </c>
      <c r="AX38">
        <f t="shared" si="34"/>
        <v>456.18752621016841</v>
      </c>
      <c r="AY38">
        <f t="shared" si="35"/>
        <v>122.35583744414113</v>
      </c>
      <c r="AZ38">
        <f t="shared" si="36"/>
        <v>698.640573234013</v>
      </c>
      <c r="BA38">
        <f t="shared" si="37"/>
        <v>-306.41878583510578</v>
      </c>
      <c r="BB38">
        <f t="shared" si="38"/>
        <v>472.16146134319536</v>
      </c>
      <c r="BC38">
        <f t="shared" si="39"/>
        <v>1271.2306505029792</v>
      </c>
      <c r="BD38">
        <f t="shared" si="40"/>
        <v>200.21748649031014</v>
      </c>
      <c r="BE38">
        <f t="shared" si="41"/>
        <v>-266.49954586961314</v>
      </c>
      <c r="BF38">
        <f t="shared" si="42"/>
        <v>66.52032063626514</v>
      </c>
      <c r="BI38">
        <f t="shared" si="43"/>
        <v>2714.3955241563535</v>
      </c>
      <c r="BJ38">
        <f t="shared" si="44"/>
        <v>2714.3955241563535</v>
      </c>
      <c r="BK38">
        <f t="shared" si="45"/>
        <v>0</v>
      </c>
    </row>
    <row r="39" spans="1:63" x14ac:dyDescent="0.35">
      <c r="A39" s="2">
        <v>41505</v>
      </c>
      <c r="B39">
        <v>8.3618093115102301</v>
      </c>
      <c r="C39">
        <f t="shared" si="5"/>
        <v>8.617455303978387</v>
      </c>
      <c r="D39">
        <f t="shared" si="6"/>
        <v>5527.303176120955</v>
      </c>
      <c r="E39">
        <v>1</v>
      </c>
      <c r="F39">
        <v>244300.924095722</v>
      </c>
      <c r="G39">
        <v>52.782684326171797</v>
      </c>
      <c r="H39">
        <v>46.830665588378899</v>
      </c>
      <c r="I39">
        <v>34.632595062255803</v>
      </c>
      <c r="J39">
        <v>238490.319996926</v>
      </c>
      <c r="K39">
        <v>17.470449172576799</v>
      </c>
      <c r="L39">
        <v>1</v>
      </c>
      <c r="M39">
        <v>34.360328674316399</v>
      </c>
      <c r="N39">
        <v>59.167514801025298</v>
      </c>
      <c r="O39">
        <v>35.235679626464801</v>
      </c>
      <c r="P39">
        <v>88</v>
      </c>
      <c r="S39">
        <f t="shared" si="7"/>
        <v>797.50075779361327</v>
      </c>
      <c r="T39">
        <f t="shared" si="8"/>
        <v>972.72307883062501</v>
      </c>
      <c r="U39">
        <f t="shared" si="9"/>
        <v>1799.7297202255388</v>
      </c>
      <c r="V39">
        <f t="shared" si="10"/>
        <v>342.00699213666888</v>
      </c>
      <c r="W39">
        <f t="shared" si="11"/>
        <v>1495.4288233191521</v>
      </c>
      <c r="X39">
        <f t="shared" si="12"/>
        <v>3457.1445503191094</v>
      </c>
      <c r="Y39">
        <f t="shared" si="13"/>
        <v>1114.6434171205015</v>
      </c>
      <c r="Z39">
        <f t="shared" si="14"/>
        <v>341.67123304692802</v>
      </c>
      <c r="AA39">
        <f t="shared" si="15"/>
        <v>961.99290159780378</v>
      </c>
      <c r="AC39">
        <f t="shared" si="16"/>
        <v>797.50075779361327</v>
      </c>
      <c r="AD39">
        <f t="shared" si="17"/>
        <v>175.22232103701174</v>
      </c>
      <c r="AE39">
        <f t="shared" si="18"/>
        <v>1002.2289624319255</v>
      </c>
      <c r="AF39">
        <f t="shared" si="19"/>
        <v>-455.49376565694439</v>
      </c>
      <c r="AG39">
        <f t="shared" si="20"/>
        <v>697.92806552553884</v>
      </c>
      <c r="AH39">
        <f t="shared" si="21"/>
        <v>2659.6437925254959</v>
      </c>
      <c r="AI39">
        <f t="shared" si="22"/>
        <v>317.14265932688818</v>
      </c>
      <c r="AJ39">
        <f t="shared" si="23"/>
        <v>-455.82952474668525</v>
      </c>
      <c r="AK39">
        <f t="shared" si="24"/>
        <v>164.4921438041905</v>
      </c>
      <c r="AL39">
        <f t="shared" si="25"/>
        <v>624.46776407992093</v>
      </c>
      <c r="AN39">
        <v>0</v>
      </c>
      <c r="AO39">
        <f t="shared" si="26"/>
        <v>4.2681616919031176E-2</v>
      </c>
      <c r="AP39">
        <f t="shared" si="27"/>
        <v>0.24412844429016506</v>
      </c>
      <c r="AQ39">
        <f t="shared" si="28"/>
        <v>-0.11095167727329754</v>
      </c>
      <c r="AR39">
        <f t="shared" si="29"/>
        <v>0.17000515775332845</v>
      </c>
      <c r="AS39">
        <f t="shared" si="30"/>
        <v>0.64785066663781021</v>
      </c>
      <c r="AT39">
        <f t="shared" si="31"/>
        <v>7.7251353674363463E-2</v>
      </c>
      <c r="AU39">
        <f t="shared" si="32"/>
        <v>-0.11103346331950779</v>
      </c>
      <c r="AV39">
        <f t="shared" si="33"/>
        <v>4.0067901318106981E-2</v>
      </c>
      <c r="AX39">
        <f t="shared" si="34"/>
        <v>797.50075779361327</v>
      </c>
      <c r="AY39">
        <f t="shared" si="35"/>
        <v>201.87561492175485</v>
      </c>
      <c r="AZ39">
        <f t="shared" si="36"/>
        <v>1154.6793061861144</v>
      </c>
      <c r="BA39">
        <f t="shared" si="37"/>
        <v>-524.77951148471743</v>
      </c>
      <c r="BB39">
        <f t="shared" si="38"/>
        <v>804.09080626981404</v>
      </c>
      <c r="BC39">
        <f t="shared" si="39"/>
        <v>3064.2056497784956</v>
      </c>
      <c r="BD39">
        <f t="shared" si="40"/>
        <v>365.38363942806512</v>
      </c>
      <c r="BE39">
        <f t="shared" si="41"/>
        <v>-525.1663433238682</v>
      </c>
      <c r="BF39">
        <f t="shared" si="42"/>
        <v>189.5132565516837</v>
      </c>
      <c r="BI39">
        <f t="shared" si="43"/>
        <v>5527.3031761209559</v>
      </c>
      <c r="BJ39">
        <f t="shared" si="44"/>
        <v>5527.303176120955</v>
      </c>
      <c r="BK39">
        <f t="shared" si="45"/>
        <v>0</v>
      </c>
    </row>
    <row r="40" spans="1:63" x14ac:dyDescent="0.35">
      <c r="A40" s="2">
        <v>41512</v>
      </c>
      <c r="B40">
        <v>8.7724502594906806</v>
      </c>
      <c r="C40">
        <f t="shared" si="5"/>
        <v>8.6296897324573845</v>
      </c>
      <c r="D40">
        <f t="shared" si="6"/>
        <v>5595.341930472925</v>
      </c>
      <c r="E40">
        <v>1</v>
      </c>
      <c r="F40">
        <v>227122.374681355</v>
      </c>
      <c r="G40">
        <v>50.1595039367675</v>
      </c>
      <c r="H40">
        <v>44.277099609375</v>
      </c>
      <c r="I40">
        <v>34.279415130615199</v>
      </c>
      <c r="J40">
        <v>252717.95543584801</v>
      </c>
      <c r="K40">
        <v>22.768321513002299</v>
      </c>
      <c r="L40">
        <v>1</v>
      </c>
      <c r="M40">
        <v>38.378505706787102</v>
      </c>
      <c r="N40">
        <v>73.003738403320298</v>
      </c>
      <c r="O40">
        <v>42.124488830566399</v>
      </c>
      <c r="P40">
        <v>95</v>
      </c>
      <c r="S40">
        <f t="shared" si="7"/>
        <v>848.33923186988375</v>
      </c>
      <c r="T40">
        <f t="shared" si="8"/>
        <v>1020.3807123048584</v>
      </c>
      <c r="U40">
        <f t="shared" si="9"/>
        <v>1838.5640606044228</v>
      </c>
      <c r="V40">
        <f t="shared" si="10"/>
        <v>380.99829861630275</v>
      </c>
      <c r="W40">
        <f t="shared" si="11"/>
        <v>1580.5921214806772</v>
      </c>
      <c r="X40">
        <f t="shared" si="12"/>
        <v>4013.8092992086827</v>
      </c>
      <c r="Y40">
        <f t="shared" si="13"/>
        <v>1233.0434637980486</v>
      </c>
      <c r="Z40">
        <f t="shared" si="14"/>
        <v>298.100010830158</v>
      </c>
      <c r="AA40">
        <f t="shared" si="15"/>
        <v>1061.530616005389</v>
      </c>
      <c r="AC40">
        <f t="shared" si="16"/>
        <v>848.33923186988375</v>
      </c>
      <c r="AD40">
        <f t="shared" si="17"/>
        <v>172.04148043497469</v>
      </c>
      <c r="AE40">
        <f t="shared" si="18"/>
        <v>990.22482873453907</v>
      </c>
      <c r="AF40">
        <f t="shared" si="19"/>
        <v>-467.340933253581</v>
      </c>
      <c r="AG40">
        <f t="shared" si="20"/>
        <v>732.25288961079343</v>
      </c>
      <c r="AH40">
        <f t="shared" si="21"/>
        <v>3165.4700673387988</v>
      </c>
      <c r="AI40">
        <f t="shared" si="22"/>
        <v>384.70423192816486</v>
      </c>
      <c r="AJ40">
        <f t="shared" si="23"/>
        <v>-550.23922103972575</v>
      </c>
      <c r="AK40">
        <f t="shared" si="24"/>
        <v>213.19138413550525</v>
      </c>
      <c r="AL40">
        <f t="shared" si="25"/>
        <v>106.69797071357152</v>
      </c>
      <c r="AN40">
        <v>0</v>
      </c>
      <c r="AO40">
        <f t="shared" si="26"/>
        <v>3.7075470367486749E-2</v>
      </c>
      <c r="AP40">
        <f t="shared" si="27"/>
        <v>0.21339650880749786</v>
      </c>
      <c r="AQ40">
        <f t="shared" si="28"/>
        <v>-0.10071341445417094</v>
      </c>
      <c r="AR40">
        <f t="shared" si="29"/>
        <v>0.15780275920453202</v>
      </c>
      <c r="AS40">
        <f t="shared" si="30"/>
        <v>0.68216857576475087</v>
      </c>
      <c r="AT40">
        <f t="shared" si="31"/>
        <v>8.2904950102951167E-2</v>
      </c>
      <c r="AU40">
        <f t="shared" si="32"/>
        <v>-0.11857825149556261</v>
      </c>
      <c r="AV40">
        <f t="shared" si="33"/>
        <v>4.5943401702514958E-2</v>
      </c>
      <c r="AX40">
        <f t="shared" si="34"/>
        <v>848.33923186988375</v>
      </c>
      <c r="AY40">
        <f t="shared" si="35"/>
        <v>175.99735788643667</v>
      </c>
      <c r="AZ40">
        <f t="shared" si="36"/>
        <v>1012.9938031816599</v>
      </c>
      <c r="BA40">
        <f t="shared" si="37"/>
        <v>-478.08685019947592</v>
      </c>
      <c r="BB40">
        <f t="shared" si="38"/>
        <v>749.09012379091939</v>
      </c>
      <c r="BC40">
        <f t="shared" si="39"/>
        <v>3238.256070057465</v>
      </c>
      <c r="BD40">
        <f t="shared" si="40"/>
        <v>393.55002186625967</v>
      </c>
      <c r="BE40">
        <f t="shared" si="41"/>
        <v>-562.89127984506581</v>
      </c>
      <c r="BF40">
        <f t="shared" si="42"/>
        <v>218.09345186484205</v>
      </c>
      <c r="BI40">
        <f t="shared" si="43"/>
        <v>5595.341930472925</v>
      </c>
      <c r="BJ40">
        <f t="shared" si="44"/>
        <v>5595.341930472925</v>
      </c>
      <c r="BK40">
        <f t="shared" si="45"/>
        <v>0</v>
      </c>
    </row>
    <row r="41" spans="1:63" x14ac:dyDescent="0.35">
      <c r="A41" s="2">
        <v>41519</v>
      </c>
      <c r="B41">
        <v>8.9527293718277203</v>
      </c>
      <c r="C41">
        <f t="shared" si="5"/>
        <v>9.2332412077208073</v>
      </c>
      <c r="D41">
        <f t="shared" si="6"/>
        <v>10231.650731137774</v>
      </c>
      <c r="E41">
        <v>1</v>
      </c>
      <c r="F41">
        <v>219057.01165801799</v>
      </c>
      <c r="G41">
        <v>47.507858276367102</v>
      </c>
      <c r="H41">
        <v>41.718605041503899</v>
      </c>
      <c r="I41">
        <v>33.439933776855398</v>
      </c>
      <c r="J41">
        <v>282124.66623209399</v>
      </c>
      <c r="K41">
        <v>35.631205673758799</v>
      </c>
      <c r="L41">
        <v>1</v>
      </c>
      <c r="M41">
        <v>38.312625885009702</v>
      </c>
      <c r="N41">
        <v>72.343780517578097</v>
      </c>
      <c r="O41">
        <v>41.657051086425703</v>
      </c>
      <c r="P41">
        <v>94</v>
      </c>
      <c r="S41">
        <f t="shared" si="7"/>
        <v>1307.7788923438957</v>
      </c>
      <c r="T41">
        <f t="shared" si="8"/>
        <v>1562.7132083650429</v>
      </c>
      <c r="U41">
        <f t="shared" si="9"/>
        <v>2720.7331129631034</v>
      </c>
      <c r="V41">
        <f t="shared" si="10"/>
        <v>615.14303292792545</v>
      </c>
      <c r="W41">
        <f t="shared" si="11"/>
        <v>2399.7517968972675</v>
      </c>
      <c r="X41">
        <f t="shared" si="12"/>
        <v>7414.1986147790576</v>
      </c>
      <c r="Y41">
        <f t="shared" si="13"/>
        <v>1899.6096597296651</v>
      </c>
      <c r="Z41">
        <f t="shared" si="14"/>
        <v>463.90902930979775</v>
      </c>
      <c r="AA41">
        <f t="shared" si="15"/>
        <v>1632.3635938500461</v>
      </c>
      <c r="AC41">
        <f t="shared" si="16"/>
        <v>1307.7788923438957</v>
      </c>
      <c r="AD41">
        <f t="shared" si="17"/>
        <v>254.9343160211472</v>
      </c>
      <c r="AE41">
        <f t="shared" si="18"/>
        <v>1412.9542206192077</v>
      </c>
      <c r="AF41">
        <f t="shared" si="19"/>
        <v>-692.63585941597023</v>
      </c>
      <c r="AG41">
        <f t="shared" si="20"/>
        <v>1091.9729045533718</v>
      </c>
      <c r="AH41">
        <f t="shared" si="21"/>
        <v>6106.4197224351619</v>
      </c>
      <c r="AI41">
        <f t="shared" si="22"/>
        <v>591.83076738576938</v>
      </c>
      <c r="AJ41">
        <f t="shared" si="23"/>
        <v>-843.86986303409799</v>
      </c>
      <c r="AK41">
        <f t="shared" si="24"/>
        <v>324.5847015061504</v>
      </c>
      <c r="AL41">
        <f t="shared" si="25"/>
        <v>677.680928723139</v>
      </c>
      <c r="AN41">
        <v>0</v>
      </c>
      <c r="AO41">
        <f t="shared" si="26"/>
        <v>3.0915403099606414E-2</v>
      </c>
      <c r="AP41">
        <f t="shared" si="27"/>
        <v>0.17134629018758513</v>
      </c>
      <c r="AQ41">
        <f t="shared" si="28"/>
        <v>-8.3994642734996836E-2</v>
      </c>
      <c r="AR41">
        <f t="shared" si="29"/>
        <v>0.13242149211216894</v>
      </c>
      <c r="AS41">
        <f t="shared" si="30"/>
        <v>0.74051398870448637</v>
      </c>
      <c r="AT41">
        <f t="shared" si="31"/>
        <v>7.1770199579419186E-2</v>
      </c>
      <c r="AU41">
        <f t="shared" si="32"/>
        <v>-0.10233450477159264</v>
      </c>
      <c r="AV41">
        <f t="shared" si="33"/>
        <v>3.9361773823323468E-2</v>
      </c>
      <c r="AX41">
        <f t="shared" si="34"/>
        <v>1307.7788923438957</v>
      </c>
      <c r="AY41">
        <f t="shared" si="35"/>
        <v>275.88509510553865</v>
      </c>
      <c r="AZ41">
        <f t="shared" si="36"/>
        <v>1529.072333686795</v>
      </c>
      <c r="BA41">
        <f t="shared" si="37"/>
        <v>-749.55742691239118</v>
      </c>
      <c r="BB41">
        <f t="shared" si="38"/>
        <v>1181.7124243108503</v>
      </c>
      <c r="BC41">
        <f t="shared" si="39"/>
        <v>6608.2519300328941</v>
      </c>
      <c r="BD41">
        <f t="shared" si="40"/>
        <v>640.46806289139522</v>
      </c>
      <c r="BE41">
        <f t="shared" si="41"/>
        <v>-913.22000526813338</v>
      </c>
      <c r="BF41">
        <f t="shared" si="42"/>
        <v>351.25942494693038</v>
      </c>
      <c r="BI41">
        <f t="shared" si="43"/>
        <v>10231.650731137777</v>
      </c>
      <c r="BJ41">
        <f t="shared" si="44"/>
        <v>10231.650731137774</v>
      </c>
      <c r="BK41">
        <f t="shared" si="45"/>
        <v>0</v>
      </c>
    </row>
    <row r="42" spans="1:63" x14ac:dyDescent="0.35">
      <c r="A42" s="2">
        <v>41526</v>
      </c>
      <c r="B42">
        <v>6.9118702010655904</v>
      </c>
      <c r="C42">
        <f t="shared" si="5"/>
        <v>7.864031142609659</v>
      </c>
      <c r="D42">
        <f t="shared" si="6"/>
        <v>2601.9882481903546</v>
      </c>
      <c r="E42">
        <v>1</v>
      </c>
      <c r="F42">
        <v>262171.81590945402</v>
      </c>
      <c r="G42">
        <v>48.510189056396399</v>
      </c>
      <c r="H42">
        <v>41.814868927001903</v>
      </c>
      <c r="I42">
        <v>31.872173309326101</v>
      </c>
      <c r="J42">
        <v>233307.022552465</v>
      </c>
      <c r="K42">
        <v>11.548463356973899</v>
      </c>
      <c r="L42">
        <v>0.14285714285714199</v>
      </c>
      <c r="M42">
        <v>34.927593231201101</v>
      </c>
      <c r="N42">
        <v>66.87451171875</v>
      </c>
      <c r="O42">
        <v>30.997407913208001</v>
      </c>
      <c r="P42">
        <v>71</v>
      </c>
      <c r="S42">
        <f t="shared" si="7"/>
        <v>445.03689422439112</v>
      </c>
      <c r="T42">
        <f t="shared" si="8"/>
        <v>550.76205481072475</v>
      </c>
      <c r="U42">
        <f t="shared" si="9"/>
        <v>940.28620502153035</v>
      </c>
      <c r="V42">
        <f t="shared" si="10"/>
        <v>208.96905353013628</v>
      </c>
      <c r="W42">
        <f t="shared" si="11"/>
        <v>793.72158344606828</v>
      </c>
      <c r="X42">
        <f t="shared" si="12"/>
        <v>1868.6945711884641</v>
      </c>
      <c r="Y42">
        <f t="shared" si="13"/>
        <v>625.4626747995128</v>
      </c>
      <c r="Z42">
        <f t="shared" si="14"/>
        <v>170.73504872003753</v>
      </c>
      <c r="AA42">
        <f t="shared" si="15"/>
        <v>524.85676248978484</v>
      </c>
      <c r="AC42">
        <f t="shared" si="16"/>
        <v>445.03689422439112</v>
      </c>
      <c r="AD42">
        <f t="shared" si="17"/>
        <v>105.72516058633363</v>
      </c>
      <c r="AE42">
        <f t="shared" si="18"/>
        <v>495.24931079713923</v>
      </c>
      <c r="AF42">
        <f t="shared" si="19"/>
        <v>-236.06784069425484</v>
      </c>
      <c r="AG42">
        <f t="shared" si="20"/>
        <v>348.68468922167716</v>
      </c>
      <c r="AH42">
        <f t="shared" si="21"/>
        <v>1423.6576769640731</v>
      </c>
      <c r="AI42">
        <f t="shared" si="22"/>
        <v>180.42578057512168</v>
      </c>
      <c r="AJ42">
        <f t="shared" si="23"/>
        <v>-274.30184550435359</v>
      </c>
      <c r="AK42">
        <f t="shared" si="24"/>
        <v>79.819868265393723</v>
      </c>
      <c r="AL42">
        <f t="shared" si="25"/>
        <v>33.758553754833429</v>
      </c>
      <c r="AN42">
        <v>0</v>
      </c>
      <c r="AO42">
        <f t="shared" si="26"/>
        <v>4.979536506332366E-2</v>
      </c>
      <c r="AP42">
        <f t="shared" si="27"/>
        <v>0.23325687179604779</v>
      </c>
      <c r="AQ42">
        <f t="shared" si="28"/>
        <v>-0.11118530576722957</v>
      </c>
      <c r="AR42">
        <f t="shared" si="29"/>
        <v>0.16422657856931505</v>
      </c>
      <c r="AS42">
        <f t="shared" si="30"/>
        <v>0.67052680134489195</v>
      </c>
      <c r="AT42">
        <f t="shared" si="31"/>
        <v>8.4978519405859029E-2</v>
      </c>
      <c r="AU42">
        <f t="shared" si="32"/>
        <v>-0.12919309328718384</v>
      </c>
      <c r="AV42">
        <f t="shared" si="33"/>
        <v>3.7594262874976053E-2</v>
      </c>
      <c r="AX42">
        <f t="shared" si="34"/>
        <v>445.03689422439112</v>
      </c>
      <c r="AY42">
        <f t="shared" si="35"/>
        <v>107.4061800945654</v>
      </c>
      <c r="AZ42">
        <f t="shared" si="36"/>
        <v>503.12372544235041</v>
      </c>
      <c r="BA42">
        <f t="shared" si="37"/>
        <v>-239.82129581574546</v>
      </c>
      <c r="BB42">
        <f t="shared" si="38"/>
        <v>354.22874100228177</v>
      </c>
      <c r="BC42">
        <f t="shared" si="39"/>
        <v>1446.2936920313311</v>
      </c>
      <c r="BD42">
        <f t="shared" si="40"/>
        <v>183.29453249049052</v>
      </c>
      <c r="BE42">
        <f t="shared" si="41"/>
        <v>-278.66321748884218</v>
      </c>
      <c r="BF42">
        <f t="shared" si="42"/>
        <v>81.088996209531942</v>
      </c>
      <c r="BI42">
        <f t="shared" si="43"/>
        <v>2601.9882481903542</v>
      </c>
      <c r="BJ42">
        <f t="shared" si="44"/>
        <v>2601.9882481903546</v>
      </c>
      <c r="BK42">
        <f t="shared" si="45"/>
        <v>0</v>
      </c>
    </row>
    <row r="43" spans="1:63" x14ac:dyDescent="0.35">
      <c r="A43" s="2">
        <v>41533</v>
      </c>
      <c r="B43">
        <v>7.6303307192827399</v>
      </c>
      <c r="C43">
        <f t="shared" si="5"/>
        <v>7.8297908904216964</v>
      </c>
      <c r="D43">
        <f t="shared" si="6"/>
        <v>2514.4035325794398</v>
      </c>
      <c r="E43">
        <v>1</v>
      </c>
      <c r="F43">
        <v>407781.70571015502</v>
      </c>
      <c r="G43">
        <v>54.427543640136697</v>
      </c>
      <c r="H43">
        <v>47.430763244628899</v>
      </c>
      <c r="I43">
        <v>30.0313205718994</v>
      </c>
      <c r="J43">
        <v>204112.61844772601</v>
      </c>
      <c r="K43">
        <v>9.3286052009456206</v>
      </c>
      <c r="L43">
        <v>0</v>
      </c>
      <c r="M43">
        <v>23.6982727050781</v>
      </c>
      <c r="N43">
        <v>40.068881988525298</v>
      </c>
      <c r="O43">
        <v>17.958234786987301</v>
      </c>
      <c r="P43">
        <v>68</v>
      </c>
      <c r="S43">
        <f t="shared" si="7"/>
        <v>388.99961435625619</v>
      </c>
      <c r="T43">
        <f t="shared" si="8"/>
        <v>541.912678666229</v>
      </c>
      <c r="U43">
        <f t="shared" si="9"/>
        <v>900.41077438069567</v>
      </c>
      <c r="V43">
        <f t="shared" si="10"/>
        <v>165.02179953146245</v>
      </c>
      <c r="W43">
        <f t="shared" si="11"/>
        <v>670.97837912858915</v>
      </c>
      <c r="X43">
        <f t="shared" si="12"/>
        <v>1364.9471046545384</v>
      </c>
      <c r="Y43">
        <f t="shared" si="13"/>
        <v>490.04357782360853</v>
      </c>
      <c r="Z43">
        <f t="shared" si="14"/>
        <v>219.10510558833883</v>
      </c>
      <c r="AA43">
        <f t="shared" si="15"/>
        <v>428.01236176029306</v>
      </c>
      <c r="AC43">
        <f t="shared" si="16"/>
        <v>388.99961435625619</v>
      </c>
      <c r="AD43">
        <f t="shared" si="17"/>
        <v>152.91306430997281</v>
      </c>
      <c r="AE43">
        <f t="shared" si="18"/>
        <v>511.41116002443948</v>
      </c>
      <c r="AF43">
        <f t="shared" si="19"/>
        <v>-223.97781482479374</v>
      </c>
      <c r="AG43">
        <f t="shared" si="20"/>
        <v>281.97876477233297</v>
      </c>
      <c r="AH43">
        <f t="shared" si="21"/>
        <v>975.94749029828222</v>
      </c>
      <c r="AI43">
        <f t="shared" si="22"/>
        <v>101.04396346735234</v>
      </c>
      <c r="AJ43">
        <f t="shared" si="23"/>
        <v>-169.89450876791736</v>
      </c>
      <c r="AK43">
        <f t="shared" si="24"/>
        <v>39.012747404036872</v>
      </c>
      <c r="AL43">
        <f t="shared" si="25"/>
        <v>456.96905153947819</v>
      </c>
      <c r="AN43">
        <v>0</v>
      </c>
      <c r="AO43">
        <f t="shared" si="26"/>
        <v>9.1650604625587342E-2</v>
      </c>
      <c r="AP43">
        <f t="shared" si="27"/>
        <v>0.30652150122045524</v>
      </c>
      <c r="AQ43">
        <f t="shared" si="28"/>
        <v>-0.13424426646632437</v>
      </c>
      <c r="AR43">
        <f t="shared" si="29"/>
        <v>0.16900795494211479</v>
      </c>
      <c r="AS43">
        <f t="shared" si="30"/>
        <v>0.58494791123500178</v>
      </c>
      <c r="AT43">
        <f t="shared" si="31"/>
        <v>6.0562126508536825E-2</v>
      </c>
      <c r="AU43">
        <f t="shared" si="32"/>
        <v>-0.10182867318375528</v>
      </c>
      <c r="AV43">
        <f t="shared" si="33"/>
        <v>2.3382841118383759E-2</v>
      </c>
      <c r="AX43">
        <f t="shared" si="34"/>
        <v>388.99961435625619</v>
      </c>
      <c r="AY43">
        <f t="shared" si="35"/>
        <v>194.79455417874718</v>
      </c>
      <c r="AZ43">
        <f t="shared" si="36"/>
        <v>651.48199971360793</v>
      </c>
      <c r="BA43">
        <f t="shared" si="37"/>
        <v>-285.32328994652295</v>
      </c>
      <c r="BB43">
        <f t="shared" si="38"/>
        <v>359.21016964485801</v>
      </c>
      <c r="BC43">
        <f t="shared" si="39"/>
        <v>1243.2505824953398</v>
      </c>
      <c r="BD43">
        <f t="shared" si="40"/>
        <v>128.71898097717229</v>
      </c>
      <c r="BE43">
        <f t="shared" si="41"/>
        <v>-216.42706097222151</v>
      </c>
      <c r="BF43">
        <f t="shared" si="42"/>
        <v>49.697982132203009</v>
      </c>
      <c r="BI43">
        <f t="shared" si="43"/>
        <v>2514.4035325794398</v>
      </c>
      <c r="BJ43">
        <f t="shared" si="44"/>
        <v>2514.4035325794398</v>
      </c>
      <c r="BK43">
        <f t="shared" si="45"/>
        <v>0</v>
      </c>
    </row>
    <row r="44" spans="1:63" x14ac:dyDescent="0.35">
      <c r="A44" s="2">
        <v>41540</v>
      </c>
      <c r="B44">
        <v>7.8146987813009696</v>
      </c>
      <c r="C44">
        <f t="shared" si="5"/>
        <v>8.1185798993686049</v>
      </c>
      <c r="D44">
        <f t="shared" si="6"/>
        <v>3356.2511448554324</v>
      </c>
      <c r="E44">
        <v>1</v>
      </c>
      <c r="F44">
        <v>548412.764927365</v>
      </c>
      <c r="G44">
        <v>58.015396118163999</v>
      </c>
      <c r="H44">
        <v>52.417186737060497</v>
      </c>
      <c r="I44">
        <v>29.0381965637207</v>
      </c>
      <c r="J44">
        <v>174290.71095840799</v>
      </c>
      <c r="K44">
        <v>11.4869358669833</v>
      </c>
      <c r="L44">
        <v>0</v>
      </c>
      <c r="M44">
        <v>22.188440322875898</v>
      </c>
      <c r="N44">
        <v>14.2244710922241</v>
      </c>
      <c r="O44">
        <v>9.2709894180297798</v>
      </c>
      <c r="P44">
        <v>66</v>
      </c>
      <c r="S44">
        <f t="shared" si="7"/>
        <v>430.51853710702164</v>
      </c>
      <c r="T44">
        <f t="shared" si="8"/>
        <v>672.39768612381238</v>
      </c>
      <c r="U44">
        <f t="shared" si="9"/>
        <v>1053.1993290515024</v>
      </c>
      <c r="V44">
        <f t="shared" si="10"/>
        <v>166.8908595938872</v>
      </c>
      <c r="W44">
        <f t="shared" si="11"/>
        <v>729.32595964305142</v>
      </c>
      <c r="X44">
        <f t="shared" si="12"/>
        <v>1257.4966712046235</v>
      </c>
      <c r="Y44">
        <f t="shared" si="13"/>
        <v>534.42667936028352</v>
      </c>
      <c r="Z44">
        <f t="shared" si="14"/>
        <v>351.14899113014144</v>
      </c>
      <c r="AA44">
        <f t="shared" si="15"/>
        <v>452.29317557800584</v>
      </c>
      <c r="AC44">
        <f t="shared" si="16"/>
        <v>430.51853710702164</v>
      </c>
      <c r="AD44">
        <f t="shared" si="17"/>
        <v>241.87914901679073</v>
      </c>
      <c r="AE44">
        <f t="shared" si="18"/>
        <v>622.6807919444808</v>
      </c>
      <c r="AF44">
        <f t="shared" si="19"/>
        <v>-263.62767751313447</v>
      </c>
      <c r="AG44">
        <f t="shared" si="20"/>
        <v>298.80742253602978</v>
      </c>
      <c r="AH44">
        <f t="shared" si="21"/>
        <v>826.97813409760181</v>
      </c>
      <c r="AI44">
        <f t="shared" si="22"/>
        <v>103.90814225326187</v>
      </c>
      <c r="AJ44">
        <f t="shared" si="23"/>
        <v>-79.369545976880204</v>
      </c>
      <c r="AK44">
        <f t="shared" si="24"/>
        <v>21.7746384709842</v>
      </c>
      <c r="AL44">
        <f t="shared" si="25"/>
        <v>1152.7015529192759</v>
      </c>
      <c r="AN44">
        <v>0</v>
      </c>
      <c r="AO44">
        <f t="shared" si="26"/>
        <v>0.13642127043290869</v>
      </c>
      <c r="AP44">
        <f t="shared" si="27"/>
        <v>0.35119564896988675</v>
      </c>
      <c r="AQ44">
        <f t="shared" si="28"/>
        <v>-0.14868756911792502</v>
      </c>
      <c r="AR44">
        <f t="shared" si="29"/>
        <v>0.16852915335136393</v>
      </c>
      <c r="AS44">
        <f t="shared" si="30"/>
        <v>0.46642055808621857</v>
      </c>
      <c r="AT44">
        <f t="shared" si="31"/>
        <v>5.8604806706713544E-2</v>
      </c>
      <c r="AU44">
        <f t="shared" si="32"/>
        <v>-4.4764893294285228E-2</v>
      </c>
      <c r="AV44">
        <f t="shared" si="33"/>
        <v>1.2281024865118678E-2</v>
      </c>
      <c r="AX44">
        <f t="shared" si="34"/>
        <v>430.51853710702164</v>
      </c>
      <c r="AY44">
        <f t="shared" si="35"/>
        <v>399.13215929602507</v>
      </c>
      <c r="AZ44">
        <f t="shared" si="36"/>
        <v>1027.5045618905622</v>
      </c>
      <c r="BA44">
        <f t="shared" si="37"/>
        <v>-435.02006933515884</v>
      </c>
      <c r="BB44">
        <f t="shared" si="38"/>
        <v>493.07123931631776</v>
      </c>
      <c r="BC44">
        <f t="shared" si="39"/>
        <v>1364.6218357170612</v>
      </c>
      <c r="BD44">
        <f t="shared" si="40"/>
        <v>171.46199395262457</v>
      </c>
      <c r="BE44">
        <f t="shared" si="41"/>
        <v>-130.97010799346847</v>
      </c>
      <c r="BF44">
        <f t="shared" si="42"/>
        <v>35.930994904446742</v>
      </c>
      <c r="BI44">
        <f t="shared" si="43"/>
        <v>3356.2511448554319</v>
      </c>
      <c r="BJ44">
        <f t="shared" si="44"/>
        <v>3356.2511448554324</v>
      </c>
      <c r="BK44">
        <f t="shared" si="45"/>
        <v>0</v>
      </c>
    </row>
    <row r="45" spans="1:63" x14ac:dyDescent="0.35">
      <c r="A45" s="2">
        <v>41547</v>
      </c>
      <c r="B45">
        <v>7.9583250539205501</v>
      </c>
      <c r="C45">
        <f t="shared" si="5"/>
        <v>8.191173048639536</v>
      </c>
      <c r="D45">
        <f t="shared" si="6"/>
        <v>3608.9532420871601</v>
      </c>
      <c r="E45">
        <v>1</v>
      </c>
      <c r="F45">
        <v>664733.00570513099</v>
      </c>
      <c r="G45">
        <v>55.5121040344238</v>
      </c>
      <c r="H45">
        <v>49.926300048828097</v>
      </c>
      <c r="I45">
        <v>29.423524856567301</v>
      </c>
      <c r="J45">
        <v>181854.60960664999</v>
      </c>
      <c r="K45">
        <v>7.3341232227488096</v>
      </c>
      <c r="L45">
        <v>0</v>
      </c>
      <c r="M45">
        <v>24.552667617797798</v>
      </c>
      <c r="N45">
        <v>15.207423210144</v>
      </c>
      <c r="O45">
        <v>8.6405534744262695</v>
      </c>
      <c r="P45">
        <v>63</v>
      </c>
      <c r="S45">
        <f t="shared" si="7"/>
        <v>394.4412788383716</v>
      </c>
      <c r="T45">
        <f t="shared" si="8"/>
        <v>677.15365604953627</v>
      </c>
      <c r="U45">
        <f t="shared" si="9"/>
        <v>928.40394518048117</v>
      </c>
      <c r="V45">
        <f t="shared" si="10"/>
        <v>159.94862997694531</v>
      </c>
      <c r="W45">
        <f t="shared" si="11"/>
        <v>672.89918992837374</v>
      </c>
      <c r="X45">
        <f t="shared" si="12"/>
        <v>1206.9793696546039</v>
      </c>
      <c r="Y45">
        <f t="shared" si="13"/>
        <v>501.05279405516239</v>
      </c>
      <c r="Z45">
        <f t="shared" si="14"/>
        <v>317.22418582067098</v>
      </c>
      <c r="AA45">
        <f t="shared" si="15"/>
        <v>413.00318517182848</v>
      </c>
      <c r="AC45">
        <f t="shared" si="16"/>
        <v>394.4412788383716</v>
      </c>
      <c r="AD45">
        <f t="shared" si="17"/>
        <v>282.71237721116466</v>
      </c>
      <c r="AE45">
        <f t="shared" si="18"/>
        <v>533.96266634210951</v>
      </c>
      <c r="AF45">
        <f t="shared" si="19"/>
        <v>-234.49264886142629</v>
      </c>
      <c r="AG45">
        <f t="shared" si="20"/>
        <v>278.45791109000214</v>
      </c>
      <c r="AH45">
        <f t="shared" si="21"/>
        <v>812.5380908162324</v>
      </c>
      <c r="AI45">
        <f t="shared" si="22"/>
        <v>106.61151521679079</v>
      </c>
      <c r="AJ45">
        <f t="shared" si="23"/>
        <v>-77.21709301770062</v>
      </c>
      <c r="AK45">
        <f t="shared" si="24"/>
        <v>18.561906333456875</v>
      </c>
      <c r="AL45">
        <f t="shared" si="25"/>
        <v>1493.3772381181589</v>
      </c>
      <c r="AN45">
        <v>0</v>
      </c>
      <c r="AO45">
        <f t="shared" si="26"/>
        <v>0.16425929538415857</v>
      </c>
      <c r="AP45">
        <f t="shared" si="27"/>
        <v>0.31023873874927665</v>
      </c>
      <c r="AQ45">
        <f t="shared" si="28"/>
        <v>-0.13624305258475852</v>
      </c>
      <c r="AR45">
        <f t="shared" si="29"/>
        <v>0.16178739933846137</v>
      </c>
      <c r="AS45">
        <f t="shared" si="30"/>
        <v>0.47209441477892605</v>
      </c>
      <c r="AT45">
        <f t="shared" si="31"/>
        <v>6.1942574082165039E-2</v>
      </c>
      <c r="AU45">
        <f t="shared" si="32"/>
        <v>-4.4864060837445506E-2</v>
      </c>
      <c r="AV45">
        <f t="shared" si="33"/>
        <v>1.0784691089216199E-2</v>
      </c>
      <c r="AX45">
        <f t="shared" si="34"/>
        <v>394.4412788383716</v>
      </c>
      <c r="AY45">
        <f t="shared" si="35"/>
        <v>528.01347008719426</v>
      </c>
      <c r="AZ45">
        <f t="shared" si="36"/>
        <v>997.2661371727653</v>
      </c>
      <c r="BA45">
        <f t="shared" si="37"/>
        <v>-437.95492244324009</v>
      </c>
      <c r="BB45">
        <f t="shared" si="38"/>
        <v>520.06753067639329</v>
      </c>
      <c r="BC45">
        <f t="shared" si="39"/>
        <v>1517.5531440897935</v>
      </c>
      <c r="BD45">
        <f t="shared" si="40"/>
        <v>199.11514542154387</v>
      </c>
      <c r="BE45">
        <f t="shared" si="41"/>
        <v>-144.21606028189004</v>
      </c>
      <c r="BF45">
        <f t="shared" si="42"/>
        <v>34.667518526228079</v>
      </c>
      <c r="BI45">
        <f t="shared" si="43"/>
        <v>3608.9532420871597</v>
      </c>
      <c r="BJ45">
        <f t="shared" si="44"/>
        <v>3608.9532420871601</v>
      </c>
      <c r="BK45">
        <f t="shared" si="45"/>
        <v>0</v>
      </c>
    </row>
    <row r="46" spans="1:63" x14ac:dyDescent="0.35">
      <c r="A46" s="2">
        <v>41554</v>
      </c>
      <c r="B46">
        <v>9.7790446881192405</v>
      </c>
      <c r="C46">
        <f t="shared" si="5"/>
        <v>8.7965485885758135</v>
      </c>
      <c r="D46">
        <f t="shared" si="6"/>
        <v>6611.3859696590025</v>
      </c>
      <c r="E46">
        <v>1</v>
      </c>
      <c r="F46">
        <v>641032.48708544904</v>
      </c>
      <c r="G46">
        <v>52.933788299560497</v>
      </c>
      <c r="H46">
        <v>47.401893615722599</v>
      </c>
      <c r="I46">
        <v>29.636295318603501</v>
      </c>
      <c r="J46">
        <v>217323.107431243</v>
      </c>
      <c r="K46">
        <v>10.8037825059101</v>
      </c>
      <c r="L46">
        <v>0.42857142857142799</v>
      </c>
      <c r="M46">
        <v>30.518274307250898</v>
      </c>
      <c r="N46">
        <v>17.895978927612301</v>
      </c>
      <c r="O46">
        <v>14.224417686462401</v>
      </c>
      <c r="P46">
        <v>69</v>
      </c>
      <c r="S46">
        <f t="shared" si="7"/>
        <v>558.30733727006407</v>
      </c>
      <c r="T46">
        <f t="shared" si="8"/>
        <v>940.17780007562624</v>
      </c>
      <c r="U46">
        <f t="shared" si="9"/>
        <v>1262.8781107492416</v>
      </c>
      <c r="V46">
        <f t="shared" si="10"/>
        <v>236.96933858701212</v>
      </c>
      <c r="W46">
        <f t="shared" si="11"/>
        <v>956.13322813197965</v>
      </c>
      <c r="X46">
        <f t="shared" si="12"/>
        <v>2124.8292073059283</v>
      </c>
      <c r="Y46">
        <f t="shared" si="13"/>
        <v>751.65666654103791</v>
      </c>
      <c r="Z46">
        <f t="shared" si="14"/>
        <v>432.04588603490748</v>
      </c>
      <c r="AA46">
        <f t="shared" si="15"/>
        <v>602.21344683863185</v>
      </c>
      <c r="AC46">
        <f t="shared" si="16"/>
        <v>558.30733727006407</v>
      </c>
      <c r="AD46">
        <f t="shared" si="17"/>
        <v>381.87046280556217</v>
      </c>
      <c r="AE46">
        <f t="shared" si="18"/>
        <v>704.57077347917755</v>
      </c>
      <c r="AF46">
        <f t="shared" si="19"/>
        <v>-321.33799868305198</v>
      </c>
      <c r="AG46">
        <f t="shared" si="20"/>
        <v>397.82589086191558</v>
      </c>
      <c r="AH46">
        <f t="shared" si="21"/>
        <v>1566.5218700358641</v>
      </c>
      <c r="AI46">
        <f t="shared" si="22"/>
        <v>193.34932927097384</v>
      </c>
      <c r="AJ46">
        <f t="shared" si="23"/>
        <v>-126.26145123515658</v>
      </c>
      <c r="AK46">
        <f t="shared" si="24"/>
        <v>43.906109568567786</v>
      </c>
      <c r="AL46">
        <f t="shared" si="25"/>
        <v>3212.6336462850854</v>
      </c>
      <c r="AN46">
        <v>0</v>
      </c>
      <c r="AO46">
        <f t="shared" si="26"/>
        <v>0.13444036574331322</v>
      </c>
      <c r="AP46">
        <f t="shared" si="27"/>
        <v>0.24804943483366482</v>
      </c>
      <c r="AQ46">
        <f t="shared" si="28"/>
        <v>-0.1131294569178828</v>
      </c>
      <c r="AR46">
        <f t="shared" si="29"/>
        <v>0.14005759407704657</v>
      </c>
      <c r="AS46">
        <f t="shared" si="30"/>
        <v>0.55150579493694474</v>
      </c>
      <c r="AT46">
        <f t="shared" si="31"/>
        <v>6.8070084165293032E-2</v>
      </c>
      <c r="AU46">
        <f t="shared" si="32"/>
        <v>-4.4451292615367767E-2</v>
      </c>
      <c r="AV46">
        <f t="shared" si="33"/>
        <v>1.5457475776988165E-2</v>
      </c>
      <c r="AX46">
        <f t="shared" si="34"/>
        <v>558.30733727006407</v>
      </c>
      <c r="AY46">
        <f t="shared" si="35"/>
        <v>813.77810521140304</v>
      </c>
      <c r="AZ46">
        <f t="shared" si="36"/>
        <v>1501.4627337678089</v>
      </c>
      <c r="BA46">
        <f t="shared" si="37"/>
        <v>-684.78149836340128</v>
      </c>
      <c r="BB46">
        <f t="shared" si="38"/>
        <v>847.77963001157411</v>
      </c>
      <c r="BC46">
        <f t="shared" si="39"/>
        <v>3338.3079429714953</v>
      </c>
      <c r="BD46">
        <f t="shared" si="40"/>
        <v>412.03357196585182</v>
      </c>
      <c r="BE46">
        <f t="shared" si="41"/>
        <v>-269.06716951215083</v>
      </c>
      <c r="BF46">
        <f t="shared" si="42"/>
        <v>93.565316336356659</v>
      </c>
      <c r="BI46">
        <f t="shared" si="43"/>
        <v>6611.3859696590016</v>
      </c>
      <c r="BJ46">
        <f t="shared" si="44"/>
        <v>6611.3859696590025</v>
      </c>
      <c r="BK46">
        <f t="shared" si="45"/>
        <v>0</v>
      </c>
    </row>
    <row r="47" spans="1:63" x14ac:dyDescent="0.35">
      <c r="A47" s="2">
        <v>41561</v>
      </c>
      <c r="B47">
        <v>9.3381495727939594</v>
      </c>
      <c r="C47">
        <f t="shared" si="5"/>
        <v>8.6449196930756234</v>
      </c>
      <c r="D47">
        <f t="shared" si="6"/>
        <v>5681.210999203864</v>
      </c>
      <c r="E47">
        <v>1</v>
      </c>
      <c r="F47">
        <v>585050.44901375205</v>
      </c>
      <c r="G47">
        <v>54.767333984375</v>
      </c>
      <c r="H47">
        <v>50.026973724365199</v>
      </c>
      <c r="I47">
        <v>29.614538192748999</v>
      </c>
      <c r="J47">
        <v>218004.75933410501</v>
      </c>
      <c r="K47">
        <v>12.650118203309599</v>
      </c>
      <c r="L47">
        <v>0.28571428571428498</v>
      </c>
      <c r="M47">
        <v>27.0194778442382</v>
      </c>
      <c r="N47">
        <v>20.457317352294901</v>
      </c>
      <c r="O47">
        <v>16.895084381103501</v>
      </c>
      <c r="P47">
        <v>68</v>
      </c>
      <c r="S47">
        <f t="shared" si="7"/>
        <v>539.56063065453498</v>
      </c>
      <c r="T47">
        <f t="shared" si="8"/>
        <v>868.18183190232094</v>
      </c>
      <c r="U47">
        <f t="shared" si="9"/>
        <v>1255.4727218888522</v>
      </c>
      <c r="V47">
        <f t="shared" si="10"/>
        <v>218.3976543088867</v>
      </c>
      <c r="W47">
        <f t="shared" si="11"/>
        <v>923.66354195384736</v>
      </c>
      <c r="X47">
        <f t="shared" si="12"/>
        <v>2062.1088079293745</v>
      </c>
      <c r="Y47">
        <f t="shared" si="13"/>
        <v>702.06988724187761</v>
      </c>
      <c r="Z47">
        <f t="shared" si="14"/>
        <v>402.49538584064902</v>
      </c>
      <c r="AA47">
        <f t="shared" si="15"/>
        <v>590.32356422010196</v>
      </c>
      <c r="AC47">
        <f t="shared" si="16"/>
        <v>539.56063065453498</v>
      </c>
      <c r="AD47">
        <f t="shared" si="17"/>
        <v>328.62120124778596</v>
      </c>
      <c r="AE47">
        <f t="shared" si="18"/>
        <v>715.91209123431724</v>
      </c>
      <c r="AF47">
        <f t="shared" si="19"/>
        <v>-321.1629763456483</v>
      </c>
      <c r="AG47">
        <f t="shared" si="20"/>
        <v>384.10291129931238</v>
      </c>
      <c r="AH47">
        <f t="shared" si="21"/>
        <v>1522.5481772748394</v>
      </c>
      <c r="AI47">
        <f t="shared" si="22"/>
        <v>162.50925658734263</v>
      </c>
      <c r="AJ47">
        <f t="shared" si="23"/>
        <v>-137.06524481388595</v>
      </c>
      <c r="AK47">
        <f t="shared" si="24"/>
        <v>50.762933565566982</v>
      </c>
      <c r="AL47">
        <f t="shared" si="25"/>
        <v>2435.4220184996984</v>
      </c>
      <c r="AN47">
        <v>0</v>
      </c>
      <c r="AO47">
        <f t="shared" si="26"/>
        <v>0.12143143842305815</v>
      </c>
      <c r="AP47">
        <f t="shared" si="27"/>
        <v>0.26454238099352845</v>
      </c>
      <c r="AQ47">
        <f t="shared" si="28"/>
        <v>-0.11867549031468774</v>
      </c>
      <c r="AR47">
        <f t="shared" si="29"/>
        <v>0.14193292716494829</v>
      </c>
      <c r="AS47">
        <f t="shared" si="30"/>
        <v>0.56260890816804754</v>
      </c>
      <c r="AT47">
        <f t="shared" si="31"/>
        <v>6.0050090224042743E-2</v>
      </c>
      <c r="AU47">
        <f t="shared" si="32"/>
        <v>-5.0648070703779399E-2</v>
      </c>
      <c r="AV47">
        <f t="shared" si="33"/>
        <v>1.8757816044841901E-2</v>
      </c>
      <c r="AX47">
        <f t="shared" si="34"/>
        <v>539.56063065453498</v>
      </c>
      <c r="AY47">
        <f t="shared" si="35"/>
        <v>624.35800012139202</v>
      </c>
      <c r="AZ47">
        <f t="shared" si="36"/>
        <v>1360.1844307322926</v>
      </c>
      <c r="BA47">
        <f t="shared" si="37"/>
        <v>-610.18787851428647</v>
      </c>
      <c r="BB47">
        <f t="shared" si="38"/>
        <v>729.7694872669415</v>
      </c>
      <c r="BC47">
        <f t="shared" si="39"/>
        <v>2892.7383000313775</v>
      </c>
      <c r="BD47">
        <f t="shared" si="40"/>
        <v>308.75656853186979</v>
      </c>
      <c r="BE47">
        <f t="shared" si="41"/>
        <v>-260.41467140039981</v>
      </c>
      <c r="BF47">
        <f t="shared" si="42"/>
        <v>96.446131780141883</v>
      </c>
      <c r="BI47">
        <f t="shared" si="43"/>
        <v>5681.2109992038631</v>
      </c>
      <c r="BJ47">
        <f t="shared" si="44"/>
        <v>5681.210999203864</v>
      </c>
      <c r="BK47">
        <f t="shared" si="45"/>
        <v>0</v>
      </c>
    </row>
    <row r="48" spans="1:63" x14ac:dyDescent="0.35">
      <c r="A48" s="2">
        <v>41568</v>
      </c>
      <c r="B48">
        <v>9.1754869260135408</v>
      </c>
      <c r="C48">
        <f t="shared" si="5"/>
        <v>8.3006004001324403</v>
      </c>
      <c r="D48">
        <f t="shared" si="6"/>
        <v>4026.2890527490567</v>
      </c>
      <c r="E48">
        <v>1</v>
      </c>
      <c r="F48">
        <v>512462.22284953302</v>
      </c>
      <c r="G48">
        <v>56.839195251464801</v>
      </c>
      <c r="H48">
        <v>51.685298919677699</v>
      </c>
      <c r="I48">
        <v>29.3757934570312</v>
      </c>
      <c r="J48">
        <v>201738.17291242699</v>
      </c>
      <c r="K48">
        <v>10.1682242990654</v>
      </c>
      <c r="L48">
        <v>0</v>
      </c>
      <c r="M48">
        <v>22.607723236083899</v>
      </c>
      <c r="N48">
        <v>17.2891445159912</v>
      </c>
      <c r="O48">
        <v>29.5809822082519</v>
      </c>
      <c r="P48">
        <v>65</v>
      </c>
      <c r="S48">
        <f t="shared" si="7"/>
        <v>419.03013606622858</v>
      </c>
      <c r="T48">
        <f t="shared" si="8"/>
        <v>635.60330108336234</v>
      </c>
      <c r="U48">
        <f t="shared" si="9"/>
        <v>1006.6700996054516</v>
      </c>
      <c r="V48">
        <f t="shared" si="10"/>
        <v>164.60099315160821</v>
      </c>
      <c r="W48">
        <f t="shared" si="11"/>
        <v>714.2275576434206</v>
      </c>
      <c r="X48">
        <f t="shared" si="12"/>
        <v>1449.0053065552502</v>
      </c>
      <c r="Y48">
        <f t="shared" si="13"/>
        <v>522.29496551796922</v>
      </c>
      <c r="Z48">
        <f t="shared" si="14"/>
        <v>327.09758674395505</v>
      </c>
      <c r="AA48">
        <f t="shared" si="15"/>
        <v>490.47427366931322</v>
      </c>
      <c r="AC48">
        <f t="shared" si="16"/>
        <v>419.03013606622858</v>
      </c>
      <c r="AD48">
        <f t="shared" si="17"/>
        <v>216.57316501713376</v>
      </c>
      <c r="AE48">
        <f t="shared" si="18"/>
        <v>587.639963539223</v>
      </c>
      <c r="AF48">
        <f t="shared" si="19"/>
        <v>-254.42914291462037</v>
      </c>
      <c r="AG48">
        <f t="shared" si="20"/>
        <v>295.19742157719202</v>
      </c>
      <c r="AH48">
        <f t="shared" si="21"/>
        <v>1029.9751704890216</v>
      </c>
      <c r="AI48">
        <f t="shared" si="22"/>
        <v>103.26482945174064</v>
      </c>
      <c r="AJ48">
        <f t="shared" si="23"/>
        <v>-91.93254932227353</v>
      </c>
      <c r="AK48">
        <f t="shared" si="24"/>
        <v>71.444137603084641</v>
      </c>
      <c r="AL48">
        <f t="shared" si="25"/>
        <v>1649.5259212423266</v>
      </c>
      <c r="AN48">
        <v>0</v>
      </c>
      <c r="AO48">
        <f t="shared" si="26"/>
        <v>0.11062446488950527</v>
      </c>
      <c r="AP48">
        <f t="shared" si="27"/>
        <v>0.300163487517357</v>
      </c>
      <c r="AQ48">
        <f t="shared" si="28"/>
        <v>-0.12996110476105668</v>
      </c>
      <c r="AR48">
        <f t="shared" si="29"/>
        <v>0.15078533296659835</v>
      </c>
      <c r="AS48">
        <f t="shared" si="30"/>
        <v>0.52610604862246346</v>
      </c>
      <c r="AT48">
        <f t="shared" si="31"/>
        <v>5.2747146670276877E-2</v>
      </c>
      <c r="AU48">
        <f t="shared" si="32"/>
        <v>-4.6958675946301938E-2</v>
      </c>
      <c r="AV48">
        <f t="shared" si="33"/>
        <v>3.6493300041157695E-2</v>
      </c>
      <c r="AX48">
        <f t="shared" si="34"/>
        <v>419.03013606622858</v>
      </c>
      <c r="AY48">
        <f t="shared" si="35"/>
        <v>399.05108737593434</v>
      </c>
      <c r="AZ48">
        <f t="shared" si="36"/>
        <v>1082.7674168096009</v>
      </c>
      <c r="BA48">
        <f t="shared" si="37"/>
        <v>-468.80335397127294</v>
      </c>
      <c r="BB48">
        <f t="shared" si="38"/>
        <v>543.92173684875115</v>
      </c>
      <c r="BC48">
        <f t="shared" si="39"/>
        <v>1897.8007350141509</v>
      </c>
      <c r="BD48">
        <f t="shared" si="40"/>
        <v>190.27261515593324</v>
      </c>
      <c r="BE48">
        <f t="shared" si="41"/>
        <v>-169.39210252291713</v>
      </c>
      <c r="BF48">
        <f t="shared" si="42"/>
        <v>131.64078197264791</v>
      </c>
      <c r="BI48">
        <f t="shared" si="43"/>
        <v>4026.2890527490567</v>
      </c>
      <c r="BJ48">
        <f t="shared" si="44"/>
        <v>4026.2890527490567</v>
      </c>
      <c r="BK48">
        <f t="shared" si="45"/>
        <v>0</v>
      </c>
    </row>
    <row r="49" spans="1:63" x14ac:dyDescent="0.35">
      <c r="A49" s="2">
        <v>41575</v>
      </c>
      <c r="B49">
        <v>8.1809708595662194</v>
      </c>
      <c r="C49">
        <f t="shared" si="5"/>
        <v>8.2582781673816505</v>
      </c>
      <c r="D49">
        <f t="shared" si="6"/>
        <v>3859.4430611846387</v>
      </c>
      <c r="E49">
        <v>1</v>
      </c>
      <c r="F49">
        <v>408941.44236227102</v>
      </c>
      <c r="G49">
        <v>54.472023010253899</v>
      </c>
      <c r="H49">
        <v>47.6577339172363</v>
      </c>
      <c r="I49">
        <v>29.3365669250488</v>
      </c>
      <c r="J49">
        <v>204487.11002552201</v>
      </c>
      <c r="K49">
        <v>8.0491803278688501</v>
      </c>
      <c r="L49">
        <v>0</v>
      </c>
      <c r="M49">
        <v>19.142997741699201</v>
      </c>
      <c r="N49">
        <v>14.5422964096069</v>
      </c>
      <c r="O49">
        <v>36.484737396240199</v>
      </c>
      <c r="P49">
        <v>64</v>
      </c>
      <c r="S49">
        <f t="shared" si="7"/>
        <v>397.40015546043026</v>
      </c>
      <c r="T49">
        <f t="shared" si="8"/>
        <v>554.13764576818255</v>
      </c>
      <c r="U49">
        <f t="shared" si="9"/>
        <v>920.48648297691545</v>
      </c>
      <c r="V49">
        <f t="shared" si="10"/>
        <v>167.89512857612544</v>
      </c>
      <c r="W49">
        <f t="shared" si="11"/>
        <v>676.87757412439566</v>
      </c>
      <c r="X49">
        <f t="shared" si="12"/>
        <v>1397.6386988898355</v>
      </c>
      <c r="Y49">
        <f t="shared" si="13"/>
        <v>478.89103697137648</v>
      </c>
      <c r="Z49">
        <f t="shared" si="14"/>
        <v>322.66375762649096</v>
      </c>
      <c r="AA49">
        <f t="shared" si="15"/>
        <v>482.5649358201008</v>
      </c>
      <c r="AC49">
        <f t="shared" si="16"/>
        <v>397.40015546043026</v>
      </c>
      <c r="AD49">
        <f t="shared" si="17"/>
        <v>156.7374903077523</v>
      </c>
      <c r="AE49">
        <f t="shared" si="18"/>
        <v>523.0863275164852</v>
      </c>
      <c r="AF49">
        <f t="shared" si="19"/>
        <v>-229.50502688430481</v>
      </c>
      <c r="AG49">
        <f t="shared" si="20"/>
        <v>279.47741866396541</v>
      </c>
      <c r="AH49">
        <f t="shared" si="21"/>
        <v>1000.2385434294052</v>
      </c>
      <c r="AI49">
        <f t="shared" si="22"/>
        <v>81.490881510946224</v>
      </c>
      <c r="AJ49">
        <f t="shared" si="23"/>
        <v>-74.736397833939293</v>
      </c>
      <c r="AK49">
        <f t="shared" si="24"/>
        <v>85.164780359670544</v>
      </c>
      <c r="AL49">
        <f t="shared" si="25"/>
        <v>1640.088888654228</v>
      </c>
      <c r="AN49">
        <v>0</v>
      </c>
      <c r="AO49">
        <f t="shared" si="26"/>
        <v>8.6027138357648275E-2</v>
      </c>
      <c r="AP49">
        <f t="shared" si="27"/>
        <v>0.28710182727756167</v>
      </c>
      <c r="AQ49">
        <f t="shared" si="28"/>
        <v>-0.12596642106993944</v>
      </c>
      <c r="AR49">
        <f t="shared" si="29"/>
        <v>0.1533943316052585</v>
      </c>
      <c r="AS49">
        <f t="shared" si="30"/>
        <v>0.54899219961542334</v>
      </c>
      <c r="AT49">
        <f t="shared" si="31"/>
        <v>4.4727188912263412E-2</v>
      </c>
      <c r="AU49">
        <f t="shared" si="32"/>
        <v>-4.1019914407131104E-2</v>
      </c>
      <c r="AV49">
        <f t="shared" si="33"/>
        <v>4.6743649708915452E-2</v>
      </c>
      <c r="AX49">
        <f t="shared" si="34"/>
        <v>397.40015546043026</v>
      </c>
      <c r="AY49">
        <f t="shared" si="35"/>
        <v>297.82964405085113</v>
      </c>
      <c r="AZ49">
        <f t="shared" si="36"/>
        <v>993.9588443467394</v>
      </c>
      <c r="BA49">
        <f t="shared" si="37"/>
        <v>-436.10115442465235</v>
      </c>
      <c r="BB49">
        <f t="shared" si="38"/>
        <v>531.05775751229191</v>
      </c>
      <c r="BC49">
        <f t="shared" si="39"/>
        <v>1900.634549976505</v>
      </c>
      <c r="BD49">
        <f t="shared" si="40"/>
        <v>154.84744706668803</v>
      </c>
      <c r="BE49">
        <f t="shared" si="41"/>
        <v>-142.01270366662249</v>
      </c>
      <c r="BF49">
        <f t="shared" si="42"/>
        <v>161.8285208624082</v>
      </c>
      <c r="BI49">
        <f t="shared" si="43"/>
        <v>3859.4430611846392</v>
      </c>
      <c r="BJ49">
        <f t="shared" si="44"/>
        <v>3859.4430611846387</v>
      </c>
      <c r="BK49">
        <f t="shared" si="45"/>
        <v>0</v>
      </c>
    </row>
    <row r="50" spans="1:63" x14ac:dyDescent="0.35">
      <c r="A50" s="2">
        <v>41582</v>
      </c>
      <c r="B50">
        <v>8.5014778700928897</v>
      </c>
      <c r="C50">
        <f t="shared" si="5"/>
        <v>8.4754677613115401</v>
      </c>
      <c r="D50">
        <f t="shared" si="6"/>
        <v>4795.6654674749589</v>
      </c>
      <c r="E50">
        <v>1</v>
      </c>
      <c r="F50">
        <v>371887.783082015</v>
      </c>
      <c r="G50">
        <v>51.865966796875</v>
      </c>
      <c r="H50">
        <v>43.686244964599602</v>
      </c>
      <c r="I50">
        <v>29.188472747802699</v>
      </c>
      <c r="J50">
        <v>207683.211984806</v>
      </c>
      <c r="K50">
        <v>12.4369158878504</v>
      </c>
      <c r="L50">
        <v>0</v>
      </c>
      <c r="M50">
        <v>27.4938449859619</v>
      </c>
      <c r="N50">
        <v>13.573550224304199</v>
      </c>
      <c r="O50">
        <v>41.005172729492102</v>
      </c>
      <c r="P50">
        <v>68</v>
      </c>
      <c r="S50">
        <f t="shared" si="7"/>
        <v>430.25086028048105</v>
      </c>
      <c r="T50">
        <f t="shared" si="8"/>
        <v>582.14130026526368</v>
      </c>
      <c r="U50">
        <f t="shared" si="9"/>
        <v>957.32376108871154</v>
      </c>
      <c r="V50">
        <f t="shared" si="10"/>
        <v>195.30546339506316</v>
      </c>
      <c r="W50">
        <f t="shared" si="11"/>
        <v>730.86355011018759</v>
      </c>
      <c r="X50">
        <f t="shared" si="12"/>
        <v>1543.2103806698274</v>
      </c>
      <c r="Y50">
        <f t="shared" si="13"/>
        <v>562.43100013212199</v>
      </c>
      <c r="Z50">
        <f t="shared" si="14"/>
        <v>354.21842905109128</v>
      </c>
      <c r="AA50">
        <f t="shared" si="15"/>
        <v>535.17723041737531</v>
      </c>
      <c r="AC50">
        <f t="shared" si="16"/>
        <v>430.25086028048105</v>
      </c>
      <c r="AD50">
        <f t="shared" si="17"/>
        <v>151.89043998478263</v>
      </c>
      <c r="AE50">
        <f t="shared" si="18"/>
        <v>527.07290080823054</v>
      </c>
      <c r="AF50">
        <f t="shared" si="19"/>
        <v>-234.94539688541789</v>
      </c>
      <c r="AG50">
        <f t="shared" si="20"/>
        <v>300.61268982970654</v>
      </c>
      <c r="AH50">
        <f t="shared" si="21"/>
        <v>1112.9595203893464</v>
      </c>
      <c r="AI50">
        <f t="shared" si="22"/>
        <v>132.18013985164094</v>
      </c>
      <c r="AJ50">
        <f t="shared" si="23"/>
        <v>-76.032431229389772</v>
      </c>
      <c r="AK50">
        <f t="shared" si="24"/>
        <v>104.92637013689426</v>
      </c>
      <c r="AL50">
        <f t="shared" si="25"/>
        <v>2346.7503743086841</v>
      </c>
      <c r="AN50">
        <v>0</v>
      </c>
      <c r="AO50">
        <f t="shared" si="26"/>
        <v>7.5243043152177294E-2</v>
      </c>
      <c r="AP50">
        <f t="shared" si="27"/>
        <v>0.26109983632827849</v>
      </c>
      <c r="AQ50">
        <f t="shared" si="28"/>
        <v>-0.11638656546143401</v>
      </c>
      <c r="AR50">
        <f t="shared" si="29"/>
        <v>0.14891663751329456</v>
      </c>
      <c r="AS50">
        <f t="shared" si="30"/>
        <v>0.55133464112469488</v>
      </c>
      <c r="AT50">
        <f t="shared" si="31"/>
        <v>6.5479012159779554E-2</v>
      </c>
      <c r="AU50">
        <f t="shared" si="32"/>
        <v>-3.7664724024310446E-2</v>
      </c>
      <c r="AV50">
        <f t="shared" si="33"/>
        <v>5.1978119207519789E-2</v>
      </c>
      <c r="AX50">
        <f t="shared" si="34"/>
        <v>430.25086028048105</v>
      </c>
      <c r="AY50">
        <f t="shared" si="35"/>
        <v>328.46707966627918</v>
      </c>
      <c r="AZ50">
        <f t="shared" si="36"/>
        <v>1139.8090394435542</v>
      </c>
      <c r="BA50">
        <f t="shared" si="37"/>
        <v>-508.07561294654033</v>
      </c>
      <c r="BB50">
        <f t="shared" si="38"/>
        <v>650.08286465482115</v>
      </c>
      <c r="BC50">
        <f t="shared" si="39"/>
        <v>2406.8042958180681</v>
      </c>
      <c r="BD50">
        <f t="shared" si="40"/>
        <v>285.84303614696648</v>
      </c>
      <c r="BE50">
        <f t="shared" si="41"/>
        <v>-164.42213643167361</v>
      </c>
      <c r="BF50">
        <f t="shared" si="42"/>
        <v>226.90604084300273</v>
      </c>
      <c r="BI50">
        <f t="shared" si="43"/>
        <v>4795.6654674749579</v>
      </c>
      <c r="BJ50">
        <f t="shared" si="44"/>
        <v>4795.6654674749589</v>
      </c>
      <c r="BK50">
        <f t="shared" si="45"/>
        <v>0</v>
      </c>
    </row>
    <row r="51" spans="1:63" x14ac:dyDescent="0.35">
      <c r="A51" s="2">
        <v>41589</v>
      </c>
      <c r="B51">
        <v>8.5179782431824407</v>
      </c>
      <c r="C51">
        <f t="shared" si="5"/>
        <v>8.594969329669814</v>
      </c>
      <c r="D51">
        <f t="shared" si="6"/>
        <v>5404.403318756642</v>
      </c>
      <c r="E51">
        <v>1</v>
      </c>
      <c r="F51">
        <v>294214.73836167197</v>
      </c>
      <c r="G51">
        <v>49.195903778076101</v>
      </c>
      <c r="H51">
        <v>38.759830474853501</v>
      </c>
      <c r="I51">
        <v>28.5662727355957</v>
      </c>
      <c r="J51">
        <v>210510.79499912899</v>
      </c>
      <c r="K51">
        <v>17.25</v>
      </c>
      <c r="L51">
        <v>0</v>
      </c>
      <c r="M51">
        <v>28.303012847900298</v>
      </c>
      <c r="N51">
        <v>13.202647209167401</v>
      </c>
      <c r="O51">
        <v>42.232997894287102</v>
      </c>
      <c r="P51">
        <v>71</v>
      </c>
      <c r="S51">
        <f t="shared" si="7"/>
        <v>479.76600717961276</v>
      </c>
      <c r="T51">
        <f t="shared" si="8"/>
        <v>609.41231959430536</v>
      </c>
      <c r="U51">
        <f t="shared" si="9"/>
        <v>1024.4378849922439</v>
      </c>
      <c r="V51">
        <f t="shared" si="10"/>
        <v>238.06875650904956</v>
      </c>
      <c r="W51">
        <f t="shared" si="11"/>
        <v>805.82133481407857</v>
      </c>
      <c r="X51">
        <f t="shared" si="12"/>
        <v>1750.9957222400694</v>
      </c>
      <c r="Y51">
        <f t="shared" si="13"/>
        <v>632.12240689569205</v>
      </c>
      <c r="Z51">
        <f t="shared" si="14"/>
        <v>397.08778457555326</v>
      </c>
      <c r="AA51">
        <f t="shared" si="15"/>
        <v>600.6801009030255</v>
      </c>
      <c r="AC51">
        <f t="shared" si="16"/>
        <v>479.76600717961276</v>
      </c>
      <c r="AD51">
        <f t="shared" si="17"/>
        <v>129.6463124146926</v>
      </c>
      <c r="AE51">
        <f t="shared" si="18"/>
        <v>544.67187781263112</v>
      </c>
      <c r="AF51">
        <f t="shared" si="19"/>
        <v>-241.69725067056319</v>
      </c>
      <c r="AG51">
        <f t="shared" si="20"/>
        <v>326.05532763446581</v>
      </c>
      <c r="AH51">
        <f t="shared" si="21"/>
        <v>1271.2297150604568</v>
      </c>
      <c r="AI51">
        <f t="shared" si="22"/>
        <v>152.3563997160793</v>
      </c>
      <c r="AJ51">
        <f t="shared" si="23"/>
        <v>-82.678222604059499</v>
      </c>
      <c r="AK51">
        <f t="shared" si="24"/>
        <v>120.91409372341275</v>
      </c>
      <c r="AL51">
        <f t="shared" si="25"/>
        <v>2704.1390584899132</v>
      </c>
      <c r="AN51">
        <v>0</v>
      </c>
      <c r="AO51">
        <f t="shared" si="26"/>
        <v>5.8386135739781755E-2</v>
      </c>
      <c r="AP51">
        <f t="shared" si="27"/>
        <v>0.2452926396385966</v>
      </c>
      <c r="AQ51">
        <f t="shared" si="28"/>
        <v>-0.10884820572794245</v>
      </c>
      <c r="AR51">
        <f t="shared" si="29"/>
        <v>0.14683881294712003</v>
      </c>
      <c r="AS51">
        <f t="shared" si="30"/>
        <v>0.57249750739190663</v>
      </c>
      <c r="AT51">
        <f t="shared" si="31"/>
        <v>6.8613609357386862E-2</v>
      </c>
      <c r="AU51">
        <f t="shared" si="32"/>
        <v>-3.7234085858484048E-2</v>
      </c>
      <c r="AV51">
        <f t="shared" si="33"/>
        <v>5.4453586511634594E-2</v>
      </c>
      <c r="AX51">
        <f t="shared" si="34"/>
        <v>479.76600717961276</v>
      </c>
      <c r="AY51">
        <f t="shared" si="35"/>
        <v>287.53054254293033</v>
      </c>
      <c r="AZ51">
        <f t="shared" si="36"/>
        <v>1207.9772854194512</v>
      </c>
      <c r="BA51">
        <f t="shared" si="37"/>
        <v>-536.0379352260378</v>
      </c>
      <c r="BB51">
        <f t="shared" si="38"/>
        <v>723.12789702706743</v>
      </c>
      <c r="BC51">
        <f t="shared" si="39"/>
        <v>2819.342585687029</v>
      </c>
      <c r="BD51">
        <f t="shared" si="40"/>
        <v>337.89714072335812</v>
      </c>
      <c r="BE51">
        <f t="shared" si="41"/>
        <v>-183.36436848115312</v>
      </c>
      <c r="BF51">
        <f t="shared" si="42"/>
        <v>268.16416388438336</v>
      </c>
      <c r="BI51">
        <f t="shared" si="43"/>
        <v>5404.4033187566411</v>
      </c>
      <c r="BJ51">
        <f t="shared" si="44"/>
        <v>5404.403318756642</v>
      </c>
      <c r="BK51">
        <f t="shared" si="45"/>
        <v>0</v>
      </c>
    </row>
    <row r="52" spans="1:63" x14ac:dyDescent="0.35">
      <c r="A52" s="2">
        <v>41596</v>
      </c>
      <c r="B52">
        <v>7.0373067497139203</v>
      </c>
      <c r="C52">
        <f t="shared" si="5"/>
        <v>8.2646403087258182</v>
      </c>
      <c r="D52">
        <f t="shared" si="6"/>
        <v>3884.0756583948014</v>
      </c>
      <c r="E52">
        <v>1</v>
      </c>
      <c r="F52">
        <v>250882.47299786899</v>
      </c>
      <c r="G52">
        <v>52.595245361328097</v>
      </c>
      <c r="H52">
        <v>44.335575103759702</v>
      </c>
      <c r="I52">
        <v>27.7156066894531</v>
      </c>
      <c r="J52">
        <v>191031.10585285199</v>
      </c>
      <c r="K52">
        <v>12.8726851851851</v>
      </c>
      <c r="L52">
        <v>0</v>
      </c>
      <c r="M52">
        <v>29.506334304809499</v>
      </c>
      <c r="N52">
        <v>13.169781684875399</v>
      </c>
      <c r="O52">
        <v>36.808757781982401</v>
      </c>
      <c r="P52">
        <v>68</v>
      </c>
      <c r="S52">
        <f t="shared" si="7"/>
        <v>436.37357060785808</v>
      </c>
      <c r="T52">
        <f t="shared" si="8"/>
        <v>535.10668614025542</v>
      </c>
      <c r="U52">
        <f t="shared" si="9"/>
        <v>981.92739844718255</v>
      </c>
      <c r="V52">
        <f t="shared" si="10"/>
        <v>195.77300053604318</v>
      </c>
      <c r="W52">
        <f t="shared" si="11"/>
        <v>721.70761972733715</v>
      </c>
      <c r="X52">
        <f t="shared" si="12"/>
        <v>1412.8157682925037</v>
      </c>
      <c r="Y52">
        <f t="shared" si="13"/>
        <v>581.73115689821191</v>
      </c>
      <c r="Z52">
        <f t="shared" si="14"/>
        <v>361.34327160578187</v>
      </c>
      <c r="AA52">
        <f t="shared" si="15"/>
        <v>530.80509372586755</v>
      </c>
      <c r="AC52">
        <f t="shared" si="16"/>
        <v>436.37357060785808</v>
      </c>
      <c r="AD52">
        <f t="shared" si="17"/>
        <v>98.733115532397335</v>
      </c>
      <c r="AE52">
        <f t="shared" si="18"/>
        <v>545.55382783932441</v>
      </c>
      <c r="AF52">
        <f t="shared" si="19"/>
        <v>-240.6005700718149</v>
      </c>
      <c r="AG52">
        <f t="shared" si="20"/>
        <v>285.33404911947906</v>
      </c>
      <c r="AH52">
        <f t="shared" si="21"/>
        <v>976.44219768464563</v>
      </c>
      <c r="AI52">
        <f t="shared" si="22"/>
        <v>145.35758629035382</v>
      </c>
      <c r="AJ52">
        <f t="shared" si="23"/>
        <v>-75.030299002076219</v>
      </c>
      <c r="AK52">
        <f t="shared" si="24"/>
        <v>94.431523118009466</v>
      </c>
      <c r="AL52">
        <f t="shared" si="25"/>
        <v>1617.4806572766247</v>
      </c>
      <c r="AN52">
        <v>0</v>
      </c>
      <c r="AO52">
        <f t="shared" si="26"/>
        <v>5.3945994668452603E-2</v>
      </c>
      <c r="AP52">
        <f t="shared" si="27"/>
        <v>0.29808077795658217</v>
      </c>
      <c r="AQ52">
        <f t="shared" si="28"/>
        <v>-0.13145981467648346</v>
      </c>
      <c r="AR52">
        <f t="shared" si="29"/>
        <v>0.1559013813098668</v>
      </c>
      <c r="AS52">
        <f t="shared" si="30"/>
        <v>0.53351041650320175</v>
      </c>
      <c r="AT52">
        <f t="shared" si="31"/>
        <v>7.9420765087328232E-2</v>
      </c>
      <c r="AU52">
        <f t="shared" si="32"/>
        <v>-4.0995202958122728E-2</v>
      </c>
      <c r="AV52">
        <f t="shared" si="33"/>
        <v>5.1595682109174756E-2</v>
      </c>
      <c r="AX52">
        <f t="shared" si="34"/>
        <v>436.37357060785808</v>
      </c>
      <c r="AY52">
        <f t="shared" si="35"/>
        <v>185.98971844616733</v>
      </c>
      <c r="AZ52">
        <f t="shared" si="36"/>
        <v>1027.6937204900646</v>
      </c>
      <c r="BA52">
        <f t="shared" si="37"/>
        <v>-453.23427752019666</v>
      </c>
      <c r="BB52">
        <f t="shared" si="38"/>
        <v>537.50151783089609</v>
      </c>
      <c r="BC52">
        <f t="shared" si="39"/>
        <v>1839.3849768341702</v>
      </c>
      <c r="BD52">
        <f t="shared" si="40"/>
        <v>273.81913760521786</v>
      </c>
      <c r="BE52">
        <f t="shared" si="41"/>
        <v>-141.33924682796919</v>
      </c>
      <c r="BF52">
        <f t="shared" si="42"/>
        <v>177.88654092859323</v>
      </c>
      <c r="BI52">
        <f t="shared" si="43"/>
        <v>3884.0756583948009</v>
      </c>
      <c r="BJ52">
        <f t="shared" si="44"/>
        <v>3884.0756583948014</v>
      </c>
      <c r="BK52">
        <f t="shared" si="45"/>
        <v>0</v>
      </c>
    </row>
    <row r="53" spans="1:63" x14ac:dyDescent="0.35">
      <c r="A53" s="2">
        <v>41603</v>
      </c>
      <c r="B53">
        <v>7.9398809813764304</v>
      </c>
      <c r="C53">
        <f t="shared" si="5"/>
        <v>8.4572583904540135</v>
      </c>
      <c r="D53">
        <f t="shared" si="6"/>
        <v>4709.1296886368691</v>
      </c>
      <c r="E53">
        <v>1</v>
      </c>
      <c r="F53">
        <v>228072.52653174999</v>
      </c>
      <c r="G53">
        <v>49.962677001953097</v>
      </c>
      <c r="H53">
        <v>41.788425445556598</v>
      </c>
      <c r="I53">
        <v>28.0180339813232</v>
      </c>
      <c r="J53">
        <v>200833.76151711401</v>
      </c>
      <c r="K53">
        <v>19.858796296296301</v>
      </c>
      <c r="L53">
        <v>1</v>
      </c>
      <c r="M53">
        <v>28.477043151855401</v>
      </c>
      <c r="N53">
        <v>47.437591552734297</v>
      </c>
      <c r="O53">
        <v>26.42525100708</v>
      </c>
      <c r="P53">
        <v>87</v>
      </c>
      <c r="S53">
        <f t="shared" si="7"/>
        <v>875.36446293646145</v>
      </c>
      <c r="T53">
        <f t="shared" si="8"/>
        <v>1053.700246743414</v>
      </c>
      <c r="U53">
        <f t="shared" si="9"/>
        <v>1891.3853104845859</v>
      </c>
      <c r="V53">
        <f t="shared" si="10"/>
        <v>411.22782722899336</v>
      </c>
      <c r="W53">
        <f t="shared" si="11"/>
        <v>1455.713881615636</v>
      </c>
      <c r="X53">
        <f t="shared" si="12"/>
        <v>3010.2185468496359</v>
      </c>
      <c r="Y53">
        <f t="shared" si="13"/>
        <v>1155.306131986383</v>
      </c>
      <c r="Z53">
        <f t="shared" si="14"/>
        <v>443.65595774393074</v>
      </c>
      <c r="AA53">
        <f t="shared" si="15"/>
        <v>1007.5485835694735</v>
      </c>
      <c r="AC53">
        <f t="shared" si="16"/>
        <v>875.36446293646145</v>
      </c>
      <c r="AD53">
        <f t="shared" si="17"/>
        <v>178.33578380695258</v>
      </c>
      <c r="AE53">
        <f t="shared" si="18"/>
        <v>1016.0208475481245</v>
      </c>
      <c r="AF53">
        <f t="shared" si="19"/>
        <v>-464.13663570746809</v>
      </c>
      <c r="AG53">
        <f t="shared" si="20"/>
        <v>580.34941867917451</v>
      </c>
      <c r="AH53">
        <f t="shared" si="21"/>
        <v>2134.8540839131747</v>
      </c>
      <c r="AI53">
        <f t="shared" si="22"/>
        <v>279.94166904992153</v>
      </c>
      <c r="AJ53">
        <f t="shared" si="23"/>
        <v>-431.70850519253071</v>
      </c>
      <c r="AK53">
        <f t="shared" si="24"/>
        <v>132.18412063301207</v>
      </c>
      <c r="AL53">
        <f t="shared" si="25"/>
        <v>407.92444297004567</v>
      </c>
      <c r="AN53">
        <v>0</v>
      </c>
      <c r="AO53">
        <f t="shared" si="26"/>
        <v>5.205606305638661E-2</v>
      </c>
      <c r="AP53">
        <f t="shared" si="27"/>
        <v>0.29657561807013277</v>
      </c>
      <c r="AQ53">
        <f t="shared" si="28"/>
        <v>-0.1354810877514149</v>
      </c>
      <c r="AR53">
        <f t="shared" si="29"/>
        <v>0.16940349989547432</v>
      </c>
      <c r="AS53">
        <f t="shared" si="30"/>
        <v>0.62316208466983014</v>
      </c>
      <c r="AT53">
        <f t="shared" si="31"/>
        <v>8.171473422264848E-2</v>
      </c>
      <c r="AU53">
        <f t="shared" si="32"/>
        <v>-0.12601534413647303</v>
      </c>
      <c r="AV53">
        <f t="shared" si="33"/>
        <v>3.8584431973415476E-2</v>
      </c>
      <c r="AX53">
        <f t="shared" si="34"/>
        <v>875.36446293646145</v>
      </c>
      <c r="AY53">
        <f t="shared" si="35"/>
        <v>199.57072433244267</v>
      </c>
      <c r="AZ53">
        <f t="shared" si="36"/>
        <v>1137.0012913478804</v>
      </c>
      <c r="BA53">
        <f t="shared" si="37"/>
        <v>-519.40268296143984</v>
      </c>
      <c r="BB53">
        <f t="shared" si="38"/>
        <v>649.45324701121206</v>
      </c>
      <c r="BC53">
        <f t="shared" si="39"/>
        <v>2389.0571301821674</v>
      </c>
      <c r="BD53">
        <f t="shared" si="40"/>
        <v>313.27510649014073</v>
      </c>
      <c r="BE53">
        <f t="shared" si="41"/>
        <v>-483.11324425508008</v>
      </c>
      <c r="BF53">
        <f t="shared" si="42"/>
        <v>147.9236535530832</v>
      </c>
      <c r="BI53">
        <f t="shared" si="43"/>
        <v>4709.1296886368682</v>
      </c>
      <c r="BJ53">
        <f t="shared" si="44"/>
        <v>4709.1296886368691</v>
      </c>
      <c r="BK53">
        <f t="shared" si="45"/>
        <v>0</v>
      </c>
    </row>
    <row r="54" spans="1:63" x14ac:dyDescent="0.35">
      <c r="A54" s="2">
        <v>41610</v>
      </c>
      <c r="B54">
        <v>7.5935706473745199</v>
      </c>
      <c r="C54">
        <f t="shared" si="5"/>
        <v>8.0345137683491998</v>
      </c>
      <c r="D54">
        <f t="shared" si="6"/>
        <v>3085.6381427418582</v>
      </c>
      <c r="E54">
        <v>1</v>
      </c>
      <c r="F54">
        <v>262572.19253286498</v>
      </c>
      <c r="G54">
        <v>51.101924896240199</v>
      </c>
      <c r="H54">
        <v>44.052520751953097</v>
      </c>
      <c r="I54">
        <v>28.086652755737301</v>
      </c>
      <c r="J54">
        <v>192361.73649233201</v>
      </c>
      <c r="K54">
        <v>18.311778290993001</v>
      </c>
      <c r="L54">
        <v>0.28571428571428498</v>
      </c>
      <c r="M54">
        <v>22.411485671996999</v>
      </c>
      <c r="N54">
        <v>45.353191375732401</v>
      </c>
      <c r="O54">
        <v>14.6362047195434</v>
      </c>
      <c r="P54">
        <v>67</v>
      </c>
      <c r="S54">
        <f t="shared" si="7"/>
        <v>658.55836560727187</v>
      </c>
      <c r="T54">
        <f t="shared" si="8"/>
        <v>815.27407411315824</v>
      </c>
      <c r="U54">
        <f t="shared" si="9"/>
        <v>1448.1538732192075</v>
      </c>
      <c r="V54">
        <f t="shared" si="10"/>
        <v>296.96896213941073</v>
      </c>
      <c r="W54">
        <f t="shared" si="11"/>
        <v>1096.5346401358092</v>
      </c>
      <c r="X54">
        <f t="shared" si="12"/>
        <v>2149.6876486351507</v>
      </c>
      <c r="Y54">
        <f t="shared" si="13"/>
        <v>819.28390146646643</v>
      </c>
      <c r="Z54">
        <f t="shared" si="14"/>
        <v>343.89051342519463</v>
      </c>
      <c r="AA54">
        <f t="shared" si="15"/>
        <v>711.90682063462691</v>
      </c>
      <c r="AC54">
        <f t="shared" si="16"/>
        <v>658.55836560727187</v>
      </c>
      <c r="AD54">
        <f t="shared" si="17"/>
        <v>156.71570850588637</v>
      </c>
      <c r="AE54">
        <f t="shared" si="18"/>
        <v>789.59550761193566</v>
      </c>
      <c r="AF54">
        <f t="shared" si="19"/>
        <v>-361.58940346786113</v>
      </c>
      <c r="AG54">
        <f t="shared" si="20"/>
        <v>437.97627452853737</v>
      </c>
      <c r="AH54">
        <f t="shared" si="21"/>
        <v>1491.129283027879</v>
      </c>
      <c r="AI54">
        <f t="shared" si="22"/>
        <v>160.72553585919457</v>
      </c>
      <c r="AJ54">
        <f t="shared" si="23"/>
        <v>-314.66785218207724</v>
      </c>
      <c r="AK54">
        <f t="shared" si="24"/>
        <v>53.348455027355044</v>
      </c>
      <c r="AL54">
        <f t="shared" si="25"/>
        <v>13.846268223736388</v>
      </c>
      <c r="AN54">
        <v>0</v>
      </c>
      <c r="AO54">
        <f t="shared" si="26"/>
        <v>6.4940134440871378E-2</v>
      </c>
      <c r="AP54">
        <f t="shared" si="27"/>
        <v>0.32719399291297718</v>
      </c>
      <c r="AQ54">
        <f t="shared" si="28"/>
        <v>-0.1498360610909365</v>
      </c>
      <c r="AR54">
        <f t="shared" si="29"/>
        <v>0.18148938878534246</v>
      </c>
      <c r="AS54">
        <f t="shared" si="30"/>
        <v>0.61789680837842398</v>
      </c>
      <c r="AT54">
        <f t="shared" si="31"/>
        <v>6.6601733842049066E-2</v>
      </c>
      <c r="AU54">
        <f t="shared" si="32"/>
        <v>-0.13039262509001642</v>
      </c>
      <c r="AV54">
        <f t="shared" si="33"/>
        <v>2.2106627821288825E-2</v>
      </c>
      <c r="AX54">
        <f t="shared" si="34"/>
        <v>658.55836560727187</v>
      </c>
      <c r="AY54">
        <f t="shared" si="35"/>
        <v>157.61488702584018</v>
      </c>
      <c r="AZ54">
        <f t="shared" si="36"/>
        <v>794.12592339900402</v>
      </c>
      <c r="BA54">
        <f t="shared" si="37"/>
        <v>-363.66407375931436</v>
      </c>
      <c r="BB54">
        <f t="shared" si="38"/>
        <v>440.48922528542118</v>
      </c>
      <c r="BC54">
        <f t="shared" si="39"/>
        <v>1499.6848479712773</v>
      </c>
      <c r="BD54">
        <f t="shared" si="40"/>
        <v>161.64772133013747</v>
      </c>
      <c r="BE54">
        <f t="shared" si="41"/>
        <v>-316.47330344347068</v>
      </c>
      <c r="BF54">
        <f t="shared" si="42"/>
        <v>53.654549325690923</v>
      </c>
      <c r="BI54">
        <f t="shared" si="43"/>
        <v>3085.6381427418573</v>
      </c>
      <c r="BJ54">
        <f t="shared" si="44"/>
        <v>3085.6381427418582</v>
      </c>
      <c r="BK54">
        <f t="shared" si="45"/>
        <v>0</v>
      </c>
    </row>
    <row r="55" spans="1:63" x14ac:dyDescent="0.35">
      <c r="A55" s="2">
        <v>41617</v>
      </c>
      <c r="B55">
        <v>7.2140957213760997</v>
      </c>
      <c r="C55">
        <f t="shared" si="5"/>
        <v>7.5375782918239924</v>
      </c>
      <c r="D55">
        <f t="shared" si="6"/>
        <v>1877.2782957096451</v>
      </c>
      <c r="E55">
        <v>1</v>
      </c>
      <c r="F55">
        <v>301994.92018088902</v>
      </c>
      <c r="G55">
        <v>55.86372756958</v>
      </c>
      <c r="H55">
        <v>50.421237945556598</v>
      </c>
      <c r="I55">
        <v>29.0311069488525</v>
      </c>
      <c r="J55">
        <v>188831.78481039699</v>
      </c>
      <c r="K55">
        <v>7.9540229885057396</v>
      </c>
      <c r="L55">
        <v>0</v>
      </c>
      <c r="M55">
        <v>21.401901245117099</v>
      </c>
      <c r="N55">
        <v>42.995567321777301</v>
      </c>
      <c r="O55">
        <v>9.0222406387329102</v>
      </c>
      <c r="P55">
        <v>62</v>
      </c>
      <c r="S55">
        <f t="shared" si="7"/>
        <v>408.82375627727032</v>
      </c>
      <c r="T55">
        <f t="shared" si="8"/>
        <v>522.59459971249703</v>
      </c>
      <c r="U55">
        <f t="shared" si="9"/>
        <v>967.48781310259039</v>
      </c>
      <c r="V55">
        <f t="shared" si="10"/>
        <v>164.30403584318935</v>
      </c>
      <c r="W55">
        <f t="shared" si="11"/>
        <v>692.4844852696699</v>
      </c>
      <c r="X55">
        <f t="shared" si="12"/>
        <v>1305.8371730728984</v>
      </c>
      <c r="Y55">
        <f t="shared" si="13"/>
        <v>503.62113804012336</v>
      </c>
      <c r="Z55">
        <f t="shared" si="14"/>
        <v>220.81597271328749</v>
      </c>
      <c r="AA55">
        <f t="shared" si="15"/>
        <v>428.93290757769034</v>
      </c>
      <c r="AC55">
        <f t="shared" si="16"/>
        <v>408.82375627727032</v>
      </c>
      <c r="AD55">
        <f t="shared" si="17"/>
        <v>113.77084343522671</v>
      </c>
      <c r="AE55">
        <f t="shared" si="18"/>
        <v>558.66405682532013</v>
      </c>
      <c r="AF55">
        <f t="shared" si="19"/>
        <v>-244.51972043408097</v>
      </c>
      <c r="AG55">
        <f t="shared" si="20"/>
        <v>283.66072899239958</v>
      </c>
      <c r="AH55">
        <f t="shared" si="21"/>
        <v>897.01341679562802</v>
      </c>
      <c r="AI55">
        <f t="shared" si="22"/>
        <v>94.797381762853036</v>
      </c>
      <c r="AJ55">
        <f t="shared" si="23"/>
        <v>-188.00778356398283</v>
      </c>
      <c r="AK55">
        <f t="shared" si="24"/>
        <v>20.109151300420024</v>
      </c>
      <c r="AL55">
        <f t="shared" si="25"/>
        <v>-67.033535681408921</v>
      </c>
      <c r="AN55">
        <v>0</v>
      </c>
      <c r="AO55">
        <f t="shared" si="26"/>
        <v>7.4094253989433284E-2</v>
      </c>
      <c r="AP55">
        <f t="shared" si="27"/>
        <v>0.36383483914970921</v>
      </c>
      <c r="AQ55">
        <f t="shared" si="28"/>
        <v>-0.15924560040361199</v>
      </c>
      <c r="AR55">
        <f t="shared" si="29"/>
        <v>0.18473652357826328</v>
      </c>
      <c r="AS55">
        <f t="shared" si="30"/>
        <v>0.58418781059511449</v>
      </c>
      <c r="AT55">
        <f t="shared" si="31"/>
        <v>6.1737621606620621E-2</v>
      </c>
      <c r="AU55">
        <f t="shared" si="32"/>
        <v>-0.12244170867302305</v>
      </c>
      <c r="AV55">
        <f t="shared" si="33"/>
        <v>1.3096260157494146E-2</v>
      </c>
      <c r="AX55">
        <f t="shared" si="34"/>
        <v>408.82375627727032</v>
      </c>
      <c r="AY55">
        <f t="shared" si="35"/>
        <v>108.80404361663865</v>
      </c>
      <c r="AZ55">
        <f t="shared" si="36"/>
        <v>534.27492115303846</v>
      </c>
      <c r="BA55">
        <f t="shared" si="37"/>
        <v>-233.84492479731804</v>
      </c>
      <c r="BB55">
        <f t="shared" si="38"/>
        <v>271.27718664745663</v>
      </c>
      <c r="BC55">
        <f t="shared" si="39"/>
        <v>857.8532423494562</v>
      </c>
      <c r="BD55">
        <f t="shared" si="40"/>
        <v>90.658890702000306</v>
      </c>
      <c r="BE55">
        <f t="shared" si="41"/>
        <v>-179.80008291675705</v>
      </c>
      <c r="BF55">
        <f t="shared" si="42"/>
        <v>19.231262677859625</v>
      </c>
      <c r="BI55">
        <f t="shared" si="43"/>
        <v>1877.2782957096451</v>
      </c>
      <c r="BJ55">
        <f t="shared" si="44"/>
        <v>1877.2782957096451</v>
      </c>
      <c r="BK55">
        <f t="shared" si="45"/>
        <v>0</v>
      </c>
    </row>
    <row r="56" spans="1:63" x14ac:dyDescent="0.35">
      <c r="A56" s="2">
        <v>41624</v>
      </c>
      <c r="B56">
        <v>8.2244163493046791</v>
      </c>
      <c r="C56">
        <f t="shared" si="5"/>
        <v>8.0235475405279377</v>
      </c>
      <c r="D56">
        <f t="shared" si="6"/>
        <v>3051.9851921091199</v>
      </c>
      <c r="E56">
        <v>1</v>
      </c>
      <c r="F56">
        <v>304167.68911039998</v>
      </c>
      <c r="G56">
        <v>53.325908660888601</v>
      </c>
      <c r="H56">
        <v>47.159385681152301</v>
      </c>
      <c r="I56">
        <v>31.600833892822202</v>
      </c>
      <c r="J56">
        <v>194126.84672716001</v>
      </c>
      <c r="K56">
        <v>9.2295454545454501</v>
      </c>
      <c r="L56">
        <v>0</v>
      </c>
      <c r="M56">
        <v>16.690748214721602</v>
      </c>
      <c r="N56">
        <v>16.757898330688398</v>
      </c>
      <c r="O56">
        <v>8.6659049987792898</v>
      </c>
      <c r="P56">
        <v>61</v>
      </c>
      <c r="S56">
        <f t="shared" si="7"/>
        <v>432.83528042738124</v>
      </c>
      <c r="T56">
        <f t="shared" si="8"/>
        <v>554.26647458307775</v>
      </c>
      <c r="U56">
        <f t="shared" si="9"/>
        <v>985.00109461919408</v>
      </c>
      <c r="V56">
        <f t="shared" si="10"/>
        <v>184.52089464552864</v>
      </c>
      <c r="W56">
        <f t="shared" si="11"/>
        <v>768.16701623868573</v>
      </c>
      <c r="X56">
        <f t="shared" si="12"/>
        <v>1428.295919941962</v>
      </c>
      <c r="Y56">
        <f t="shared" si="13"/>
        <v>509.2769076508165</v>
      </c>
      <c r="Z56">
        <f t="shared" si="14"/>
        <v>340.45521488100087</v>
      </c>
      <c r="AA56">
        <f t="shared" si="15"/>
        <v>453.26511055426158</v>
      </c>
      <c r="AC56">
        <f t="shared" si="16"/>
        <v>432.83528042738124</v>
      </c>
      <c r="AD56">
        <f t="shared" si="17"/>
        <v>121.43119415569652</v>
      </c>
      <c r="AE56">
        <f t="shared" si="18"/>
        <v>552.16581419181284</v>
      </c>
      <c r="AF56">
        <f t="shared" si="19"/>
        <v>-248.31438578185259</v>
      </c>
      <c r="AG56">
        <f t="shared" si="20"/>
        <v>335.3317358113045</v>
      </c>
      <c r="AH56">
        <f t="shared" si="21"/>
        <v>995.46063951458075</v>
      </c>
      <c r="AI56">
        <f t="shared" si="22"/>
        <v>76.441627223435262</v>
      </c>
      <c r="AJ56">
        <f t="shared" si="23"/>
        <v>-92.380065546380365</v>
      </c>
      <c r="AK56">
        <f t="shared" si="24"/>
        <v>20.429830126880347</v>
      </c>
      <c r="AL56">
        <f t="shared" si="25"/>
        <v>858.58352198626108</v>
      </c>
      <c r="AN56">
        <v>0</v>
      </c>
      <c r="AO56">
        <f t="shared" si="26"/>
        <v>6.897280038198407E-2</v>
      </c>
      <c r="AP56">
        <f t="shared" si="27"/>
        <v>0.31362964635904489</v>
      </c>
      <c r="AQ56">
        <f t="shared" si="28"/>
        <v>-0.1410423300338042</v>
      </c>
      <c r="AR56">
        <f t="shared" si="29"/>
        <v>0.1904681003647391</v>
      </c>
      <c r="AS56">
        <f t="shared" si="30"/>
        <v>0.56542067674412688</v>
      </c>
      <c r="AT56">
        <f t="shared" si="31"/>
        <v>4.3418770045165561E-2</v>
      </c>
      <c r="AU56">
        <f t="shared" si="32"/>
        <v>-5.2471787537849812E-2</v>
      </c>
      <c r="AV56">
        <f t="shared" si="33"/>
        <v>1.1604123676593683E-2</v>
      </c>
      <c r="AX56">
        <f t="shared" si="34"/>
        <v>432.83528042738124</v>
      </c>
      <c r="AY56">
        <f t="shared" si="35"/>
        <v>180.65010402891573</v>
      </c>
      <c r="AZ56">
        <f t="shared" si="36"/>
        <v>821.4430605620671</v>
      </c>
      <c r="BA56">
        <f t="shared" si="37"/>
        <v>-369.41100625142479</v>
      </c>
      <c r="BB56">
        <f t="shared" si="38"/>
        <v>498.86450824849487</v>
      </c>
      <c r="BC56">
        <f t="shared" si="39"/>
        <v>1480.9215155574084</v>
      </c>
      <c r="BD56">
        <f t="shared" si="40"/>
        <v>113.72026772912508</v>
      </c>
      <c r="BE56">
        <f t="shared" si="41"/>
        <v>-137.43147769554224</v>
      </c>
      <c r="BF56">
        <f t="shared" si="42"/>
        <v>30.392939502694311</v>
      </c>
      <c r="BI56">
        <f t="shared" si="43"/>
        <v>3051.9851921091199</v>
      </c>
      <c r="BJ56">
        <f t="shared" si="44"/>
        <v>3051.9851921091199</v>
      </c>
      <c r="BK56">
        <f t="shared" si="45"/>
        <v>0</v>
      </c>
    </row>
    <row r="57" spans="1:63" x14ac:dyDescent="0.35">
      <c r="A57" s="2">
        <v>41631</v>
      </c>
      <c r="B57">
        <v>7.4800162640617502</v>
      </c>
      <c r="C57">
        <f t="shared" si="5"/>
        <v>8.3709966693844358</v>
      </c>
      <c r="D57">
        <f t="shared" si="6"/>
        <v>4319.939469216004</v>
      </c>
      <c r="E57">
        <v>1</v>
      </c>
      <c r="F57">
        <v>296180.52850027202</v>
      </c>
      <c r="G57">
        <v>50.611976623535099</v>
      </c>
      <c r="H57">
        <v>42.1873168945312</v>
      </c>
      <c r="I57">
        <v>35.632724761962798</v>
      </c>
      <c r="J57">
        <v>144126.476592666</v>
      </c>
      <c r="K57">
        <v>12.2477272727272</v>
      </c>
      <c r="L57">
        <v>0.57142857142857095</v>
      </c>
      <c r="M57">
        <v>27.525934219360298</v>
      </c>
      <c r="N57">
        <v>10.317086219787599</v>
      </c>
      <c r="O57">
        <v>10.510757446289</v>
      </c>
      <c r="P57">
        <v>74</v>
      </c>
      <c r="S57">
        <f t="shared" si="7"/>
        <v>603.59452826683093</v>
      </c>
      <c r="T57">
        <f t="shared" si="8"/>
        <v>767.92911549775647</v>
      </c>
      <c r="U57">
        <f t="shared" si="9"/>
        <v>1317.2998353209634</v>
      </c>
      <c r="V57">
        <f t="shared" si="10"/>
        <v>281.51849852799285</v>
      </c>
      <c r="W57">
        <f t="shared" si="11"/>
        <v>1152.5630889098916</v>
      </c>
      <c r="X57">
        <f t="shared" si="12"/>
        <v>1464.5165877025427</v>
      </c>
      <c r="Y57">
        <f t="shared" si="13"/>
        <v>789.2754436862399</v>
      </c>
      <c r="Z57">
        <f t="shared" si="14"/>
        <v>520.66148229582313</v>
      </c>
      <c r="AA57">
        <f t="shared" si="15"/>
        <v>638.32075820807438</v>
      </c>
      <c r="AC57">
        <f t="shared" si="16"/>
        <v>603.59452826683093</v>
      </c>
      <c r="AD57">
        <f t="shared" si="17"/>
        <v>164.33458723092554</v>
      </c>
      <c r="AE57">
        <f t="shared" si="18"/>
        <v>713.7053070541325</v>
      </c>
      <c r="AF57">
        <f t="shared" si="19"/>
        <v>-322.07602973883809</v>
      </c>
      <c r="AG57">
        <f t="shared" si="20"/>
        <v>548.96856064306064</v>
      </c>
      <c r="AH57">
        <f t="shared" si="21"/>
        <v>860.92205943571173</v>
      </c>
      <c r="AI57">
        <f t="shared" si="22"/>
        <v>185.68091541940896</v>
      </c>
      <c r="AJ57">
        <f t="shared" si="23"/>
        <v>-82.9330459710078</v>
      </c>
      <c r="AK57">
        <f t="shared" si="24"/>
        <v>34.726229941243446</v>
      </c>
      <c r="AL57">
        <f t="shared" si="25"/>
        <v>1613.0163569345359</v>
      </c>
      <c r="AN57">
        <v>0</v>
      </c>
      <c r="AO57">
        <f t="shared" si="26"/>
        <v>7.8130725023124542E-2</v>
      </c>
      <c r="AP57">
        <f t="shared" si="27"/>
        <v>0.33932183134785265</v>
      </c>
      <c r="AQ57">
        <f t="shared" si="28"/>
        <v>-0.15312682582580103</v>
      </c>
      <c r="AR57">
        <f t="shared" si="29"/>
        <v>0.26099990501495524</v>
      </c>
      <c r="AS57">
        <f t="shared" si="30"/>
        <v>0.40931410621181408</v>
      </c>
      <c r="AT57">
        <f t="shared" si="31"/>
        <v>8.8279556903562151E-2</v>
      </c>
      <c r="AU57">
        <f t="shared" si="32"/>
        <v>-3.9429429429762679E-2</v>
      </c>
      <c r="AV57">
        <f t="shared" si="33"/>
        <v>1.6510130754254886E-2</v>
      </c>
      <c r="AX57">
        <f t="shared" si="34"/>
        <v>603.59452826683093</v>
      </c>
      <c r="AY57">
        <f t="shared" si="35"/>
        <v>290.36072467237989</v>
      </c>
      <c r="AZ57">
        <f t="shared" si="36"/>
        <v>1261.0369712832007</v>
      </c>
      <c r="BA57">
        <f t="shared" si="37"/>
        <v>-569.07210448132082</v>
      </c>
      <c r="BB57">
        <f t="shared" si="38"/>
        <v>969.96567659054358</v>
      </c>
      <c r="BC57">
        <f t="shared" si="39"/>
        <v>1521.1524078794077</v>
      </c>
      <c r="BD57">
        <f t="shared" si="40"/>
        <v>328.07728468778782</v>
      </c>
      <c r="BE57">
        <f t="shared" si="41"/>
        <v>-146.53336058581098</v>
      </c>
      <c r="BF57">
        <f t="shared" si="42"/>
        <v>61.357340902984504</v>
      </c>
      <c r="BI57">
        <f t="shared" si="43"/>
        <v>4319.9394692160022</v>
      </c>
      <c r="BJ57">
        <f t="shared" si="44"/>
        <v>4319.939469216004</v>
      </c>
      <c r="BK57">
        <f t="shared" si="45"/>
        <v>0</v>
      </c>
    </row>
    <row r="58" spans="1:63" x14ac:dyDescent="0.35">
      <c r="A58" s="2">
        <v>41638</v>
      </c>
      <c r="B58">
        <v>9.7528026009620508</v>
      </c>
      <c r="C58">
        <f t="shared" si="5"/>
        <v>9.21555994479316</v>
      </c>
      <c r="D58">
        <f t="shared" si="6"/>
        <v>10052.332185184203</v>
      </c>
      <c r="E58">
        <v>1</v>
      </c>
      <c r="F58">
        <v>269122.08606449602</v>
      </c>
      <c r="G58">
        <v>47.674026489257798</v>
      </c>
      <c r="H58">
        <v>36.971485137939403</v>
      </c>
      <c r="I58">
        <v>39.378387451171797</v>
      </c>
      <c r="J58">
        <v>210059.18380867501</v>
      </c>
      <c r="K58">
        <v>15.8090909090909</v>
      </c>
      <c r="L58">
        <v>1</v>
      </c>
      <c r="M58">
        <v>31.7047519683837</v>
      </c>
      <c r="N58">
        <v>12.9221601486206</v>
      </c>
      <c r="O58">
        <v>35.255733489990199</v>
      </c>
      <c r="P58">
        <v>89</v>
      </c>
      <c r="S58">
        <f t="shared" si="7"/>
        <v>743.8940225054929</v>
      </c>
      <c r="T58">
        <f t="shared" si="8"/>
        <v>925.83389340984297</v>
      </c>
      <c r="U58">
        <f t="shared" si="9"/>
        <v>1551.5846931019739</v>
      </c>
      <c r="V58">
        <f t="shared" si="10"/>
        <v>381.26363911491819</v>
      </c>
      <c r="W58">
        <f t="shared" si="11"/>
        <v>1520.4086847080441</v>
      </c>
      <c r="X58">
        <f t="shared" si="12"/>
        <v>2707.4501374236456</v>
      </c>
      <c r="Y58">
        <f t="shared" si="13"/>
        <v>1013.1602497730522</v>
      </c>
      <c r="Z58">
        <f t="shared" si="14"/>
        <v>618.1775509883521</v>
      </c>
      <c r="AA58">
        <f t="shared" si="15"/>
        <v>897.42503952338154</v>
      </c>
      <c r="AC58">
        <f t="shared" si="16"/>
        <v>743.8940225054929</v>
      </c>
      <c r="AD58">
        <f t="shared" si="17"/>
        <v>181.93987090435007</v>
      </c>
      <c r="AE58">
        <f t="shared" si="18"/>
        <v>807.69067059648103</v>
      </c>
      <c r="AF58">
        <f t="shared" si="19"/>
        <v>-362.63038339057471</v>
      </c>
      <c r="AG58">
        <f t="shared" si="20"/>
        <v>776.51466220255122</v>
      </c>
      <c r="AH58">
        <f t="shared" si="21"/>
        <v>1963.5561149181526</v>
      </c>
      <c r="AI58">
        <f t="shared" si="22"/>
        <v>269.26622726755932</v>
      </c>
      <c r="AJ58">
        <f t="shared" si="23"/>
        <v>-125.7164715171408</v>
      </c>
      <c r="AK58">
        <f t="shared" si="24"/>
        <v>153.53101701788864</v>
      </c>
      <c r="AL58">
        <f t="shared" si="25"/>
        <v>5644.2864546794444</v>
      </c>
      <c r="AN58">
        <v>0</v>
      </c>
      <c r="AO58">
        <f t="shared" si="26"/>
        <v>4.9654022377718217E-2</v>
      </c>
      <c r="AP58">
        <f t="shared" si="27"/>
        <v>0.22043046657516902</v>
      </c>
      <c r="AQ58">
        <f t="shared" si="28"/>
        <v>-9.8967076772206397E-2</v>
      </c>
      <c r="AR58">
        <f t="shared" si="29"/>
        <v>0.21192208294960324</v>
      </c>
      <c r="AS58">
        <f t="shared" si="30"/>
        <v>0.53588286495656878</v>
      </c>
      <c r="AT58">
        <f t="shared" si="31"/>
        <v>7.3486648131877275E-2</v>
      </c>
      <c r="AU58">
        <f t="shared" si="32"/>
        <v>-3.4309843460544276E-2</v>
      </c>
      <c r="AV58">
        <f t="shared" si="33"/>
        <v>4.190083524181399E-2</v>
      </c>
      <c r="AX58">
        <f t="shared" si="34"/>
        <v>743.8940225054929</v>
      </c>
      <c r="AY58">
        <f t="shared" si="35"/>
        <v>462.20139683125501</v>
      </c>
      <c r="AZ58">
        <f t="shared" si="36"/>
        <v>2051.8633672853775</v>
      </c>
      <c r="BA58">
        <f t="shared" si="37"/>
        <v>-921.22891427515992</v>
      </c>
      <c r="BB58">
        <f t="shared" si="38"/>
        <v>1972.6636044424504</v>
      </c>
      <c r="BC58">
        <f t="shared" si="39"/>
        <v>4988.2325108873283</v>
      </c>
      <c r="BD58">
        <f t="shared" si="40"/>
        <v>684.04591991810867</v>
      </c>
      <c r="BE58">
        <f t="shared" si="41"/>
        <v>-319.371056223663</v>
      </c>
      <c r="BF58">
        <f t="shared" si="42"/>
        <v>390.03133381301444</v>
      </c>
      <c r="BI58">
        <f t="shared" si="43"/>
        <v>10052.332185184205</v>
      </c>
      <c r="BJ58">
        <f t="shared" si="44"/>
        <v>10052.332185184203</v>
      </c>
      <c r="BK58">
        <f t="shared" si="45"/>
        <v>0</v>
      </c>
    </row>
    <row r="59" spans="1:63" x14ac:dyDescent="0.35">
      <c r="A59" s="2">
        <v>41645</v>
      </c>
      <c r="B59">
        <v>9.5700366939519306</v>
      </c>
      <c r="C59">
        <f t="shared" si="5"/>
        <v>9.4673967806996142</v>
      </c>
      <c r="D59">
        <f t="shared" si="6"/>
        <v>12931.180678415307</v>
      </c>
      <c r="E59">
        <v>1</v>
      </c>
      <c r="F59">
        <v>197078.81700575299</v>
      </c>
      <c r="G59">
        <v>44.942836761474602</v>
      </c>
      <c r="H59">
        <v>34.495269775390597</v>
      </c>
      <c r="I59">
        <v>40.195648193359297</v>
      </c>
      <c r="J59">
        <v>236503.508307412</v>
      </c>
      <c r="K59">
        <v>11.056689342403599</v>
      </c>
      <c r="L59">
        <v>1</v>
      </c>
      <c r="M59">
        <v>31.021303176879801</v>
      </c>
      <c r="N59">
        <v>17.407239913940401</v>
      </c>
      <c r="O59">
        <v>45.919822692871101</v>
      </c>
      <c r="P59">
        <v>70</v>
      </c>
      <c r="S59">
        <f t="shared" si="7"/>
        <v>859.49431338964769</v>
      </c>
      <c r="T59">
        <f t="shared" si="8"/>
        <v>1008.8529656014269</v>
      </c>
      <c r="U59">
        <f t="shared" si="9"/>
        <v>1718.7675142614539</v>
      </c>
      <c r="V59">
        <f t="shared" si="10"/>
        <v>460.68026145752754</v>
      </c>
      <c r="W59">
        <f t="shared" si="11"/>
        <v>1782.9343732706998</v>
      </c>
      <c r="X59">
        <f t="shared" si="12"/>
        <v>3680.6357879590732</v>
      </c>
      <c r="Y59">
        <f t="shared" si="13"/>
        <v>1162.8344404222596</v>
      </c>
      <c r="Z59">
        <f t="shared" si="14"/>
        <v>669.79258485240416</v>
      </c>
      <c r="AA59">
        <f t="shared" si="15"/>
        <v>1097.433449660532</v>
      </c>
      <c r="AC59">
        <f t="shared" si="16"/>
        <v>859.49431338964769</v>
      </c>
      <c r="AD59">
        <f t="shared" si="17"/>
        <v>149.35865221177926</v>
      </c>
      <c r="AE59">
        <f t="shared" si="18"/>
        <v>859.27320087180624</v>
      </c>
      <c r="AF59">
        <f t="shared" si="19"/>
        <v>-398.81405193212015</v>
      </c>
      <c r="AG59">
        <f t="shared" si="20"/>
        <v>923.44005988105209</v>
      </c>
      <c r="AH59">
        <f t="shared" si="21"/>
        <v>2821.1414745694256</v>
      </c>
      <c r="AI59">
        <f t="shared" si="22"/>
        <v>303.34012703261192</v>
      </c>
      <c r="AJ59">
        <f t="shared" si="23"/>
        <v>-189.70172853724353</v>
      </c>
      <c r="AK59">
        <f t="shared" si="24"/>
        <v>237.93913627088432</v>
      </c>
      <c r="AL59">
        <f t="shared" si="25"/>
        <v>7365.7094946574634</v>
      </c>
      <c r="AN59">
        <v>0</v>
      </c>
      <c r="AO59">
        <f t="shared" si="26"/>
        <v>3.1738076137227893E-2</v>
      </c>
      <c r="AP59">
        <f t="shared" si="27"/>
        <v>0.18259188783572933</v>
      </c>
      <c r="AQ59">
        <f t="shared" si="28"/>
        <v>-8.4746283910425782E-2</v>
      </c>
      <c r="AR59">
        <f t="shared" si="29"/>
        <v>0.19622707151316746</v>
      </c>
      <c r="AS59">
        <f t="shared" si="30"/>
        <v>0.59948052280773301</v>
      </c>
      <c r="AT59">
        <f t="shared" si="31"/>
        <v>6.4458482348826021E-2</v>
      </c>
      <c r="AU59">
        <f t="shared" si="32"/>
        <v>-4.0310807673476987E-2</v>
      </c>
      <c r="AV59">
        <f t="shared" si="33"/>
        <v>5.0561050941218905E-2</v>
      </c>
      <c r="AX59">
        <f t="shared" si="34"/>
        <v>859.49431338964769</v>
      </c>
      <c r="AY59">
        <f t="shared" si="35"/>
        <v>383.13210095792022</v>
      </c>
      <c r="AZ59">
        <f t="shared" si="36"/>
        <v>2204.1920027508686</v>
      </c>
      <c r="BA59">
        <f t="shared" si="37"/>
        <v>-1023.0305599680804</v>
      </c>
      <c r="BB59">
        <f t="shared" si="38"/>
        <v>2368.7916636344189</v>
      </c>
      <c r="BC59">
        <f t="shared" si="39"/>
        <v>7236.7408532765648</v>
      </c>
      <c r="BD59">
        <f t="shared" si="40"/>
        <v>778.12258248057026</v>
      </c>
      <c r="BE59">
        <f t="shared" si="41"/>
        <v>-486.61942735508387</v>
      </c>
      <c r="BF59">
        <f t="shared" si="42"/>
        <v>610.35714924848003</v>
      </c>
      <c r="BI59">
        <f t="shared" si="43"/>
        <v>12931.180678415307</v>
      </c>
      <c r="BJ59">
        <f t="shared" si="44"/>
        <v>12931.180678415307</v>
      </c>
      <c r="BK59">
        <f t="shared" si="45"/>
        <v>0</v>
      </c>
    </row>
    <row r="60" spans="1:63" x14ac:dyDescent="0.35">
      <c r="A60" s="2">
        <v>41652</v>
      </c>
      <c r="B60">
        <v>10.134803831940999</v>
      </c>
      <c r="C60">
        <f t="shared" si="5"/>
        <v>9.5241681276011505</v>
      </c>
      <c r="D60">
        <f t="shared" si="6"/>
        <v>13686.539732952459</v>
      </c>
      <c r="E60">
        <v>1</v>
      </c>
      <c r="F60">
        <v>144939.989170546</v>
      </c>
      <c r="G60">
        <v>42.214927673339801</v>
      </c>
      <c r="H60">
        <v>32.078819274902301</v>
      </c>
      <c r="I60">
        <v>42.181449890136697</v>
      </c>
      <c r="J60">
        <v>234970.98965489201</v>
      </c>
      <c r="K60">
        <v>15.7755102040816</v>
      </c>
      <c r="L60">
        <v>1</v>
      </c>
      <c r="M60">
        <v>31.733558654785099</v>
      </c>
      <c r="N60">
        <v>19.709028244018501</v>
      </c>
      <c r="O60">
        <v>41.290550231933601</v>
      </c>
      <c r="P60">
        <v>72</v>
      </c>
      <c r="S60">
        <f t="shared" si="7"/>
        <v>970.61577908164429</v>
      </c>
      <c r="T60">
        <f t="shared" si="8"/>
        <v>1092.0008176553483</v>
      </c>
      <c r="U60">
        <f t="shared" si="9"/>
        <v>1861.029072691294</v>
      </c>
      <c r="V60">
        <f t="shared" si="10"/>
        <v>543.47174615064898</v>
      </c>
      <c r="W60">
        <f t="shared" si="11"/>
        <v>2087.3499079006983</v>
      </c>
      <c r="X60">
        <f t="shared" si="12"/>
        <v>4117.5033689536331</v>
      </c>
      <c r="Y60">
        <f t="shared" si="13"/>
        <v>1322.3192605597596</v>
      </c>
      <c r="Z60">
        <f t="shared" si="14"/>
        <v>731.85262026465284</v>
      </c>
      <c r="AA60">
        <f t="shared" si="15"/>
        <v>1209.1573635212383</v>
      </c>
      <c r="AC60">
        <f t="shared" si="16"/>
        <v>970.61577908164429</v>
      </c>
      <c r="AD60">
        <f t="shared" si="17"/>
        <v>121.38503857370404</v>
      </c>
      <c r="AE60">
        <f t="shared" si="18"/>
        <v>890.41329360964971</v>
      </c>
      <c r="AF60">
        <f t="shared" si="19"/>
        <v>-427.14403293099531</v>
      </c>
      <c r="AG60">
        <f t="shared" si="20"/>
        <v>1116.7341288190541</v>
      </c>
      <c r="AH60">
        <f t="shared" si="21"/>
        <v>3146.8875898719889</v>
      </c>
      <c r="AI60">
        <f t="shared" si="22"/>
        <v>351.70348147811535</v>
      </c>
      <c r="AJ60">
        <f t="shared" si="23"/>
        <v>-238.76315881699145</v>
      </c>
      <c r="AK60">
        <f t="shared" si="24"/>
        <v>238.54158443959398</v>
      </c>
      <c r="AL60">
        <f t="shared" si="25"/>
        <v>7516.1660288266949</v>
      </c>
      <c r="AN60">
        <v>0</v>
      </c>
      <c r="AO60">
        <f t="shared" si="26"/>
        <v>2.3344363396046768E-2</v>
      </c>
      <c r="AP60">
        <f t="shared" si="27"/>
        <v>0.17124129746907296</v>
      </c>
      <c r="AQ60">
        <f t="shared" si="28"/>
        <v>-8.2146907430766788E-2</v>
      </c>
      <c r="AR60">
        <f t="shared" si="29"/>
        <v>0.21476656123555574</v>
      </c>
      <c r="AS60">
        <f t="shared" si="30"/>
        <v>0.60519886410775325</v>
      </c>
      <c r="AT60">
        <f t="shared" si="31"/>
        <v>6.7638433663261582E-2</v>
      </c>
      <c r="AU60">
        <f t="shared" si="32"/>
        <v>-4.5918129701194806E-2</v>
      </c>
      <c r="AV60">
        <f t="shared" si="33"/>
        <v>4.5875517260271295E-2</v>
      </c>
      <c r="AX60">
        <f t="shared" si="34"/>
        <v>970.61577908164429</v>
      </c>
      <c r="AY60">
        <f t="shared" si="35"/>
        <v>296.84514969565612</v>
      </c>
      <c r="AZ60">
        <f t="shared" si="36"/>
        <v>2177.4913163789024</v>
      </c>
      <c r="BA60">
        <f t="shared" si="37"/>
        <v>-1044.5738279352959</v>
      </c>
      <c r="BB60">
        <f t="shared" si="38"/>
        <v>2730.955260505666</v>
      </c>
      <c r="BC60">
        <f t="shared" si="39"/>
        <v>7695.6627329631874</v>
      </c>
      <c r="BD60">
        <f t="shared" si="40"/>
        <v>860.08517882096999</v>
      </c>
      <c r="BE60">
        <f t="shared" si="41"/>
        <v>-583.89144538436994</v>
      </c>
      <c r="BF60">
        <f t="shared" si="42"/>
        <v>583.34958882609772</v>
      </c>
      <c r="BI60">
        <f t="shared" si="43"/>
        <v>13686.539732952457</v>
      </c>
      <c r="BJ60">
        <f t="shared" si="44"/>
        <v>13686.539732952459</v>
      </c>
      <c r="BK60">
        <f t="shared" si="45"/>
        <v>0</v>
      </c>
    </row>
    <row r="61" spans="1:63" x14ac:dyDescent="0.35">
      <c r="A61" s="2">
        <v>41659</v>
      </c>
      <c r="B61">
        <v>8.2255091216451497</v>
      </c>
      <c r="C61">
        <f t="shared" si="5"/>
        <v>8.8076785988043422</v>
      </c>
      <c r="D61">
        <f t="shared" si="6"/>
        <v>6685.3817863602426</v>
      </c>
      <c r="E61">
        <v>1</v>
      </c>
      <c r="F61">
        <v>116677.52120182</v>
      </c>
      <c r="G61">
        <v>47.323410034179602</v>
      </c>
      <c r="H61">
        <v>37.650901794433601</v>
      </c>
      <c r="I61">
        <v>44.130794525146399</v>
      </c>
      <c r="J61">
        <v>208112.16010146801</v>
      </c>
      <c r="K61">
        <v>17.492027334851901</v>
      </c>
      <c r="L61">
        <v>0.28571428571428498</v>
      </c>
      <c r="M61">
        <v>29.555007934570298</v>
      </c>
      <c r="N61">
        <v>17.7697639465332</v>
      </c>
      <c r="O61">
        <v>27.950597763061499</v>
      </c>
      <c r="P61">
        <v>71</v>
      </c>
      <c r="S61">
        <f t="shared" si="7"/>
        <v>602.21824144643915</v>
      </c>
      <c r="T61">
        <f t="shared" si="8"/>
        <v>662.14113737718924</v>
      </c>
      <c r="U61">
        <f t="shared" si="9"/>
        <v>1249.310264566566</v>
      </c>
      <c r="V61">
        <f t="shared" si="10"/>
        <v>304.88335273018646</v>
      </c>
      <c r="W61">
        <f t="shared" si="11"/>
        <v>1341.7449132869683</v>
      </c>
      <c r="X61">
        <f t="shared" si="12"/>
        <v>2165.7233414819352</v>
      </c>
      <c r="Y61">
        <f t="shared" si="13"/>
        <v>803.20012474365581</v>
      </c>
      <c r="Z61">
        <f t="shared" si="14"/>
        <v>466.86973029313168</v>
      </c>
      <c r="AA61">
        <f t="shared" si="15"/>
        <v>698.8058769092662</v>
      </c>
      <c r="AC61">
        <f t="shared" si="16"/>
        <v>602.21824144643915</v>
      </c>
      <c r="AD61">
        <f t="shared" si="17"/>
        <v>59.922895930750087</v>
      </c>
      <c r="AE61">
        <f t="shared" si="18"/>
        <v>647.0920231201269</v>
      </c>
      <c r="AF61">
        <f t="shared" si="19"/>
        <v>-297.33488871625269</v>
      </c>
      <c r="AG61">
        <f t="shared" si="20"/>
        <v>739.52667184052916</v>
      </c>
      <c r="AH61">
        <f t="shared" si="21"/>
        <v>1563.5051000354961</v>
      </c>
      <c r="AI61">
        <f t="shared" si="22"/>
        <v>200.98188329721665</v>
      </c>
      <c r="AJ61">
        <f t="shared" si="23"/>
        <v>-135.34851115330747</v>
      </c>
      <c r="AK61">
        <f t="shared" si="24"/>
        <v>96.587635462827052</v>
      </c>
      <c r="AL61">
        <f t="shared" si="25"/>
        <v>3208.2307350964174</v>
      </c>
      <c r="AN61">
        <v>0</v>
      </c>
      <c r="AO61">
        <f t="shared" si="26"/>
        <v>2.084323352744941E-2</v>
      </c>
      <c r="AP61">
        <f t="shared" si="27"/>
        <v>0.22508074655185756</v>
      </c>
      <c r="AQ61">
        <f t="shared" si="28"/>
        <v>-0.10342324791066654</v>
      </c>
      <c r="AR61">
        <f t="shared" si="29"/>
        <v>0.25723268012218459</v>
      </c>
      <c r="AS61">
        <f t="shared" si="30"/>
        <v>0.54384057070704506</v>
      </c>
      <c r="AT61">
        <f t="shared" si="31"/>
        <v>6.9908375810001228E-2</v>
      </c>
      <c r="AU61">
        <f t="shared" si="32"/>
        <v>-4.7078843265872604E-2</v>
      </c>
      <c r="AV61">
        <f t="shared" si="33"/>
        <v>3.3596484458001029E-2</v>
      </c>
      <c r="AX61">
        <f t="shared" si="34"/>
        <v>602.21824144643915</v>
      </c>
      <c r="AY61">
        <f t="shared" si="35"/>
        <v>126.7927983523054</v>
      </c>
      <c r="AZ61">
        <f t="shared" si="36"/>
        <v>1369.2029920862433</v>
      </c>
      <c r="BA61">
        <f t="shared" si="37"/>
        <v>-629.14053138674944</v>
      </c>
      <c r="BB61">
        <f t="shared" si="38"/>
        <v>1564.7884622797469</v>
      </c>
      <c r="BC61">
        <f t="shared" si="39"/>
        <v>3308.2711339702146</v>
      </c>
      <c r="BD61">
        <f t="shared" si="40"/>
        <v>425.26408321153349</v>
      </c>
      <c r="BE61">
        <f t="shared" si="41"/>
        <v>-286.38830309166696</v>
      </c>
      <c r="BF61">
        <f t="shared" si="42"/>
        <v>204.37290949217504</v>
      </c>
      <c r="BI61">
        <f t="shared" si="43"/>
        <v>6685.3817863602417</v>
      </c>
      <c r="BJ61">
        <f t="shared" si="44"/>
        <v>6685.3817863602426</v>
      </c>
      <c r="BK61">
        <f t="shared" si="45"/>
        <v>0</v>
      </c>
    </row>
    <row r="62" spans="1:63" x14ac:dyDescent="0.35">
      <c r="A62" s="2">
        <v>41666</v>
      </c>
      <c r="B62">
        <v>8.0028948781712703</v>
      </c>
      <c r="C62">
        <f t="shared" si="5"/>
        <v>8.3653167297884323</v>
      </c>
      <c r="D62">
        <f t="shared" si="6"/>
        <v>4295.4720265507704</v>
      </c>
      <c r="E62">
        <v>1</v>
      </c>
      <c r="F62">
        <v>121111.869407283</v>
      </c>
      <c r="G62">
        <v>52.821102142333899</v>
      </c>
      <c r="H62">
        <v>44.0605659484863</v>
      </c>
      <c r="I62">
        <v>44.037517547607401</v>
      </c>
      <c r="J62">
        <v>195343.49193564299</v>
      </c>
      <c r="K62">
        <v>9.2665148063781295</v>
      </c>
      <c r="L62">
        <v>0</v>
      </c>
      <c r="M62">
        <v>31.226930618286101</v>
      </c>
      <c r="N62">
        <v>18.1638584136962</v>
      </c>
      <c r="O62">
        <v>36.712333679199197</v>
      </c>
      <c r="P62">
        <v>65</v>
      </c>
      <c r="S62">
        <f t="shared" si="7"/>
        <v>406.95556765881622</v>
      </c>
      <c r="T62">
        <f t="shared" si="8"/>
        <v>449.06514169264784</v>
      </c>
      <c r="U62">
        <f t="shared" si="9"/>
        <v>918.92582295942998</v>
      </c>
      <c r="V62">
        <f t="shared" si="10"/>
        <v>183.48502147595363</v>
      </c>
      <c r="W62">
        <f t="shared" si="11"/>
        <v>905.16483492486702</v>
      </c>
      <c r="X62">
        <f t="shared" si="12"/>
        <v>1352.9822167516993</v>
      </c>
      <c r="Y62">
        <f t="shared" si="13"/>
        <v>551.68609776428229</v>
      </c>
      <c r="Z62">
        <f t="shared" si="14"/>
        <v>313.71614287789185</v>
      </c>
      <c r="AA62">
        <f t="shared" si="15"/>
        <v>494.76705159018991</v>
      </c>
      <c r="AC62">
        <f t="shared" si="16"/>
        <v>406.95556765881622</v>
      </c>
      <c r="AD62">
        <f t="shared" si="17"/>
        <v>42.10957403383162</v>
      </c>
      <c r="AE62">
        <f t="shared" si="18"/>
        <v>511.97025530061376</v>
      </c>
      <c r="AF62">
        <f t="shared" si="19"/>
        <v>-223.47054618286259</v>
      </c>
      <c r="AG62">
        <f t="shared" si="20"/>
        <v>498.2092672660508</v>
      </c>
      <c r="AH62">
        <f t="shared" si="21"/>
        <v>946.02664909288308</v>
      </c>
      <c r="AI62">
        <f t="shared" si="22"/>
        <v>144.73053010546607</v>
      </c>
      <c r="AJ62">
        <f t="shared" si="23"/>
        <v>-93.239424780924367</v>
      </c>
      <c r="AK62">
        <f t="shared" si="24"/>
        <v>87.811483931373687</v>
      </c>
      <c r="AL62">
        <f t="shared" si="25"/>
        <v>1974.3686701255219</v>
      </c>
      <c r="AN62">
        <v>0</v>
      </c>
      <c r="AO62">
        <f t="shared" si="26"/>
        <v>2.1999123725430329E-2</v>
      </c>
      <c r="AP62">
        <f t="shared" si="27"/>
        <v>0.26746641941924021</v>
      </c>
      <c r="AQ62">
        <f t="shared" si="28"/>
        <v>-0.11674675669995034</v>
      </c>
      <c r="AR62">
        <f t="shared" si="29"/>
        <v>0.26027732560144717</v>
      </c>
      <c r="AS62">
        <f t="shared" si="30"/>
        <v>0.49422863513717907</v>
      </c>
      <c r="AT62">
        <f t="shared" si="31"/>
        <v>7.5610948618934651E-2</v>
      </c>
      <c r="AU62">
        <f t="shared" si="32"/>
        <v>-4.8710671834285214E-2</v>
      </c>
      <c r="AV62">
        <f t="shared" si="33"/>
        <v>4.5874976032004085E-2</v>
      </c>
      <c r="AX62">
        <f t="shared" si="34"/>
        <v>406.95556765881622</v>
      </c>
      <c r="AY62">
        <f t="shared" si="35"/>
        <v>85.543954687536313</v>
      </c>
      <c r="AZ62">
        <f t="shared" si="36"/>
        <v>1040.0475741126143</v>
      </c>
      <c r="BA62">
        <f t="shared" si="37"/>
        <v>-453.97168495001142</v>
      </c>
      <c r="BB62">
        <f t="shared" si="38"/>
        <v>1012.0926644776075</v>
      </c>
      <c r="BC62">
        <f t="shared" si="39"/>
        <v>1921.816182186627</v>
      </c>
      <c r="BD62">
        <f t="shared" si="40"/>
        <v>294.01441817716125</v>
      </c>
      <c r="BE62">
        <f t="shared" si="41"/>
        <v>-189.41224915130277</v>
      </c>
      <c r="BF62">
        <f t="shared" si="42"/>
        <v>178.38559935172179</v>
      </c>
      <c r="BI62">
        <f t="shared" si="43"/>
        <v>4295.4720265507704</v>
      </c>
      <c r="BJ62">
        <f t="shared" si="44"/>
        <v>4295.4720265507704</v>
      </c>
      <c r="BK62">
        <f t="shared" si="45"/>
        <v>0</v>
      </c>
    </row>
    <row r="63" spans="1:63" x14ac:dyDescent="0.35">
      <c r="A63" s="2">
        <v>41673</v>
      </c>
      <c r="B63">
        <v>8.9578586984438004</v>
      </c>
      <c r="C63">
        <f t="shared" si="5"/>
        <v>8.7445338676146793</v>
      </c>
      <c r="D63">
        <f t="shared" si="6"/>
        <v>6276.2871571779915</v>
      </c>
      <c r="E63">
        <v>1</v>
      </c>
      <c r="F63">
        <v>146438.698966689</v>
      </c>
      <c r="G63">
        <v>50.331787109375</v>
      </c>
      <c r="H63">
        <v>41.689380645751903</v>
      </c>
      <c r="I63">
        <v>43.279388427734297</v>
      </c>
      <c r="J63">
        <v>185203.23825062401</v>
      </c>
      <c r="K63">
        <v>10.683257918552</v>
      </c>
      <c r="L63">
        <v>0.85714285714285698</v>
      </c>
      <c r="M63">
        <v>32.779678344726499</v>
      </c>
      <c r="N63">
        <v>35.3668823242187</v>
      </c>
      <c r="O63">
        <v>46.390430450439403</v>
      </c>
      <c r="P63">
        <v>71</v>
      </c>
      <c r="S63">
        <f t="shared" si="7"/>
        <v>749.03492178864212</v>
      </c>
      <c r="T63">
        <f t="shared" si="8"/>
        <v>843.73652293481121</v>
      </c>
      <c r="U63">
        <f t="shared" si="9"/>
        <v>1627.6650207941839</v>
      </c>
      <c r="V63">
        <f t="shared" si="10"/>
        <v>352.51151708026146</v>
      </c>
      <c r="W63">
        <f t="shared" si="11"/>
        <v>1643.2583443891901</v>
      </c>
      <c r="X63">
        <f t="shared" si="12"/>
        <v>2339.7176114983044</v>
      </c>
      <c r="Y63">
        <f t="shared" si="13"/>
        <v>1030.9034088516657</v>
      </c>
      <c r="Z63">
        <f t="shared" si="14"/>
        <v>451.29428837049949</v>
      </c>
      <c r="AA63">
        <f t="shared" si="15"/>
        <v>958.79326472045454</v>
      </c>
      <c r="AC63">
        <f t="shared" si="16"/>
        <v>749.03492178864212</v>
      </c>
      <c r="AD63">
        <f t="shared" si="17"/>
        <v>94.701601146169082</v>
      </c>
      <c r="AE63">
        <f t="shared" si="18"/>
        <v>878.63009900554175</v>
      </c>
      <c r="AF63">
        <f t="shared" si="19"/>
        <v>-396.52340470838067</v>
      </c>
      <c r="AG63">
        <f t="shared" si="20"/>
        <v>894.22342260054802</v>
      </c>
      <c r="AH63">
        <f t="shared" si="21"/>
        <v>1590.6826897096623</v>
      </c>
      <c r="AI63">
        <f t="shared" si="22"/>
        <v>281.86848706302362</v>
      </c>
      <c r="AJ63">
        <f t="shared" si="23"/>
        <v>-297.74063341814264</v>
      </c>
      <c r="AK63">
        <f t="shared" si="24"/>
        <v>209.75834293181242</v>
      </c>
      <c r="AL63">
        <f t="shared" si="25"/>
        <v>2271.6516310591155</v>
      </c>
      <c r="AN63">
        <v>0</v>
      </c>
      <c r="AO63">
        <f t="shared" si="26"/>
        <v>2.9088826504150313E-2</v>
      </c>
      <c r="AP63">
        <f t="shared" si="27"/>
        <v>0.26988264403099288</v>
      </c>
      <c r="AQ63">
        <f t="shared" si="28"/>
        <v>-0.12179731266205376</v>
      </c>
      <c r="AR63">
        <f t="shared" si="29"/>
        <v>0.27467233585445111</v>
      </c>
      <c r="AS63">
        <f t="shared" si="30"/>
        <v>0.48859884335747916</v>
      </c>
      <c r="AT63">
        <f t="shared" si="31"/>
        <v>8.6579565898874042E-2</v>
      </c>
      <c r="AU63">
        <f t="shared" si="32"/>
        <v>-9.1454901753649245E-2</v>
      </c>
      <c r="AV63">
        <f t="shared" si="33"/>
        <v>6.4429998769755567E-2</v>
      </c>
      <c r="AX63">
        <f t="shared" si="34"/>
        <v>749.03492178864212</v>
      </c>
      <c r="AY63">
        <f t="shared" si="35"/>
        <v>160.78128131991775</v>
      </c>
      <c r="AZ63">
        <f t="shared" si="36"/>
        <v>1491.7094475130934</v>
      </c>
      <c r="BA63">
        <f t="shared" si="37"/>
        <v>-673.2044686757522</v>
      </c>
      <c r="BB63">
        <f t="shared" si="38"/>
        <v>1518.183282351129</v>
      </c>
      <c r="BC63">
        <f t="shared" si="39"/>
        <v>2700.6090491562773</v>
      </c>
      <c r="BD63">
        <f t="shared" si="40"/>
        <v>478.54709915359103</v>
      </c>
      <c r="BE63">
        <f t="shared" si="41"/>
        <v>-505.49431015517109</v>
      </c>
      <c r="BF63">
        <f t="shared" si="42"/>
        <v>356.1208547262645</v>
      </c>
      <c r="BI63">
        <f t="shared" si="43"/>
        <v>6276.2871571779924</v>
      </c>
      <c r="BJ63">
        <f t="shared" si="44"/>
        <v>6276.2871571779915</v>
      </c>
      <c r="BK63">
        <f t="shared" si="45"/>
        <v>0</v>
      </c>
    </row>
    <row r="64" spans="1:63" x14ac:dyDescent="0.35">
      <c r="A64" s="2">
        <v>41680</v>
      </c>
      <c r="B64">
        <v>9.2440941203961593</v>
      </c>
      <c r="C64">
        <f t="shared" si="5"/>
        <v>8.5987956851794962</v>
      </c>
      <c r="D64">
        <f t="shared" si="6"/>
        <v>5425.1221006058249</v>
      </c>
      <c r="E64">
        <v>1</v>
      </c>
      <c r="F64">
        <v>174025.67407823799</v>
      </c>
      <c r="G64">
        <v>47.459953308105398</v>
      </c>
      <c r="H64">
        <v>39.143810272216797</v>
      </c>
      <c r="I64">
        <v>42.612918853759702</v>
      </c>
      <c r="J64">
        <v>187548.726581934</v>
      </c>
      <c r="K64">
        <v>17.615384615384599</v>
      </c>
      <c r="L64">
        <v>1</v>
      </c>
      <c r="M64">
        <v>34.052993774413999</v>
      </c>
      <c r="N64">
        <v>61.012058258056598</v>
      </c>
      <c r="O64">
        <v>41.494026184082003</v>
      </c>
      <c r="P64">
        <v>79</v>
      </c>
      <c r="S64">
        <f t="shared" si="7"/>
        <v>922.97251996295029</v>
      </c>
      <c r="T64">
        <f t="shared" si="8"/>
        <v>1063.2465980629863</v>
      </c>
      <c r="U64">
        <f t="shared" si="9"/>
        <v>1918.7552386051468</v>
      </c>
      <c r="V64">
        <f t="shared" si="10"/>
        <v>454.82763164516052</v>
      </c>
      <c r="W64">
        <f t="shared" si="11"/>
        <v>2000.4986980619631</v>
      </c>
      <c r="X64">
        <f t="shared" si="12"/>
        <v>2924.925034238518</v>
      </c>
      <c r="Y64">
        <f t="shared" si="13"/>
        <v>1286.1542367577936</v>
      </c>
      <c r="Z64">
        <f t="shared" si="14"/>
        <v>385.11450857408988</v>
      </c>
      <c r="AA64">
        <f t="shared" si="15"/>
        <v>1151.0509445810703</v>
      </c>
      <c r="AC64">
        <f t="shared" si="16"/>
        <v>922.97251996295029</v>
      </c>
      <c r="AD64">
        <f t="shared" si="17"/>
        <v>140.27407810003604</v>
      </c>
      <c r="AE64">
        <f t="shared" si="18"/>
        <v>995.78271864219653</v>
      </c>
      <c r="AF64">
        <f t="shared" si="19"/>
        <v>-468.14488831778976</v>
      </c>
      <c r="AG64">
        <f t="shared" si="20"/>
        <v>1077.5261780990127</v>
      </c>
      <c r="AH64">
        <f t="shared" si="21"/>
        <v>2001.9525142755679</v>
      </c>
      <c r="AI64">
        <f t="shared" si="22"/>
        <v>363.18171679484328</v>
      </c>
      <c r="AJ64">
        <f t="shared" si="23"/>
        <v>-537.8580113888604</v>
      </c>
      <c r="AK64">
        <f t="shared" si="24"/>
        <v>228.07842461812004</v>
      </c>
      <c r="AL64">
        <f t="shared" si="25"/>
        <v>701.35684981974919</v>
      </c>
      <c r="AN64">
        <v>0</v>
      </c>
      <c r="AO64">
        <f t="shared" si="26"/>
        <v>3.690653188279943E-2</v>
      </c>
      <c r="AP64">
        <f t="shared" si="27"/>
        <v>0.26199342851998741</v>
      </c>
      <c r="AQ64">
        <f t="shared" si="28"/>
        <v>-0.1231703282637054</v>
      </c>
      <c r="AR64">
        <f t="shared" si="29"/>
        <v>0.28350037858172183</v>
      </c>
      <c r="AS64">
        <f t="shared" si="30"/>
        <v>0.52671972823995872</v>
      </c>
      <c r="AT64">
        <f t="shared" si="31"/>
        <v>9.555420211409163E-2</v>
      </c>
      <c r="AU64">
        <f t="shared" si="32"/>
        <v>-0.14151206063593424</v>
      </c>
      <c r="AV64">
        <f t="shared" si="33"/>
        <v>6.0008119561080556E-2</v>
      </c>
      <c r="AX64">
        <f t="shared" si="34"/>
        <v>922.97251996295029</v>
      </c>
      <c r="AY64">
        <f t="shared" si="35"/>
        <v>166.15872703912839</v>
      </c>
      <c r="AZ64">
        <f t="shared" si="36"/>
        <v>1179.5336043424504</v>
      </c>
      <c r="BA64">
        <f t="shared" si="37"/>
        <v>-554.53124174008656</v>
      </c>
      <c r="BB64">
        <f t="shared" si="38"/>
        <v>1276.3611105437953</v>
      </c>
      <c r="BC64">
        <f t="shared" si="39"/>
        <v>2371.3710036118596</v>
      </c>
      <c r="BD64">
        <f t="shared" si="40"/>
        <v>430.1993109766222</v>
      </c>
      <c r="BE64">
        <f t="shared" si="41"/>
        <v>-637.10846444798062</v>
      </c>
      <c r="BF64">
        <f t="shared" si="42"/>
        <v>270.16553031708634</v>
      </c>
      <c r="BI64">
        <f t="shared" si="43"/>
        <v>5425.1221006058249</v>
      </c>
      <c r="BJ64">
        <f t="shared" si="44"/>
        <v>5425.1221006058249</v>
      </c>
      <c r="BK64">
        <f t="shared" si="45"/>
        <v>0</v>
      </c>
    </row>
    <row r="65" spans="1:63" x14ac:dyDescent="0.35">
      <c r="A65" s="2">
        <v>41687</v>
      </c>
      <c r="B65">
        <v>9.4337544786869802</v>
      </c>
      <c r="C65">
        <f t="shared" si="5"/>
        <v>8.9165745017145159</v>
      </c>
      <c r="D65">
        <f t="shared" si="6"/>
        <v>7454.510032616221</v>
      </c>
      <c r="E65">
        <v>1</v>
      </c>
      <c r="F65">
        <v>191640.70423437399</v>
      </c>
      <c r="G65">
        <v>44.355358123779297</v>
      </c>
      <c r="H65">
        <v>36.628364562988203</v>
      </c>
      <c r="I65">
        <v>41.664154052734297</v>
      </c>
      <c r="J65">
        <v>205028.038932258</v>
      </c>
      <c r="K65">
        <v>28.4761904761904</v>
      </c>
      <c r="L65">
        <v>1</v>
      </c>
      <c r="M65">
        <v>31.561569213867099</v>
      </c>
      <c r="N65">
        <v>60.089466094970703</v>
      </c>
      <c r="O65">
        <v>26.763654708862301</v>
      </c>
      <c r="P65">
        <v>82</v>
      </c>
      <c r="S65">
        <f t="shared" si="7"/>
        <v>1252.169533179773</v>
      </c>
      <c r="T65">
        <f t="shared" si="8"/>
        <v>1463.2815725232215</v>
      </c>
      <c r="U65">
        <f t="shared" si="9"/>
        <v>2481.4356794159298</v>
      </c>
      <c r="V65">
        <f t="shared" si="10"/>
        <v>645.76053709269718</v>
      </c>
      <c r="W65">
        <f t="shared" si="11"/>
        <v>2667.6743474270565</v>
      </c>
      <c r="X65">
        <f t="shared" si="12"/>
        <v>4418.4992968235201</v>
      </c>
      <c r="Y65">
        <f t="shared" si="13"/>
        <v>1703.0378106610624</v>
      </c>
      <c r="Z65">
        <f t="shared" si="14"/>
        <v>529.42486719627243</v>
      </c>
      <c r="AA65">
        <f t="shared" si="15"/>
        <v>1443.8509916376647</v>
      </c>
      <c r="AC65">
        <f t="shared" si="16"/>
        <v>1252.169533179773</v>
      </c>
      <c r="AD65">
        <f t="shared" si="17"/>
        <v>211.11203934344849</v>
      </c>
      <c r="AE65">
        <f t="shared" si="18"/>
        <v>1229.2661462361568</v>
      </c>
      <c r="AF65">
        <f t="shared" si="19"/>
        <v>-606.40899608707582</v>
      </c>
      <c r="AG65">
        <f t="shared" si="20"/>
        <v>1415.5048142472835</v>
      </c>
      <c r="AH65">
        <f t="shared" si="21"/>
        <v>3166.3297636437474</v>
      </c>
      <c r="AI65">
        <f t="shared" si="22"/>
        <v>450.8682774812894</v>
      </c>
      <c r="AJ65">
        <f t="shared" si="23"/>
        <v>-722.74466598350057</v>
      </c>
      <c r="AK65">
        <f t="shared" si="24"/>
        <v>191.68145845789172</v>
      </c>
      <c r="AL65">
        <f t="shared" si="25"/>
        <v>866.73166209720694</v>
      </c>
      <c r="AN65">
        <v>0</v>
      </c>
      <c r="AO65">
        <f t="shared" si="26"/>
        <v>3.9566625998903947E-2</v>
      </c>
      <c r="AP65">
        <f t="shared" si="27"/>
        <v>0.23038910529452655</v>
      </c>
      <c r="AQ65">
        <f t="shared" si="28"/>
        <v>-0.1136531958346256</v>
      </c>
      <c r="AR65">
        <f t="shared" si="29"/>
        <v>0.26529396314463838</v>
      </c>
      <c r="AS65">
        <f t="shared" si="30"/>
        <v>0.59343363806682858</v>
      </c>
      <c r="AT65">
        <f t="shared" si="31"/>
        <v>8.4501748765025322E-2</v>
      </c>
      <c r="AU65">
        <f t="shared" si="32"/>
        <v>-0.13545683126649863</v>
      </c>
      <c r="AV65">
        <f t="shared" si="33"/>
        <v>3.5924945831201399E-2</v>
      </c>
      <c r="AX65">
        <f t="shared" si="34"/>
        <v>1252.169533179773</v>
      </c>
      <c r="AY65">
        <f t="shared" si="35"/>
        <v>245.40568685905706</v>
      </c>
      <c r="AZ65">
        <f t="shared" si="36"/>
        <v>1428.9516783971703</v>
      </c>
      <c r="BA65">
        <f t="shared" si="37"/>
        <v>-704.9158194154802</v>
      </c>
      <c r="BB65">
        <f t="shared" si="38"/>
        <v>1645.443491867991</v>
      </c>
      <c r="BC65">
        <f t="shared" si="39"/>
        <v>3680.6774871098019</v>
      </c>
      <c r="BD65">
        <f t="shared" si="40"/>
        <v>524.1086186385204</v>
      </c>
      <c r="BE65">
        <f t="shared" si="41"/>
        <v>-840.14939048953386</v>
      </c>
      <c r="BF65">
        <f t="shared" si="42"/>
        <v>222.81874646892103</v>
      </c>
      <c r="BI65">
        <f t="shared" si="43"/>
        <v>7454.5100326162201</v>
      </c>
      <c r="BJ65">
        <f t="shared" si="44"/>
        <v>7454.510032616221</v>
      </c>
      <c r="BK65">
        <f t="shared" si="45"/>
        <v>0</v>
      </c>
    </row>
    <row r="66" spans="1:63" x14ac:dyDescent="0.35">
      <c r="A66" s="2">
        <v>41694</v>
      </c>
      <c r="B66">
        <v>7.7537058607683997</v>
      </c>
      <c r="C66">
        <f t="shared" si="5"/>
        <v>7.7428807279181848</v>
      </c>
      <c r="D66">
        <f t="shared" si="6"/>
        <v>2305.1032028938475</v>
      </c>
      <c r="E66">
        <v>1</v>
      </c>
      <c r="F66">
        <v>163940.85042521701</v>
      </c>
      <c r="G66">
        <v>42.920680999755803</v>
      </c>
      <c r="H66">
        <v>33.3458251953125</v>
      </c>
      <c r="I66">
        <v>40.0784492492675</v>
      </c>
      <c r="J66">
        <v>170999.154013533</v>
      </c>
      <c r="K66">
        <v>13.430839002267501</v>
      </c>
      <c r="L66">
        <v>0.28571428571428498</v>
      </c>
      <c r="M66">
        <v>29.5895690917968</v>
      </c>
      <c r="N66">
        <v>56.2301025390625</v>
      </c>
      <c r="O66">
        <v>9.6121902465820295</v>
      </c>
      <c r="P66">
        <v>73</v>
      </c>
      <c r="S66">
        <f t="shared" si="7"/>
        <v>511.58094036668444</v>
      </c>
      <c r="T66">
        <f t="shared" si="8"/>
        <v>584.51925640230513</v>
      </c>
      <c r="U66">
        <f t="shared" si="9"/>
        <v>991.62272268921765</v>
      </c>
      <c r="V66">
        <f t="shared" si="10"/>
        <v>279.95997327265701</v>
      </c>
      <c r="W66">
        <f t="shared" si="11"/>
        <v>1058.9677620732923</v>
      </c>
      <c r="X66">
        <f t="shared" si="12"/>
        <v>1464.3263864565827</v>
      </c>
      <c r="Y66">
        <f t="shared" si="13"/>
        <v>682.54371431708216</v>
      </c>
      <c r="Z66">
        <f t="shared" si="14"/>
        <v>228.59533974472564</v>
      </c>
      <c r="AA66">
        <f t="shared" si="15"/>
        <v>538.43236539241752</v>
      </c>
      <c r="AC66">
        <f t="shared" si="16"/>
        <v>511.58094036668444</v>
      </c>
      <c r="AD66">
        <f t="shared" si="17"/>
        <v>72.938316035620687</v>
      </c>
      <c r="AE66">
        <f t="shared" si="18"/>
        <v>480.04178232253321</v>
      </c>
      <c r="AF66">
        <f t="shared" si="19"/>
        <v>-231.62096709402743</v>
      </c>
      <c r="AG66">
        <f t="shared" si="20"/>
        <v>547.38682170660786</v>
      </c>
      <c r="AH66">
        <f t="shared" si="21"/>
        <v>952.74544608989822</v>
      </c>
      <c r="AI66">
        <f t="shared" si="22"/>
        <v>170.96277395039772</v>
      </c>
      <c r="AJ66">
        <f t="shared" si="23"/>
        <v>-282.98560062195884</v>
      </c>
      <c r="AK66">
        <f t="shared" si="24"/>
        <v>26.851425025733079</v>
      </c>
      <c r="AL66">
        <f t="shared" si="25"/>
        <v>57.202265112358418</v>
      </c>
      <c r="AN66">
        <v>0</v>
      </c>
      <c r="AO66">
        <f t="shared" si="26"/>
        <v>4.2007415766804543E-2</v>
      </c>
      <c r="AP66">
        <f t="shared" si="27"/>
        <v>0.27647080206256003</v>
      </c>
      <c r="AQ66">
        <f t="shared" si="28"/>
        <v>-0.13339762684233686</v>
      </c>
      <c r="AR66">
        <f t="shared" si="29"/>
        <v>0.31525687806487773</v>
      </c>
      <c r="AS66">
        <f t="shared" si="30"/>
        <v>0.54871535633318436</v>
      </c>
      <c r="AT66">
        <f t="shared" si="31"/>
        <v>9.8462710908670675E-2</v>
      </c>
      <c r="AU66">
        <f t="shared" si="32"/>
        <v>-0.16298009643573433</v>
      </c>
      <c r="AV66">
        <f t="shared" si="33"/>
        <v>1.5464560141973822E-2</v>
      </c>
      <c r="AX66">
        <f t="shared" si="34"/>
        <v>511.58094036668444</v>
      </c>
      <c r="AY66">
        <f t="shared" si="35"/>
        <v>75.341235368998511</v>
      </c>
      <c r="AZ66">
        <f t="shared" si="36"/>
        <v>495.85653843794216</v>
      </c>
      <c r="BA66">
        <f t="shared" si="37"/>
        <v>-239.25161351002225</v>
      </c>
      <c r="BB66">
        <f t="shared" si="38"/>
        <v>565.42022922416947</v>
      </c>
      <c r="BC66">
        <f t="shared" si="39"/>
        <v>984.13320737409128</v>
      </c>
      <c r="BD66">
        <f t="shared" si="40"/>
        <v>176.59506404347701</v>
      </c>
      <c r="BE66">
        <f t="shared" si="41"/>
        <v>-292.30843130631348</v>
      </c>
      <c r="BF66">
        <f t="shared" si="42"/>
        <v>27.736032894820276</v>
      </c>
      <c r="BI66">
        <f t="shared" si="43"/>
        <v>2305.1032028938475</v>
      </c>
      <c r="BJ66">
        <f t="shared" si="44"/>
        <v>2305.1032028938475</v>
      </c>
      <c r="BK66">
        <f t="shared" si="45"/>
        <v>0</v>
      </c>
    </row>
    <row r="67" spans="1:63" x14ac:dyDescent="0.35">
      <c r="A67" s="2">
        <v>41701</v>
      </c>
      <c r="B67">
        <v>7.7673235631457596</v>
      </c>
      <c r="C67">
        <f t="shared" si="5"/>
        <v>7.6300317671475701</v>
      </c>
      <c r="D67">
        <f t="shared" si="6"/>
        <v>2059.1154310221368</v>
      </c>
      <c r="E67">
        <v>1</v>
      </c>
      <c r="F67">
        <v>179593.42214840301</v>
      </c>
      <c r="G67">
        <v>47.894092559814403</v>
      </c>
      <c r="H67">
        <v>40.254867553710902</v>
      </c>
      <c r="I67">
        <v>38.772315979003899</v>
      </c>
      <c r="J67">
        <v>171890.914408426</v>
      </c>
      <c r="K67">
        <v>9.8163265306122405</v>
      </c>
      <c r="L67">
        <v>0</v>
      </c>
      <c r="M67">
        <v>27.040216445922798</v>
      </c>
      <c r="N67">
        <v>37.8680000305175</v>
      </c>
      <c r="O67">
        <v>8.1454486846923793</v>
      </c>
      <c r="P67">
        <v>70</v>
      </c>
      <c r="S67">
        <f t="shared" si="7"/>
        <v>382.97403918696591</v>
      </c>
      <c r="T67">
        <f t="shared" si="8"/>
        <v>443.1802872814348</v>
      </c>
      <c r="U67">
        <f t="shared" si="9"/>
        <v>801.50732518592042</v>
      </c>
      <c r="V67">
        <f t="shared" si="10"/>
        <v>184.97107353415348</v>
      </c>
      <c r="W67">
        <f t="shared" si="11"/>
        <v>774.17740755165573</v>
      </c>
      <c r="X67">
        <f t="shared" si="12"/>
        <v>1102.2362257697862</v>
      </c>
      <c r="Y67">
        <f t="shared" si="13"/>
        <v>498.42198274445661</v>
      </c>
      <c r="Z67">
        <f t="shared" si="14"/>
        <v>222.62088014757677</v>
      </c>
      <c r="AA67">
        <f t="shared" si="15"/>
        <v>399.94109828662391</v>
      </c>
      <c r="AC67">
        <f t="shared" si="16"/>
        <v>382.97403918696591</v>
      </c>
      <c r="AD67">
        <f t="shared" si="17"/>
        <v>60.20624809446889</v>
      </c>
      <c r="AE67">
        <f t="shared" si="18"/>
        <v>418.53328599895451</v>
      </c>
      <c r="AF67">
        <f t="shared" si="19"/>
        <v>-198.00296565281243</v>
      </c>
      <c r="AG67">
        <f t="shared" si="20"/>
        <v>391.20336836468982</v>
      </c>
      <c r="AH67">
        <f t="shared" si="21"/>
        <v>719.26218658282028</v>
      </c>
      <c r="AI67">
        <f t="shared" si="22"/>
        <v>115.4479435574907</v>
      </c>
      <c r="AJ67">
        <f t="shared" si="23"/>
        <v>-160.35315903938914</v>
      </c>
      <c r="AK67">
        <f t="shared" si="24"/>
        <v>16.967059099658002</v>
      </c>
      <c r="AL67">
        <f t="shared" si="25"/>
        <v>312.87742482929025</v>
      </c>
      <c r="AN67">
        <v>0</v>
      </c>
      <c r="AO67">
        <f t="shared" si="26"/>
        <v>4.4163309198804034E-2</v>
      </c>
      <c r="AP67">
        <f t="shared" si="27"/>
        <v>0.30700825088054945</v>
      </c>
      <c r="AQ67">
        <f t="shared" si="28"/>
        <v>-0.14524183903113339</v>
      </c>
      <c r="AR67">
        <f t="shared" si="29"/>
        <v>0.28696083651641202</v>
      </c>
      <c r="AS67">
        <f t="shared" si="30"/>
        <v>0.52760302039122087</v>
      </c>
      <c r="AT67">
        <f t="shared" si="31"/>
        <v>8.4684951962052918E-2</v>
      </c>
      <c r="AU67">
        <f t="shared" si="32"/>
        <v>-0.117624438788308</v>
      </c>
      <c r="AV67">
        <f t="shared" si="33"/>
        <v>1.2445908870402068E-2</v>
      </c>
      <c r="AX67">
        <f t="shared" si="34"/>
        <v>382.97403918696591</v>
      </c>
      <c r="AY67">
        <f t="shared" si="35"/>
        <v>74.023950548530394</v>
      </c>
      <c r="AZ67">
        <f t="shared" si="36"/>
        <v>514.5892369358055</v>
      </c>
      <c r="BA67">
        <f t="shared" si="37"/>
        <v>-243.44585822634374</v>
      </c>
      <c r="BB67">
        <f t="shared" si="38"/>
        <v>480.98693592080377</v>
      </c>
      <c r="BC67">
        <f t="shared" si="39"/>
        <v>884.33726093498103</v>
      </c>
      <c r="BD67">
        <f t="shared" si="40"/>
        <v>141.94395324916997</v>
      </c>
      <c r="BE67">
        <f t="shared" si="41"/>
        <v>-197.15519054446543</v>
      </c>
      <c r="BF67">
        <f t="shared" si="42"/>
        <v>20.861103016689423</v>
      </c>
      <c r="BI67">
        <f t="shared" si="43"/>
        <v>2059.1154310221373</v>
      </c>
      <c r="BJ67">
        <f t="shared" si="44"/>
        <v>2059.1154310221368</v>
      </c>
      <c r="BK67">
        <f t="shared" si="45"/>
        <v>0</v>
      </c>
    </row>
    <row r="68" spans="1:63" x14ac:dyDescent="0.35">
      <c r="A68" s="2">
        <v>41708</v>
      </c>
      <c r="B68">
        <v>7.7499625184029401</v>
      </c>
      <c r="C68">
        <f t="shared" si="5"/>
        <v>7.7318488267995837</v>
      </c>
      <c r="D68">
        <f t="shared" si="6"/>
        <v>2279.8132867060626</v>
      </c>
      <c r="E68">
        <v>1</v>
      </c>
      <c r="F68">
        <v>199592.48175487301</v>
      </c>
      <c r="G68">
        <v>53.8878784179687</v>
      </c>
      <c r="H68">
        <v>47.249153137207003</v>
      </c>
      <c r="I68">
        <v>37.329654693603501</v>
      </c>
      <c r="J68">
        <v>171203.83397626301</v>
      </c>
      <c r="K68">
        <v>11.6108597285067</v>
      </c>
      <c r="L68">
        <v>0</v>
      </c>
      <c r="M68">
        <v>29.121648788452099</v>
      </c>
      <c r="N68">
        <v>31.589149475097599</v>
      </c>
      <c r="O68">
        <v>7.6359949111938397</v>
      </c>
      <c r="P68">
        <v>71</v>
      </c>
      <c r="S68">
        <f t="shared" si="7"/>
        <v>399.59188451896097</v>
      </c>
      <c r="T68">
        <f t="shared" si="8"/>
        <v>469.99047344055754</v>
      </c>
      <c r="U68">
        <f t="shared" si="9"/>
        <v>917.26353827535661</v>
      </c>
      <c r="V68">
        <f t="shared" si="10"/>
        <v>170.07275192232734</v>
      </c>
      <c r="W68">
        <f t="shared" si="11"/>
        <v>786.89038702754317</v>
      </c>
      <c r="X68">
        <f t="shared" si="12"/>
        <v>1145.2145937048185</v>
      </c>
      <c r="Y68">
        <f t="shared" si="13"/>
        <v>530.70434831749094</v>
      </c>
      <c r="Z68">
        <f t="shared" si="14"/>
        <v>254.14312235778661</v>
      </c>
      <c r="AA68">
        <f t="shared" si="15"/>
        <v>416.16528558750292</v>
      </c>
      <c r="AC68">
        <f t="shared" si="16"/>
        <v>399.59188451896097</v>
      </c>
      <c r="AD68">
        <f t="shared" si="17"/>
        <v>70.39858892159657</v>
      </c>
      <c r="AE68">
        <f t="shared" si="18"/>
        <v>517.6716537563957</v>
      </c>
      <c r="AF68">
        <f t="shared" si="19"/>
        <v>-229.51913259663363</v>
      </c>
      <c r="AG68">
        <f t="shared" si="20"/>
        <v>387.2985025085822</v>
      </c>
      <c r="AH68">
        <f t="shared" si="21"/>
        <v>745.6227091858575</v>
      </c>
      <c r="AI68">
        <f t="shared" si="22"/>
        <v>131.11246379852997</v>
      </c>
      <c r="AJ68">
        <f t="shared" si="23"/>
        <v>-145.44876216117436</v>
      </c>
      <c r="AK68">
        <f t="shared" si="24"/>
        <v>16.573401068541955</v>
      </c>
      <c r="AL68">
        <f t="shared" si="25"/>
        <v>386.5119777054058</v>
      </c>
      <c r="AN68">
        <v>0</v>
      </c>
      <c r="AO68">
        <f t="shared" si="26"/>
        <v>4.7130042676154546E-2</v>
      </c>
      <c r="AP68">
        <f t="shared" si="27"/>
        <v>0.34656784329791807</v>
      </c>
      <c r="AQ68">
        <f t="shared" si="28"/>
        <v>-0.15365714966702762</v>
      </c>
      <c r="AR68">
        <f t="shared" si="29"/>
        <v>0.25928637535574994</v>
      </c>
      <c r="AS68">
        <f t="shared" si="30"/>
        <v>0.49917520567601836</v>
      </c>
      <c r="AT68">
        <f t="shared" si="31"/>
        <v>8.7776418659221395E-2</v>
      </c>
      <c r="AU68">
        <f t="shared" si="32"/>
        <v>-9.7374201285262571E-2</v>
      </c>
      <c r="AV68">
        <f t="shared" si="33"/>
        <v>1.109546528722799E-2</v>
      </c>
      <c r="AX68">
        <f t="shared" si="34"/>
        <v>399.59188451896097</v>
      </c>
      <c r="AY68">
        <f t="shared" si="35"/>
        <v>88.614914925697235</v>
      </c>
      <c r="AZ68">
        <f t="shared" si="36"/>
        <v>651.62427627857119</v>
      </c>
      <c r="BA68">
        <f t="shared" si="37"/>
        <v>-288.90946140301202</v>
      </c>
      <c r="BB68">
        <f t="shared" si="38"/>
        <v>487.51579223939927</v>
      </c>
      <c r="BC68">
        <f t="shared" si="39"/>
        <v>938.55990515319809</v>
      </c>
      <c r="BD68">
        <f t="shared" si="40"/>
        <v>165.03910097040333</v>
      </c>
      <c r="BE68">
        <f t="shared" si="41"/>
        <v>-183.08505727742545</v>
      </c>
      <c r="BF68">
        <f t="shared" si="42"/>
        <v>20.861931300270122</v>
      </c>
      <c r="BI68">
        <f t="shared" si="43"/>
        <v>2279.8132867060631</v>
      </c>
      <c r="BJ68">
        <f t="shared" si="44"/>
        <v>2279.8132867060626</v>
      </c>
      <c r="BK68">
        <f t="shared" si="45"/>
        <v>0</v>
      </c>
    </row>
    <row r="69" spans="1:63" x14ac:dyDescent="0.35">
      <c r="A69" s="2">
        <v>41715</v>
      </c>
      <c r="B69">
        <v>7.2626222194672003</v>
      </c>
      <c r="C69">
        <f t="shared" si="5"/>
        <v>7.7704739343657216</v>
      </c>
      <c r="D69">
        <f t="shared" si="6"/>
        <v>2369.5940543308025</v>
      </c>
      <c r="E69">
        <v>1</v>
      </c>
      <c r="F69">
        <v>228109.96834045299</v>
      </c>
      <c r="G69">
        <v>57.505344390869098</v>
      </c>
      <c r="H69">
        <v>50.523223876953097</v>
      </c>
      <c r="I69">
        <v>35.489749908447202</v>
      </c>
      <c r="J69">
        <v>165364.04055988201</v>
      </c>
      <c r="K69">
        <v>10.797752808988699</v>
      </c>
      <c r="L69">
        <v>0</v>
      </c>
      <c r="M69">
        <v>27.824996948242099</v>
      </c>
      <c r="N69">
        <v>27.077205657958899</v>
      </c>
      <c r="O69">
        <v>7.5750751495361301</v>
      </c>
      <c r="P69">
        <v>67</v>
      </c>
      <c r="S69">
        <f t="shared" si="7"/>
        <v>414.44071333503888</v>
      </c>
      <c r="T69">
        <f t="shared" si="8"/>
        <v>498.88885568532766</v>
      </c>
      <c r="U69">
        <f t="shared" si="9"/>
        <v>1005.9245452162505</v>
      </c>
      <c r="V69">
        <f t="shared" si="10"/>
        <v>166.25463654055744</v>
      </c>
      <c r="W69">
        <f t="shared" si="11"/>
        <v>789.32280001591084</v>
      </c>
      <c r="X69">
        <f t="shared" si="12"/>
        <v>1145.8692313882623</v>
      </c>
      <c r="Y69">
        <f t="shared" si="13"/>
        <v>543.51467267986061</v>
      </c>
      <c r="Z69">
        <f t="shared" si="14"/>
        <v>281.18754997460326</v>
      </c>
      <c r="AA69">
        <f t="shared" si="15"/>
        <v>431.49006353526374</v>
      </c>
      <c r="AC69">
        <f t="shared" si="16"/>
        <v>414.44071333503888</v>
      </c>
      <c r="AD69">
        <f t="shared" si="17"/>
        <v>84.448142350288776</v>
      </c>
      <c r="AE69">
        <f t="shared" si="18"/>
        <v>591.4838318812117</v>
      </c>
      <c r="AF69">
        <f t="shared" si="19"/>
        <v>-248.18607679448144</v>
      </c>
      <c r="AG69">
        <f t="shared" si="20"/>
        <v>374.88208668087196</v>
      </c>
      <c r="AH69">
        <f t="shared" si="21"/>
        <v>731.42851805322334</v>
      </c>
      <c r="AI69">
        <f t="shared" si="22"/>
        <v>129.07395934482173</v>
      </c>
      <c r="AJ69">
        <f t="shared" si="23"/>
        <v>-133.25316336043562</v>
      </c>
      <c r="AK69">
        <f t="shared" si="24"/>
        <v>17.049350200224865</v>
      </c>
      <c r="AL69">
        <f t="shared" si="25"/>
        <v>408.22669264003844</v>
      </c>
      <c r="AN69">
        <v>0</v>
      </c>
      <c r="AO69">
        <f t="shared" si="26"/>
        <v>5.4590915761940771E-2</v>
      </c>
      <c r="AP69">
        <f t="shared" si="27"/>
        <v>0.38236061969060886</v>
      </c>
      <c r="AQ69">
        <f t="shared" si="28"/>
        <v>-0.1604381675487237</v>
      </c>
      <c r="AR69">
        <f t="shared" si="29"/>
        <v>0.24233992418408809</v>
      </c>
      <c r="AS69">
        <f t="shared" si="30"/>
        <v>0.47282689119789917</v>
      </c>
      <c r="AT69">
        <f t="shared" si="31"/>
        <v>8.3438965565703002E-2</v>
      </c>
      <c r="AU69">
        <f t="shared" si="32"/>
        <v>-8.6140583008298688E-2</v>
      </c>
      <c r="AV69">
        <f t="shared" si="33"/>
        <v>1.1021434156782502E-2</v>
      </c>
      <c r="AX69">
        <f t="shared" si="34"/>
        <v>414.44071333503888</v>
      </c>
      <c r="AY69">
        <f t="shared" si="35"/>
        <v>106.7336113399768</v>
      </c>
      <c r="AZ69">
        <f t="shared" si="36"/>
        <v>747.57364305330452</v>
      </c>
      <c r="BA69">
        <f t="shared" si="37"/>
        <v>-313.68121930612529</v>
      </c>
      <c r="BB69">
        <f t="shared" si="38"/>
        <v>473.81171242517991</v>
      </c>
      <c r="BC69">
        <f t="shared" si="39"/>
        <v>924.44907603821298</v>
      </c>
      <c r="BD69">
        <f t="shared" si="40"/>
        <v>163.13597229501471</v>
      </c>
      <c r="BE69">
        <f t="shared" si="41"/>
        <v>-168.41804866399809</v>
      </c>
      <c r="BF69">
        <f t="shared" si="42"/>
        <v>21.548593814198135</v>
      </c>
      <c r="BI69">
        <f t="shared" si="43"/>
        <v>2369.5940543308025</v>
      </c>
      <c r="BJ69">
        <f t="shared" si="44"/>
        <v>2369.5940543308025</v>
      </c>
      <c r="BK69">
        <f t="shared" si="45"/>
        <v>0</v>
      </c>
    </row>
    <row r="70" spans="1:63" x14ac:dyDescent="0.35">
      <c r="A70" s="2">
        <v>41722</v>
      </c>
      <c r="B70">
        <v>7.4051159558614001</v>
      </c>
      <c r="C70">
        <f t="shared" si="5"/>
        <v>7.6322574330392632</v>
      </c>
      <c r="D70">
        <f t="shared" si="6"/>
        <v>2063.7034377951895</v>
      </c>
      <c r="E70">
        <v>1</v>
      </c>
      <c r="F70">
        <v>191188.28766340201</v>
      </c>
      <c r="G70">
        <v>61.676364898681598</v>
      </c>
      <c r="H70">
        <v>56.308364868163999</v>
      </c>
      <c r="I70">
        <v>34.4461250305175</v>
      </c>
      <c r="J70">
        <v>155554.91123520999</v>
      </c>
      <c r="K70">
        <v>14.7336343115124</v>
      </c>
      <c r="L70">
        <v>0</v>
      </c>
      <c r="M70">
        <v>24.585899353027301</v>
      </c>
      <c r="N70">
        <v>26.333278656005799</v>
      </c>
      <c r="O70">
        <v>4.4162430763244602</v>
      </c>
      <c r="P70">
        <v>72</v>
      </c>
      <c r="S70">
        <f t="shared" si="7"/>
        <v>435.28014103397754</v>
      </c>
      <c r="T70">
        <f t="shared" si="8"/>
        <v>508.48001052914424</v>
      </c>
      <c r="U70">
        <f t="shared" si="9"/>
        <v>1126.6899586156578</v>
      </c>
      <c r="V70">
        <f t="shared" si="10"/>
        <v>157.27421870337986</v>
      </c>
      <c r="W70">
        <f t="shared" si="11"/>
        <v>813.45477651832323</v>
      </c>
      <c r="X70">
        <f t="shared" si="12"/>
        <v>1133.0320295170932</v>
      </c>
      <c r="Y70">
        <f t="shared" si="13"/>
        <v>553.10885657379856</v>
      </c>
      <c r="Z70">
        <f t="shared" si="14"/>
        <v>298.49084912323025</v>
      </c>
      <c r="AA70">
        <f t="shared" si="15"/>
        <v>445.63180950003385</v>
      </c>
      <c r="AC70">
        <f t="shared" si="16"/>
        <v>435.28014103397754</v>
      </c>
      <c r="AD70">
        <f t="shared" si="17"/>
        <v>73.199869495166695</v>
      </c>
      <c r="AE70">
        <f t="shared" si="18"/>
        <v>691.40981758168027</v>
      </c>
      <c r="AF70">
        <f t="shared" si="19"/>
        <v>-278.00592233059768</v>
      </c>
      <c r="AG70">
        <f t="shared" si="20"/>
        <v>378.17463548434569</v>
      </c>
      <c r="AH70">
        <f t="shared" si="21"/>
        <v>697.75188848311564</v>
      </c>
      <c r="AI70">
        <f t="shared" si="22"/>
        <v>117.82871553982102</v>
      </c>
      <c r="AJ70">
        <f t="shared" si="23"/>
        <v>-136.78929191074729</v>
      </c>
      <c r="AK70">
        <f t="shared" si="24"/>
        <v>10.35166846605631</v>
      </c>
      <c r="AL70">
        <f t="shared" si="25"/>
        <v>74.501915952371519</v>
      </c>
      <c r="AN70">
        <v>0</v>
      </c>
      <c r="AO70">
        <f t="shared" si="26"/>
        <v>4.7106546315145631E-2</v>
      </c>
      <c r="AP70">
        <f t="shared" si="27"/>
        <v>0.44494517298023828</v>
      </c>
      <c r="AQ70">
        <f t="shared" si="28"/>
        <v>-0.17890604104172325</v>
      </c>
      <c r="AR70">
        <f t="shared" si="29"/>
        <v>0.2433679336386374</v>
      </c>
      <c r="AS70">
        <f t="shared" si="30"/>
        <v>0.44902650616720702</v>
      </c>
      <c r="AT70">
        <f t="shared" si="31"/>
        <v>7.5826690458747223E-2</v>
      </c>
      <c r="AU70">
        <f t="shared" si="32"/>
        <v>-8.8028450859943971E-2</v>
      </c>
      <c r="AV70">
        <f t="shared" si="33"/>
        <v>6.6616423416917684E-3</v>
      </c>
      <c r="AX70">
        <f t="shared" si="34"/>
        <v>435.28014103397754</v>
      </c>
      <c r="AY70">
        <f t="shared" si="35"/>
        <v>76.70939744954417</v>
      </c>
      <c r="AZ70">
        <f t="shared" si="36"/>
        <v>724.55908546246735</v>
      </c>
      <c r="BA70">
        <f t="shared" si="37"/>
        <v>-291.33476516365965</v>
      </c>
      <c r="BB70">
        <f t="shared" si="38"/>
        <v>396.30601282179379</v>
      </c>
      <c r="BC70">
        <f t="shared" si="39"/>
        <v>731.20522350597196</v>
      </c>
      <c r="BD70">
        <f t="shared" si="40"/>
        <v>123.4779492593251</v>
      </c>
      <c r="BE70">
        <f t="shared" si="41"/>
        <v>-143.3475801581323</v>
      </c>
      <c r="BF70">
        <f t="shared" si="42"/>
        <v>10.847973583901789</v>
      </c>
      <c r="BI70">
        <f t="shared" si="43"/>
        <v>2063.70343779519</v>
      </c>
      <c r="BJ70">
        <f t="shared" si="44"/>
        <v>2063.7034377951895</v>
      </c>
      <c r="BK70">
        <f t="shared" si="45"/>
        <v>0</v>
      </c>
    </row>
    <row r="71" spans="1:63" x14ac:dyDescent="0.35">
      <c r="A71" s="2">
        <v>41729</v>
      </c>
      <c r="B71">
        <v>7.2727742247140696</v>
      </c>
      <c r="C71">
        <f t="shared" ref="C71:C123" si="46">SUMPRODUCT(E71:P71,$E$1:$P$1)</f>
        <v>7.4926119773744979</v>
      </c>
      <c r="D71">
        <f t="shared" ref="D71:D123" si="47">EXP(C71)</f>
        <v>1794.7337789754645</v>
      </c>
      <c r="E71">
        <v>1</v>
      </c>
      <c r="F71">
        <v>176849.632357853</v>
      </c>
      <c r="G71">
        <v>59.314495086669901</v>
      </c>
      <c r="H71">
        <v>53.9367866516113</v>
      </c>
      <c r="I71">
        <v>34.731494903564403</v>
      </c>
      <c r="J71">
        <v>156478.183428435</v>
      </c>
      <c r="K71">
        <v>8.6952595936794506</v>
      </c>
      <c r="L71">
        <v>0</v>
      </c>
      <c r="M71">
        <v>22.854621887206999</v>
      </c>
      <c r="N71">
        <v>25.073915481567301</v>
      </c>
      <c r="O71">
        <v>1.87471115589141</v>
      </c>
      <c r="P71">
        <v>68</v>
      </c>
      <c r="S71">
        <f t="shared" ref="S71:S123" si="48">EXP(SUMPRODUCT(E71,$E$1))*EXP(SUMPRODUCT(K71:L71,$K$1:$L$1))*EXP(SUMPRODUCT(P71,$P$1))</f>
        <v>381.09225601419314</v>
      </c>
      <c r="T71">
        <f t="shared" ref="T71:T123" si="49">EXP(SUMPRODUCT(F71,F$1))*$S71</f>
        <v>440.02002563858002</v>
      </c>
      <c r="U71">
        <f t="shared" ref="U71:U123" si="50">EXP(SUMPRODUCT(G71,G$1))*$S71</f>
        <v>951.14926096334727</v>
      </c>
      <c r="V71">
        <f t="shared" ref="V71:V123" si="51">EXP(SUMPRODUCT(H71,H$1))*$S71</f>
        <v>143.72738157184361</v>
      </c>
      <c r="W71">
        <f t="shared" ref="W71:W123" si="52">EXP(SUMPRODUCT(I71,I$1))*$S71</f>
        <v>715.88698660757268</v>
      </c>
      <c r="X71">
        <f t="shared" ref="X71:X123" si="53">EXP(SUMPRODUCT(J71,J$1))*$S71</f>
        <v>997.62984993914222</v>
      </c>
      <c r="Y71">
        <f t="shared" ref="Y71:Y123" si="54">EXP(SUMPRODUCT(M71,M$1))*$S71</f>
        <v>476.15190108673221</v>
      </c>
      <c r="Z71">
        <f t="shared" ref="Z71:Z123" si="55">EXP(SUMPRODUCT(N71,N$1))*$S71</f>
        <v>266.08946169393153</v>
      </c>
      <c r="AA71">
        <f t="shared" ref="AA71:AA123" si="56">EXP(SUMPRODUCT(O71,O$1))*$S71</f>
        <v>384.91352564928047</v>
      </c>
      <c r="AC71">
        <f t="shared" ref="AC71:AC123" si="57">S71</f>
        <v>381.09225601419314</v>
      </c>
      <c r="AD71">
        <f t="shared" ref="AD71:AD123" si="58">T71-$S71</f>
        <v>58.927769624386883</v>
      </c>
      <c r="AE71">
        <f t="shared" ref="AE71:AE123" si="59">U71-$S71</f>
        <v>570.05700494915413</v>
      </c>
      <c r="AF71">
        <f t="shared" ref="AF71:AF123" si="60">V71-$S71</f>
        <v>-237.36487444234953</v>
      </c>
      <c r="AG71">
        <f t="shared" ref="AG71:AG123" si="61">W71-$S71</f>
        <v>334.79473059337954</v>
      </c>
      <c r="AH71">
        <f t="shared" ref="AH71:AH123" si="62">X71-$S71</f>
        <v>616.53759392494908</v>
      </c>
      <c r="AI71">
        <f t="shared" ref="AI71:AI123" si="63">Y71-$S71</f>
        <v>95.05964507253907</v>
      </c>
      <c r="AJ71">
        <f t="shared" ref="AJ71:AJ123" si="64">Z71-$S71</f>
        <v>-115.00279432026161</v>
      </c>
      <c r="AK71">
        <f t="shared" ref="AK71:AK123" si="65">AA71-$S71</f>
        <v>3.821269635087333</v>
      </c>
      <c r="AL71">
        <f t="shared" ref="AL71:AL123" si="66">D71-SUM(AC71:AK71)</f>
        <v>86.811177924386584</v>
      </c>
      <c r="AN71">
        <v>0</v>
      </c>
      <c r="AO71">
        <f t="shared" ref="AO71:AO123" si="67">AD71/SUM($AD71:$AK71)</f>
        <v>4.4412437388706795E-2</v>
      </c>
      <c r="AP71">
        <f t="shared" ref="AP71:AP123" si="68">AE71/SUM($AD71:$AK71)</f>
        <v>0.42963820286557208</v>
      </c>
      <c r="AQ71">
        <f t="shared" ref="AQ71:AQ123" si="69">AF71/SUM($AD71:$AK71)</f>
        <v>-0.17889617563408303</v>
      </c>
      <c r="AR71">
        <f t="shared" ref="AR71:AR123" si="70">AG71/SUM($AD71:$AK71)</f>
        <v>0.25232670615780384</v>
      </c>
      <c r="AS71">
        <f t="shared" ref="AS71:AS123" si="71">AH71/SUM($AD71:$AK71)</f>
        <v>0.46466950068722601</v>
      </c>
      <c r="AT71">
        <f t="shared" ref="AT71:AT123" si="72">AI71/SUM($AD71:$AK71)</f>
        <v>7.1644159653204559E-2</v>
      </c>
      <c r="AU71">
        <f t="shared" ref="AU71:AU123" si="73">AJ71/SUM($AD71:$AK71)</f>
        <v>-8.6674829793001631E-2</v>
      </c>
      <c r="AV71">
        <f t="shared" ref="AV71:AV123" si="74">AK71/SUM($AD71:$AK71)</f>
        <v>2.8799986745713935E-3</v>
      </c>
      <c r="AX71">
        <f t="shared" ref="AX71:AX123" si="75">AC71+($AL71*AN71)</f>
        <v>381.09225601419314</v>
      </c>
      <c r="AY71">
        <f t="shared" ref="AY71:AY123" si="76">AD71+($AL71*AO71)</f>
        <v>62.78326562859359</v>
      </c>
      <c r="AZ71">
        <f t="shared" ref="AZ71:AZ123" si="77">AE71+($AL71*AP71)</f>
        <v>607.35440342123104</v>
      </c>
      <c r="BA71">
        <f t="shared" ref="BA71:BA123" si="78">AF71+($AL71*AQ71)</f>
        <v>-252.89506217531223</v>
      </c>
      <c r="BB71">
        <f t="shared" ref="BB71:BB123" si="79">AG71+($AL71*AR71)</f>
        <v>356.69950917671906</v>
      </c>
      <c r="BC71">
        <f t="shared" ref="BC71:BC123" si="80">AH71+($AL71*AS71)</f>
        <v>656.87610062514375</v>
      </c>
      <c r="BD71">
        <f t="shared" ref="BD71:BD123" si="81">AI71+($AL71*AT71)</f>
        <v>101.27915896343657</v>
      </c>
      <c r="BE71">
        <f t="shared" ref="BE71:BE123" si="82">AJ71+($AL71*AU71)</f>
        <v>-122.5271383909878</v>
      </c>
      <c r="BF71">
        <f t="shared" ref="BF71:BF123" si="83">AK71+($AL71*AV71)</f>
        <v>4.0712857124475477</v>
      </c>
      <c r="BI71">
        <f t="shared" ref="BI71:BI123" si="84">SUM(AX71:BF71)</f>
        <v>1794.7337789754647</v>
      </c>
      <c r="BJ71">
        <f t="shared" ref="BJ71:BJ123" si="85">D71</f>
        <v>1794.7337789754645</v>
      </c>
      <c r="BK71">
        <f t="shared" ref="BK71:BK123" si="86">BI71-BJ71</f>
        <v>0</v>
      </c>
    </row>
    <row r="72" spans="1:63" x14ac:dyDescent="0.35">
      <c r="A72" s="2">
        <v>41736</v>
      </c>
      <c r="B72">
        <v>8.0583844568465803</v>
      </c>
      <c r="C72">
        <f t="shared" si="46"/>
        <v>7.669508395984673</v>
      </c>
      <c r="D72">
        <f t="shared" si="47"/>
        <v>2142.0281567257484</v>
      </c>
      <c r="E72">
        <v>1</v>
      </c>
      <c r="F72">
        <v>160454.377889661</v>
      </c>
      <c r="G72">
        <v>59.715824127197202</v>
      </c>
      <c r="H72">
        <v>54.898838043212798</v>
      </c>
      <c r="I72">
        <v>34.399768829345703</v>
      </c>
      <c r="J72">
        <v>178677.91980703399</v>
      </c>
      <c r="K72">
        <v>8.5923423423423397</v>
      </c>
      <c r="L72">
        <v>0</v>
      </c>
      <c r="M72">
        <v>24.390554428100501</v>
      </c>
      <c r="N72">
        <v>24.6358947753906</v>
      </c>
      <c r="O72">
        <v>2.7214344590902301E-2</v>
      </c>
      <c r="P72">
        <v>64</v>
      </c>
      <c r="S72">
        <f t="shared" si="48"/>
        <v>404.46139486336068</v>
      </c>
      <c r="T72">
        <f t="shared" si="49"/>
        <v>460.81916628498038</v>
      </c>
      <c r="U72">
        <f t="shared" si="50"/>
        <v>1015.741636314741</v>
      </c>
      <c r="V72">
        <f t="shared" si="51"/>
        <v>149.91076241201685</v>
      </c>
      <c r="W72">
        <f t="shared" si="52"/>
        <v>755.22468148768019</v>
      </c>
      <c r="X72">
        <f t="shared" si="53"/>
        <v>1213.6959650534548</v>
      </c>
      <c r="Y72">
        <f t="shared" si="54"/>
        <v>512.97025197687276</v>
      </c>
      <c r="Z72">
        <f t="shared" si="55"/>
        <v>284.18415588740885</v>
      </c>
      <c r="AA72">
        <f t="shared" si="56"/>
        <v>404.51997916751833</v>
      </c>
      <c r="AC72">
        <f t="shared" si="57"/>
        <v>404.46139486336068</v>
      </c>
      <c r="AD72">
        <f t="shared" si="58"/>
        <v>56.357771421619702</v>
      </c>
      <c r="AE72">
        <f t="shared" si="59"/>
        <v>611.28024145138033</v>
      </c>
      <c r="AF72">
        <f t="shared" si="60"/>
        <v>-254.55063245134383</v>
      </c>
      <c r="AG72">
        <f t="shared" si="61"/>
        <v>350.76328662431951</v>
      </c>
      <c r="AH72">
        <f t="shared" si="62"/>
        <v>809.23457019009402</v>
      </c>
      <c r="AI72">
        <f t="shared" si="63"/>
        <v>108.50885711351208</v>
      </c>
      <c r="AJ72">
        <f t="shared" si="64"/>
        <v>-120.27723897595183</v>
      </c>
      <c r="AK72">
        <f t="shared" si="65"/>
        <v>5.8584304157648148E-2</v>
      </c>
      <c r="AL72">
        <f t="shared" si="66"/>
        <v>176.19132218460004</v>
      </c>
      <c r="AN72">
        <v>0</v>
      </c>
      <c r="AO72">
        <f t="shared" si="67"/>
        <v>3.6094951918322703E-2</v>
      </c>
      <c r="AP72">
        <f t="shared" si="68"/>
        <v>0.39150112517302493</v>
      </c>
      <c r="AQ72">
        <f t="shared" si="69"/>
        <v>-0.16302974030632508</v>
      </c>
      <c r="AR72">
        <f t="shared" si="70"/>
        <v>0.22465018836001713</v>
      </c>
      <c r="AS72">
        <f t="shared" si="71"/>
        <v>0.51828314294292432</v>
      </c>
      <c r="AT72">
        <f t="shared" si="72"/>
        <v>6.9495685890835115E-2</v>
      </c>
      <c r="AU72">
        <f t="shared" si="73"/>
        <v>-7.7032874937992366E-2</v>
      </c>
      <c r="AV72">
        <f t="shared" si="74"/>
        <v>3.7520959193349341E-5</v>
      </c>
      <c r="AX72">
        <f t="shared" si="75"/>
        <v>404.46139486336068</v>
      </c>
      <c r="AY72">
        <f t="shared" si="76"/>
        <v>62.717388724298544</v>
      </c>
      <c r="AZ72">
        <f t="shared" si="77"/>
        <v>680.25934233237422</v>
      </c>
      <c r="BA72">
        <f t="shared" si="78"/>
        <v>-283.2750579513272</v>
      </c>
      <c r="BB72">
        <f t="shared" si="79"/>
        <v>390.34470034049036</v>
      </c>
      <c r="BC72">
        <f t="shared" si="80"/>
        <v>900.55156241119789</v>
      </c>
      <c r="BD72">
        <f t="shared" si="81"/>
        <v>120.75339389674397</v>
      </c>
      <c r="BE72">
        <f t="shared" si="82"/>
        <v>-133.84976306295763</v>
      </c>
      <c r="BF72">
        <f t="shared" si="83"/>
        <v>6.5195171567558788E-2</v>
      </c>
      <c r="BI72">
        <f t="shared" si="84"/>
        <v>2142.0281567257484</v>
      </c>
      <c r="BJ72">
        <f t="shared" si="85"/>
        <v>2142.0281567257484</v>
      </c>
      <c r="BK72">
        <f t="shared" si="86"/>
        <v>0</v>
      </c>
    </row>
    <row r="73" spans="1:63" x14ac:dyDescent="0.35">
      <c r="A73" s="2">
        <v>41743</v>
      </c>
      <c r="B73">
        <v>8.1564705236280304</v>
      </c>
      <c r="C73">
        <f t="shared" si="46"/>
        <v>7.7876113813051688</v>
      </c>
      <c r="D73">
        <f t="shared" si="47"/>
        <v>2410.552808509553</v>
      </c>
      <c r="E73">
        <v>1</v>
      </c>
      <c r="F73">
        <v>147653.46657531301</v>
      </c>
      <c r="G73">
        <v>60.939121246337798</v>
      </c>
      <c r="H73">
        <v>56.610260009765597</v>
      </c>
      <c r="I73">
        <v>33.4844360351562</v>
      </c>
      <c r="J73">
        <v>191372.98796451199</v>
      </c>
      <c r="K73">
        <v>8.7101123595505605</v>
      </c>
      <c r="L73">
        <v>0</v>
      </c>
      <c r="M73">
        <v>20.416923522949201</v>
      </c>
      <c r="N73">
        <v>17.76904296875</v>
      </c>
      <c r="O73">
        <v>1.6274735331535301E-2</v>
      </c>
      <c r="P73">
        <v>63</v>
      </c>
      <c r="S73">
        <f t="shared" si="48"/>
        <v>412.43891228210163</v>
      </c>
      <c r="T73">
        <f t="shared" si="49"/>
        <v>465.04323125024877</v>
      </c>
      <c r="U73">
        <f t="shared" si="50"/>
        <v>1055.4994571574821</v>
      </c>
      <c r="V73">
        <f t="shared" si="51"/>
        <v>148.2101520169127</v>
      </c>
      <c r="W73">
        <f t="shared" si="52"/>
        <v>757.42995973833524</v>
      </c>
      <c r="X73">
        <f t="shared" si="53"/>
        <v>1338.1347951223422</v>
      </c>
      <c r="Y73">
        <f t="shared" si="54"/>
        <v>503.22158814169228</v>
      </c>
      <c r="Z73">
        <f t="shared" si="55"/>
        <v>319.74659574907366</v>
      </c>
      <c r="AA73">
        <f t="shared" si="56"/>
        <v>412.47463687148803</v>
      </c>
      <c r="AC73">
        <f t="shared" si="57"/>
        <v>412.43891228210163</v>
      </c>
      <c r="AD73">
        <f t="shared" si="58"/>
        <v>52.60431896814714</v>
      </c>
      <c r="AE73">
        <f t="shared" si="59"/>
        <v>643.0605448753804</v>
      </c>
      <c r="AF73">
        <f t="shared" si="60"/>
        <v>-264.22876026518895</v>
      </c>
      <c r="AG73">
        <f t="shared" si="61"/>
        <v>344.99104745623362</v>
      </c>
      <c r="AH73">
        <f t="shared" si="62"/>
        <v>925.69588284024053</v>
      </c>
      <c r="AI73">
        <f t="shared" si="63"/>
        <v>90.782675859590654</v>
      </c>
      <c r="AJ73">
        <f t="shared" si="64"/>
        <v>-92.692316533027963</v>
      </c>
      <c r="AK73">
        <f t="shared" si="65"/>
        <v>3.5724589386404659E-2</v>
      </c>
      <c r="AL73">
        <f t="shared" si="66"/>
        <v>297.8647784366899</v>
      </c>
      <c r="AN73">
        <v>0</v>
      </c>
      <c r="AO73">
        <f t="shared" si="67"/>
        <v>3.0939183215986116E-2</v>
      </c>
      <c r="AP73">
        <f t="shared" si="68"/>
        <v>0.37821548509958852</v>
      </c>
      <c r="AQ73">
        <f t="shared" si="69"/>
        <v>-0.15540590934610665</v>
      </c>
      <c r="AR73">
        <f t="shared" si="70"/>
        <v>0.20290617642225375</v>
      </c>
      <c r="AS73">
        <f t="shared" si="71"/>
        <v>0.5444472066793683</v>
      </c>
      <c r="AT73">
        <f t="shared" si="72"/>
        <v>5.3393749721540901E-2</v>
      </c>
      <c r="AU73">
        <f t="shared" si="73"/>
        <v>-5.4516903177970054E-2</v>
      </c>
      <c r="AV73">
        <f t="shared" si="74"/>
        <v>2.101138533912243E-5</v>
      </c>
      <c r="AX73">
        <f t="shared" si="75"/>
        <v>412.43891228210163</v>
      </c>
      <c r="AY73">
        <f t="shared" si="76"/>
        <v>61.820011921789003</v>
      </c>
      <c r="AZ73">
        <f t="shared" si="77"/>
        <v>755.71761654589454</v>
      </c>
      <c r="BA73">
        <f t="shared" si="78"/>
        <v>-310.51870702031931</v>
      </c>
      <c r="BB73">
        <f t="shared" si="79"/>
        <v>405.42965073968412</v>
      </c>
      <c r="BC73">
        <f t="shared" si="80"/>
        <v>1087.8675294282652</v>
      </c>
      <c r="BD73">
        <f t="shared" si="81"/>
        <v>106.68679329030151</v>
      </c>
      <c r="BE73">
        <f t="shared" si="82"/>
        <v>-108.93098181918849</v>
      </c>
      <c r="BF73">
        <f t="shared" si="83"/>
        <v>4.1983141025090279E-2</v>
      </c>
      <c r="BI73">
        <f t="shared" si="84"/>
        <v>2410.552808509553</v>
      </c>
      <c r="BJ73">
        <f t="shared" si="85"/>
        <v>2410.552808509553</v>
      </c>
      <c r="BK73">
        <f t="shared" si="86"/>
        <v>0</v>
      </c>
    </row>
    <row r="74" spans="1:63" x14ac:dyDescent="0.35">
      <c r="A74" s="2">
        <v>41750</v>
      </c>
      <c r="B74">
        <v>7.2634930939526496</v>
      </c>
      <c r="C74">
        <f t="shared" si="46"/>
        <v>7.5897391497222575</v>
      </c>
      <c r="D74">
        <f t="shared" si="47"/>
        <v>1977.7975374157897</v>
      </c>
      <c r="E74">
        <v>1</v>
      </c>
      <c r="F74">
        <v>144475.145904412</v>
      </c>
      <c r="G74">
        <v>58.5452880859375</v>
      </c>
      <c r="H74">
        <v>54.241302490234297</v>
      </c>
      <c r="I74">
        <v>31.5647583007812</v>
      </c>
      <c r="J74">
        <v>151968.364319582</v>
      </c>
      <c r="K74">
        <v>9.1393258426966195</v>
      </c>
      <c r="L74">
        <v>0</v>
      </c>
      <c r="M74">
        <v>21.5311775207519</v>
      </c>
      <c r="N74">
        <v>18.468193054199201</v>
      </c>
      <c r="O74">
        <v>14.4726200103759</v>
      </c>
      <c r="P74">
        <v>64</v>
      </c>
      <c r="S74">
        <f t="shared" si="48"/>
        <v>411.69911525741259</v>
      </c>
      <c r="T74">
        <f t="shared" si="49"/>
        <v>463.01112107378117</v>
      </c>
      <c r="U74">
        <f t="shared" si="50"/>
        <v>1015.4235774018962</v>
      </c>
      <c r="V74">
        <f t="shared" si="51"/>
        <v>154.41816382951419</v>
      </c>
      <c r="W74">
        <f t="shared" si="52"/>
        <v>730.17763284728733</v>
      </c>
      <c r="X74">
        <f t="shared" si="53"/>
        <v>1048.2718397718299</v>
      </c>
      <c r="Y74">
        <f t="shared" si="54"/>
        <v>507.8024903928432</v>
      </c>
      <c r="Z74">
        <f t="shared" si="55"/>
        <v>315.99217356499685</v>
      </c>
      <c r="AA74">
        <f t="shared" si="56"/>
        <v>444.66272056234226</v>
      </c>
      <c r="AC74">
        <f t="shared" si="57"/>
        <v>411.69911525741259</v>
      </c>
      <c r="AD74">
        <f t="shared" si="58"/>
        <v>51.312005816368583</v>
      </c>
      <c r="AE74">
        <f t="shared" si="59"/>
        <v>603.7244621444836</v>
      </c>
      <c r="AF74">
        <f t="shared" si="60"/>
        <v>-257.2809514278984</v>
      </c>
      <c r="AG74">
        <f t="shared" si="61"/>
        <v>318.47851758987474</v>
      </c>
      <c r="AH74">
        <f t="shared" si="62"/>
        <v>636.57272451441736</v>
      </c>
      <c r="AI74">
        <f t="shared" si="63"/>
        <v>96.10337513543061</v>
      </c>
      <c r="AJ74">
        <f t="shared" si="64"/>
        <v>-95.706941692415739</v>
      </c>
      <c r="AK74">
        <f t="shared" si="65"/>
        <v>32.963605304929672</v>
      </c>
      <c r="AL74">
        <f t="shared" si="66"/>
        <v>179.93162477318697</v>
      </c>
      <c r="AN74">
        <v>0</v>
      </c>
      <c r="AO74">
        <f t="shared" si="67"/>
        <v>3.7017194404859136E-2</v>
      </c>
      <c r="AP74">
        <f t="shared" si="68"/>
        <v>0.43553522078535228</v>
      </c>
      <c r="AQ74">
        <f t="shared" si="69"/>
        <v>-0.18560605542797801</v>
      </c>
      <c r="AR74">
        <f t="shared" si="70"/>
        <v>0.22975483050859383</v>
      </c>
      <c r="AS74">
        <f t="shared" si="71"/>
        <v>0.45923241396001019</v>
      </c>
      <c r="AT74">
        <f t="shared" si="72"/>
        <v>6.9330310981850218E-2</v>
      </c>
      <c r="AU74">
        <f t="shared" si="73"/>
        <v>-6.9044318384305178E-2</v>
      </c>
      <c r="AV74">
        <f t="shared" si="74"/>
        <v>2.3780403171617514E-2</v>
      </c>
      <c r="AX74">
        <f t="shared" si="75"/>
        <v>411.69911525741259</v>
      </c>
      <c r="AY74">
        <f t="shared" si="76"/>
        <v>57.972569750179815</v>
      </c>
      <c r="AZ74">
        <f t="shared" si="77"/>
        <v>682.09102206634077</v>
      </c>
      <c r="BA74">
        <f t="shared" si="78"/>
        <v>-290.67735054879665</v>
      </c>
      <c r="BB74">
        <f t="shared" si="79"/>
        <v>359.8186775427742</v>
      </c>
      <c r="BC74">
        <f t="shared" si="80"/>
        <v>719.20315890675477</v>
      </c>
      <c r="BD74">
        <f t="shared" si="81"/>
        <v>108.57809063642524</v>
      </c>
      <c r="BE74">
        <f t="shared" si="82"/>
        <v>-108.13019808066099</v>
      </c>
      <c r="BF74">
        <f t="shared" si="83"/>
        <v>37.242451885360261</v>
      </c>
      <c r="BI74">
        <f t="shared" si="84"/>
        <v>1977.7975374157897</v>
      </c>
      <c r="BJ74">
        <f t="shared" si="85"/>
        <v>1977.7975374157897</v>
      </c>
      <c r="BK74">
        <f t="shared" si="86"/>
        <v>0</v>
      </c>
    </row>
    <row r="75" spans="1:63" x14ac:dyDescent="0.35">
      <c r="A75" s="2">
        <v>41757</v>
      </c>
      <c r="B75">
        <v>6.8641669617169097</v>
      </c>
      <c r="C75">
        <f t="shared" si="46"/>
        <v>7.2988025690338816</v>
      </c>
      <c r="D75">
        <f t="shared" si="47"/>
        <v>1478.5284314459493</v>
      </c>
      <c r="E75">
        <v>1</v>
      </c>
      <c r="F75">
        <v>163958.16250990299</v>
      </c>
      <c r="G75">
        <v>58.756004333496101</v>
      </c>
      <c r="H75">
        <v>53.816291809082003</v>
      </c>
      <c r="I75">
        <v>30.958724975585898</v>
      </c>
      <c r="J75">
        <v>118579.359322914</v>
      </c>
      <c r="K75">
        <v>7.2157303370786501</v>
      </c>
      <c r="L75">
        <v>0</v>
      </c>
      <c r="M75">
        <v>22.626388549804599</v>
      </c>
      <c r="N75">
        <v>18.327072143554599</v>
      </c>
      <c r="O75">
        <v>19.523445129394499</v>
      </c>
      <c r="P75">
        <v>69</v>
      </c>
      <c r="S75">
        <f t="shared" si="48"/>
        <v>357.57791123343929</v>
      </c>
      <c r="T75">
        <f t="shared" si="49"/>
        <v>408.56509710022215</v>
      </c>
      <c r="U75">
        <f t="shared" si="50"/>
        <v>884.80816494070837</v>
      </c>
      <c r="V75">
        <f t="shared" si="51"/>
        <v>135.15314356761496</v>
      </c>
      <c r="W75">
        <f t="shared" si="52"/>
        <v>627.25114231448697</v>
      </c>
      <c r="X75">
        <f t="shared" si="53"/>
        <v>741.45637896272831</v>
      </c>
      <c r="Y75">
        <f t="shared" si="54"/>
        <v>445.77966350815876</v>
      </c>
      <c r="Z75">
        <f t="shared" si="55"/>
        <v>275.00784825860802</v>
      </c>
      <c r="AA75">
        <f t="shared" si="56"/>
        <v>396.73043574096073</v>
      </c>
      <c r="AC75">
        <f t="shared" si="57"/>
        <v>357.57791123343929</v>
      </c>
      <c r="AD75">
        <f t="shared" si="58"/>
        <v>50.987185866782852</v>
      </c>
      <c r="AE75">
        <f t="shared" si="59"/>
        <v>527.23025370726907</v>
      </c>
      <c r="AF75">
        <f t="shared" si="60"/>
        <v>-222.42476766582433</v>
      </c>
      <c r="AG75">
        <f t="shared" si="61"/>
        <v>269.67323108104767</v>
      </c>
      <c r="AH75">
        <f t="shared" si="62"/>
        <v>383.87846772928901</v>
      </c>
      <c r="AI75">
        <f t="shared" si="63"/>
        <v>88.201752274719468</v>
      </c>
      <c r="AJ75">
        <f t="shared" si="64"/>
        <v>-82.570062974831274</v>
      </c>
      <c r="AK75">
        <f t="shared" si="65"/>
        <v>39.152524507521434</v>
      </c>
      <c r="AL75">
        <f t="shared" si="66"/>
        <v>66.82193568653588</v>
      </c>
      <c r="AN75">
        <v>0</v>
      </c>
      <c r="AO75">
        <f t="shared" si="67"/>
        <v>4.8369038289300385E-2</v>
      </c>
      <c r="AP75">
        <f t="shared" si="68"/>
        <v>0.50015743946869318</v>
      </c>
      <c r="AQ75">
        <f t="shared" si="69"/>
        <v>-0.21100344960842271</v>
      </c>
      <c r="AR75">
        <f t="shared" si="70"/>
        <v>0.25582574558711518</v>
      </c>
      <c r="AS75">
        <f t="shared" si="71"/>
        <v>0.36416664282177064</v>
      </c>
      <c r="AT75">
        <f t="shared" si="72"/>
        <v>8.3672669131140659E-2</v>
      </c>
      <c r="AU75">
        <f t="shared" si="73"/>
        <v>-7.8330162170834036E-2</v>
      </c>
      <c r="AV75">
        <f t="shared" si="74"/>
        <v>3.7142076481236623E-2</v>
      </c>
      <c r="AX75">
        <f t="shared" si="75"/>
        <v>357.57791123343929</v>
      </c>
      <c r="AY75">
        <f t="shared" si="76"/>
        <v>54.219298632570073</v>
      </c>
      <c r="AZ75">
        <f t="shared" si="77"/>
        <v>560.65174196058854</v>
      </c>
      <c r="BA75">
        <f t="shared" si="78"/>
        <v>-236.52442660519557</v>
      </c>
      <c r="BB75">
        <f t="shared" si="79"/>
        <v>286.76800259962999</v>
      </c>
      <c r="BC75">
        <f t="shared" si="80"/>
        <v>408.21278771510708</v>
      </c>
      <c r="BD75">
        <f t="shared" si="81"/>
        <v>93.792921990121343</v>
      </c>
      <c r="BE75">
        <f t="shared" si="82"/>
        <v>-87.804236033726667</v>
      </c>
      <c r="BF75">
        <f t="shared" si="83"/>
        <v>41.634429953415022</v>
      </c>
      <c r="BI75">
        <f t="shared" si="84"/>
        <v>1478.5284314459491</v>
      </c>
      <c r="BJ75">
        <f t="shared" si="85"/>
        <v>1478.5284314459493</v>
      </c>
      <c r="BK75">
        <f t="shared" si="86"/>
        <v>0</v>
      </c>
    </row>
    <row r="76" spans="1:63" x14ac:dyDescent="0.35">
      <c r="A76" s="2">
        <v>41764</v>
      </c>
      <c r="B76">
        <v>8.5071582493836395</v>
      </c>
      <c r="C76">
        <f t="shared" si="46"/>
        <v>7.8541097994502493</v>
      </c>
      <c r="D76">
        <f t="shared" si="47"/>
        <v>2576.3006682396776</v>
      </c>
      <c r="E76">
        <v>1</v>
      </c>
      <c r="F76">
        <v>177020.54547036701</v>
      </c>
      <c r="G76">
        <v>59.825847625732401</v>
      </c>
      <c r="H76">
        <v>54.109836578369098</v>
      </c>
      <c r="I76">
        <v>30.127346038818299</v>
      </c>
      <c r="J76">
        <v>184893.209248181</v>
      </c>
      <c r="K76">
        <v>8.7740492170022293</v>
      </c>
      <c r="L76">
        <v>0</v>
      </c>
      <c r="M76">
        <v>24.5764846801757</v>
      </c>
      <c r="N76">
        <v>17.967880249023398</v>
      </c>
      <c r="O76">
        <v>28.987707138061499</v>
      </c>
      <c r="P76">
        <v>68</v>
      </c>
      <c r="S76">
        <f t="shared" si="48"/>
        <v>382.06712761547254</v>
      </c>
      <c r="T76">
        <f t="shared" si="49"/>
        <v>441.20694277719713</v>
      </c>
      <c r="U76">
        <f t="shared" si="50"/>
        <v>961.13116750793836</v>
      </c>
      <c r="V76">
        <f t="shared" si="51"/>
        <v>143.6449434631763</v>
      </c>
      <c r="W76">
        <f t="shared" si="52"/>
        <v>660.17043237325208</v>
      </c>
      <c r="X76">
        <f t="shared" si="53"/>
        <v>1191.1679278685306</v>
      </c>
      <c r="Y76">
        <f t="shared" si="54"/>
        <v>485.44674303852031</v>
      </c>
      <c r="Z76">
        <f t="shared" si="55"/>
        <v>295.35808493583477</v>
      </c>
      <c r="AA76">
        <f t="shared" si="56"/>
        <v>445.79932075623714</v>
      </c>
      <c r="AC76">
        <f t="shared" si="57"/>
        <v>382.06712761547254</v>
      </c>
      <c r="AD76">
        <f t="shared" si="58"/>
        <v>59.139815161724584</v>
      </c>
      <c r="AE76">
        <f t="shared" si="59"/>
        <v>579.06403989246587</v>
      </c>
      <c r="AF76">
        <f t="shared" si="60"/>
        <v>-238.42218415229624</v>
      </c>
      <c r="AG76">
        <f t="shared" si="61"/>
        <v>278.10330475777954</v>
      </c>
      <c r="AH76">
        <f t="shared" si="62"/>
        <v>809.10080025305797</v>
      </c>
      <c r="AI76">
        <f t="shared" si="63"/>
        <v>103.37961542304777</v>
      </c>
      <c r="AJ76">
        <f t="shared" si="64"/>
        <v>-86.709042679637776</v>
      </c>
      <c r="AK76">
        <f t="shared" si="65"/>
        <v>63.732193140764593</v>
      </c>
      <c r="AL76">
        <f t="shared" si="66"/>
        <v>626.84499882729892</v>
      </c>
      <c r="AN76">
        <v>0</v>
      </c>
      <c r="AO76">
        <f t="shared" si="67"/>
        <v>3.7731432624819844E-2</v>
      </c>
      <c r="AP76">
        <f t="shared" si="68"/>
        <v>0.36944511488428244</v>
      </c>
      <c r="AQ76">
        <f t="shared" si="69"/>
        <v>-0.15211428295817522</v>
      </c>
      <c r="AR76">
        <f t="shared" si="70"/>
        <v>0.17743099259801448</v>
      </c>
      <c r="AS76">
        <f t="shared" si="71"/>
        <v>0.51620946477347474</v>
      </c>
      <c r="AT76">
        <f t="shared" si="72"/>
        <v>6.5956597656717561E-2</v>
      </c>
      <c r="AU76">
        <f t="shared" si="73"/>
        <v>-5.5320707257583791E-2</v>
      </c>
      <c r="AV76">
        <f t="shared" si="74"/>
        <v>4.0661387678450102E-2</v>
      </c>
      <c r="AX76">
        <f t="shared" si="75"/>
        <v>382.06712761547254</v>
      </c>
      <c r="AY76">
        <f t="shared" si="76"/>
        <v>82.791575001182082</v>
      </c>
      <c r="AZ76">
        <f t="shared" si="77"/>
        <v>810.64886249885524</v>
      </c>
      <c r="BA76">
        <f t="shared" si="78"/>
        <v>-333.77426167482901</v>
      </c>
      <c r="BB76">
        <f t="shared" si="79"/>
        <v>389.32503510480842</v>
      </c>
      <c r="BC76">
        <f t="shared" si="80"/>
        <v>1132.6841215936274</v>
      </c>
      <c r="BD76">
        <f t="shared" si="81"/>
        <v>144.72417880382551</v>
      </c>
      <c r="BE76">
        <f t="shared" si="82"/>
        <v>-121.38655135564323</v>
      </c>
      <c r="BF76">
        <f t="shared" si="83"/>
        <v>89.220580652378999</v>
      </c>
      <c r="BI76">
        <f t="shared" si="84"/>
        <v>2576.3006682396776</v>
      </c>
      <c r="BJ76">
        <f t="shared" si="85"/>
        <v>2576.3006682396776</v>
      </c>
      <c r="BK76">
        <f t="shared" si="86"/>
        <v>0</v>
      </c>
    </row>
    <row r="77" spans="1:63" x14ac:dyDescent="0.35">
      <c r="A77" s="2">
        <v>41771</v>
      </c>
      <c r="B77">
        <v>7.7700384678052297</v>
      </c>
      <c r="C77">
        <f t="shared" si="46"/>
        <v>8.0963053103330882</v>
      </c>
      <c r="D77">
        <f t="shared" si="47"/>
        <v>3282.3184964107627</v>
      </c>
      <c r="E77">
        <v>1</v>
      </c>
      <c r="F77">
        <v>193793.55862732799</v>
      </c>
      <c r="G77">
        <v>57.866043090820298</v>
      </c>
      <c r="H77">
        <v>52.230754852294901</v>
      </c>
      <c r="I77">
        <v>29.875411987304599</v>
      </c>
      <c r="J77">
        <v>160783.94621822899</v>
      </c>
      <c r="K77">
        <v>9.203125</v>
      </c>
      <c r="L77">
        <v>0.85714285714285698</v>
      </c>
      <c r="M77">
        <v>26.409688949584901</v>
      </c>
      <c r="N77">
        <v>39.962001800537102</v>
      </c>
      <c r="O77">
        <v>35.370681762695298</v>
      </c>
      <c r="P77">
        <v>70</v>
      </c>
      <c r="S77">
        <f t="shared" si="48"/>
        <v>725.24085752912583</v>
      </c>
      <c r="T77">
        <f t="shared" si="49"/>
        <v>848.99897595121308</v>
      </c>
      <c r="U77">
        <f t="shared" si="50"/>
        <v>1770.1121788213186</v>
      </c>
      <c r="V77">
        <f t="shared" si="51"/>
        <v>282.08938815663578</v>
      </c>
      <c r="W77">
        <f t="shared" si="52"/>
        <v>1247.4193431798662</v>
      </c>
      <c r="X77">
        <f t="shared" si="53"/>
        <v>1949.4939132489069</v>
      </c>
      <c r="Y77">
        <f t="shared" si="54"/>
        <v>938.08430849232548</v>
      </c>
      <c r="Z77">
        <f t="shared" si="55"/>
        <v>409.1198640195459</v>
      </c>
      <c r="AA77">
        <f t="shared" si="56"/>
        <v>875.45748113130571</v>
      </c>
      <c r="AC77">
        <f t="shared" si="57"/>
        <v>725.24085752912583</v>
      </c>
      <c r="AD77">
        <f t="shared" si="58"/>
        <v>123.75811842208725</v>
      </c>
      <c r="AE77">
        <f t="shared" si="59"/>
        <v>1044.8713212921928</v>
      </c>
      <c r="AF77">
        <f t="shared" si="60"/>
        <v>-443.15146937249006</v>
      </c>
      <c r="AG77">
        <f t="shared" si="61"/>
        <v>522.17848565074041</v>
      </c>
      <c r="AH77">
        <f t="shared" si="62"/>
        <v>1224.2530557197811</v>
      </c>
      <c r="AI77">
        <f t="shared" si="63"/>
        <v>212.84345096319964</v>
      </c>
      <c r="AJ77">
        <f t="shared" si="64"/>
        <v>-316.12099350957993</v>
      </c>
      <c r="AK77">
        <f t="shared" si="65"/>
        <v>150.21662360217988</v>
      </c>
      <c r="AL77">
        <f t="shared" si="66"/>
        <v>38.229046113525783</v>
      </c>
      <c r="AN77">
        <v>0</v>
      </c>
      <c r="AO77">
        <f t="shared" si="67"/>
        <v>4.9132813610714948E-2</v>
      </c>
      <c r="AP77">
        <f t="shared" si="68"/>
        <v>0.41482101158923651</v>
      </c>
      <c r="AQ77">
        <f t="shared" si="69"/>
        <v>-0.17593414334026514</v>
      </c>
      <c r="AR77">
        <f t="shared" si="70"/>
        <v>0.20730840557466285</v>
      </c>
      <c r="AS77">
        <f t="shared" si="71"/>
        <v>0.48603677856412053</v>
      </c>
      <c r="AT77">
        <f t="shared" si="72"/>
        <v>8.4500295720154189E-2</v>
      </c>
      <c r="AU77">
        <f t="shared" si="73"/>
        <v>-0.12550218159884549</v>
      </c>
      <c r="AV77">
        <f t="shared" si="74"/>
        <v>5.9637019880221527E-2</v>
      </c>
      <c r="AX77">
        <f t="shared" si="75"/>
        <v>725.24085752912583</v>
      </c>
      <c r="AY77">
        <f t="shared" si="76"/>
        <v>125.63641901929854</v>
      </c>
      <c r="AZ77">
        <f t="shared" si="77"/>
        <v>1060.729532873097</v>
      </c>
      <c r="BA77">
        <f t="shared" si="78"/>
        <v>-449.87726385118873</v>
      </c>
      <c r="BB77">
        <f t="shared" si="79"/>
        <v>530.10368824717568</v>
      </c>
      <c r="BC77">
        <f t="shared" si="80"/>
        <v>1242.8337781403784</v>
      </c>
      <c r="BD77">
        <f t="shared" si="81"/>
        <v>216.07381666489198</v>
      </c>
      <c r="BE77">
        <f t="shared" si="82"/>
        <v>-320.91882219727029</v>
      </c>
      <c r="BF77">
        <f t="shared" si="83"/>
        <v>152.49648998525413</v>
      </c>
      <c r="BI77">
        <f t="shared" si="84"/>
        <v>3282.3184964107622</v>
      </c>
      <c r="BJ77">
        <f t="shared" si="85"/>
        <v>3282.3184964107627</v>
      </c>
      <c r="BK77">
        <f t="shared" si="86"/>
        <v>0</v>
      </c>
    </row>
    <row r="78" spans="1:63" x14ac:dyDescent="0.35">
      <c r="A78" s="2">
        <v>41778</v>
      </c>
      <c r="B78">
        <v>8.6043873433681703</v>
      </c>
      <c r="C78">
        <f t="shared" si="46"/>
        <v>8.1565614900370988</v>
      </c>
      <c r="D78">
        <f t="shared" si="47"/>
        <v>3486.1787107352347</v>
      </c>
      <c r="E78">
        <v>1</v>
      </c>
      <c r="F78">
        <v>133857.32881743999</v>
      </c>
      <c r="G78">
        <v>55.350517272949197</v>
      </c>
      <c r="H78">
        <v>49.7462768554687</v>
      </c>
      <c r="I78">
        <v>29.428306579589801</v>
      </c>
      <c r="J78">
        <v>214291.08890307401</v>
      </c>
      <c r="K78">
        <v>15.0245535714285</v>
      </c>
      <c r="L78">
        <v>1</v>
      </c>
      <c r="M78">
        <v>30.370719909667901</v>
      </c>
      <c r="N78">
        <v>65.386466979980398</v>
      </c>
      <c r="O78">
        <v>37.870773315429602</v>
      </c>
      <c r="P78">
        <v>83</v>
      </c>
      <c r="S78">
        <f t="shared" si="48"/>
        <v>796.90635426960341</v>
      </c>
      <c r="T78">
        <f t="shared" si="49"/>
        <v>888.52535356796875</v>
      </c>
      <c r="U78">
        <f t="shared" si="50"/>
        <v>1871.0258652231691</v>
      </c>
      <c r="V78">
        <f t="shared" si="51"/>
        <v>324.20441742871895</v>
      </c>
      <c r="W78">
        <f t="shared" si="52"/>
        <v>1359.6046302949187</v>
      </c>
      <c r="X78">
        <f t="shared" si="53"/>
        <v>2976.8690441897716</v>
      </c>
      <c r="Y78">
        <f t="shared" si="54"/>
        <v>1071.3442730712527</v>
      </c>
      <c r="Z78">
        <f t="shared" si="55"/>
        <v>312.31448601634241</v>
      </c>
      <c r="AA78">
        <f t="shared" si="56"/>
        <v>974.8517709954109</v>
      </c>
      <c r="AC78">
        <f t="shared" si="57"/>
        <v>796.90635426960341</v>
      </c>
      <c r="AD78">
        <f t="shared" si="58"/>
        <v>91.618999298365338</v>
      </c>
      <c r="AE78">
        <f t="shared" si="59"/>
        <v>1074.1195109535656</v>
      </c>
      <c r="AF78">
        <f t="shared" si="60"/>
        <v>-472.70193684088446</v>
      </c>
      <c r="AG78">
        <f t="shared" si="61"/>
        <v>562.69827602531529</v>
      </c>
      <c r="AH78">
        <f t="shared" si="62"/>
        <v>2179.962689920168</v>
      </c>
      <c r="AI78">
        <f t="shared" si="63"/>
        <v>274.43791880164929</v>
      </c>
      <c r="AJ78">
        <f t="shared" si="64"/>
        <v>-484.591868253261</v>
      </c>
      <c r="AK78">
        <f t="shared" si="65"/>
        <v>177.94541672580749</v>
      </c>
      <c r="AL78">
        <f t="shared" si="66"/>
        <v>-714.21665016509451</v>
      </c>
      <c r="AN78">
        <v>0</v>
      </c>
      <c r="AO78">
        <f t="shared" si="67"/>
        <v>2.691914065826918E-2</v>
      </c>
      <c r="AP78">
        <f t="shared" si="68"/>
        <v>0.31559364783049126</v>
      </c>
      <c r="AQ78">
        <f t="shared" si="69"/>
        <v>-0.13888745811135569</v>
      </c>
      <c r="AR78">
        <f t="shared" si="70"/>
        <v>0.16532983503958984</v>
      </c>
      <c r="AS78">
        <f t="shared" si="71"/>
        <v>0.64050822132027874</v>
      </c>
      <c r="AT78">
        <f t="shared" si="72"/>
        <v>8.0634289773519316E-2</v>
      </c>
      <c r="AU78">
        <f t="shared" si="73"/>
        <v>-0.14238091185520865</v>
      </c>
      <c r="AV78">
        <f t="shared" si="74"/>
        <v>5.2283235344416194E-2</v>
      </c>
      <c r="AX78">
        <f t="shared" si="75"/>
        <v>796.90635426960341</v>
      </c>
      <c r="AY78">
        <f t="shared" si="76"/>
        <v>72.392900832093332</v>
      </c>
      <c r="AZ78">
        <f t="shared" si="77"/>
        <v>848.71727298668964</v>
      </c>
      <c r="BA78">
        <f t="shared" si="78"/>
        <v>-373.50620175864708</v>
      </c>
      <c r="BB78">
        <f t="shared" si="79"/>
        <v>444.61695507099176</v>
      </c>
      <c r="BC78">
        <f t="shared" si="80"/>
        <v>1722.5010536855957</v>
      </c>
      <c r="BD78">
        <f t="shared" si="81"/>
        <v>216.84756647116478</v>
      </c>
      <c r="BE78">
        <f t="shared" si="82"/>
        <v>-382.90105034058229</v>
      </c>
      <c r="BF78">
        <f t="shared" si="83"/>
        <v>140.60385951832529</v>
      </c>
      <c r="BI78">
        <f t="shared" si="84"/>
        <v>3486.1787107352347</v>
      </c>
      <c r="BJ78">
        <f t="shared" si="85"/>
        <v>3486.1787107352347</v>
      </c>
      <c r="BK78">
        <f t="shared" si="86"/>
        <v>0</v>
      </c>
    </row>
    <row r="79" spans="1:63" x14ac:dyDescent="0.35">
      <c r="A79" s="2">
        <v>41785</v>
      </c>
      <c r="B79">
        <v>8.9141775863872397</v>
      </c>
      <c r="C79">
        <f t="shared" si="46"/>
        <v>8.2456492669762866</v>
      </c>
      <c r="D79">
        <f t="shared" si="47"/>
        <v>3811.0090172270147</v>
      </c>
      <c r="E79">
        <v>1</v>
      </c>
      <c r="F79">
        <v>93582.800198265904</v>
      </c>
      <c r="G79">
        <v>52.765380859375</v>
      </c>
      <c r="H79">
        <v>47.220046997070298</v>
      </c>
      <c r="I79">
        <v>28.788019180297798</v>
      </c>
      <c r="J79">
        <v>213852.57510158001</v>
      </c>
      <c r="K79">
        <v>19.620535714285701</v>
      </c>
      <c r="L79">
        <v>1</v>
      </c>
      <c r="M79">
        <v>31.285326004028299</v>
      </c>
      <c r="N79">
        <v>65.770759582519503</v>
      </c>
      <c r="O79">
        <v>42.576747894287102</v>
      </c>
      <c r="P79">
        <v>86</v>
      </c>
      <c r="S79">
        <f t="shared" si="48"/>
        <v>882.38413735437723</v>
      </c>
      <c r="T79">
        <f t="shared" si="49"/>
        <v>952.13830979095792</v>
      </c>
      <c r="U79">
        <f t="shared" si="50"/>
        <v>1990.7558384511692</v>
      </c>
      <c r="V79">
        <f t="shared" si="51"/>
        <v>375.75459649456405</v>
      </c>
      <c r="W79">
        <f t="shared" si="52"/>
        <v>1488.04194412436</v>
      </c>
      <c r="X79">
        <f t="shared" si="53"/>
        <v>3287.2966792127741</v>
      </c>
      <c r="Y79">
        <f t="shared" si="54"/>
        <v>1196.8779147360844</v>
      </c>
      <c r="Z79">
        <f t="shared" si="55"/>
        <v>343.91536299374621</v>
      </c>
      <c r="AA79">
        <f t="shared" si="56"/>
        <v>1106.7919153558601</v>
      </c>
      <c r="AC79">
        <f t="shared" si="57"/>
        <v>882.38413735437723</v>
      </c>
      <c r="AD79">
        <f t="shared" si="58"/>
        <v>69.754172436580689</v>
      </c>
      <c r="AE79">
        <f t="shared" si="59"/>
        <v>1108.3717010967921</v>
      </c>
      <c r="AF79">
        <f t="shared" si="60"/>
        <v>-506.62954085981318</v>
      </c>
      <c r="AG79">
        <f t="shared" si="61"/>
        <v>605.65780676998281</v>
      </c>
      <c r="AH79">
        <f t="shared" si="62"/>
        <v>2404.9125418583967</v>
      </c>
      <c r="AI79">
        <f t="shared" si="63"/>
        <v>314.49377738170722</v>
      </c>
      <c r="AJ79">
        <f t="shared" si="64"/>
        <v>-538.46877436063096</v>
      </c>
      <c r="AK79">
        <f t="shared" si="65"/>
        <v>224.40777800148282</v>
      </c>
      <c r="AL79">
        <f t="shared" si="66"/>
        <v>-753.87458245186099</v>
      </c>
      <c r="AN79">
        <v>0</v>
      </c>
      <c r="AO79">
        <f t="shared" si="67"/>
        <v>1.8942072673800169E-2</v>
      </c>
      <c r="AP79">
        <f t="shared" si="68"/>
        <v>0.30098353372118525</v>
      </c>
      <c r="AQ79">
        <f t="shared" si="69"/>
        <v>-0.13757762792448971</v>
      </c>
      <c r="AR79">
        <f t="shared" si="70"/>
        <v>0.16446921797720357</v>
      </c>
      <c r="AS79">
        <f t="shared" si="71"/>
        <v>0.65306527983587204</v>
      </c>
      <c r="AT79">
        <f t="shared" si="72"/>
        <v>8.5402260230932892E-2</v>
      </c>
      <c r="AU79">
        <f t="shared" si="73"/>
        <v>-0.14622372110836215</v>
      </c>
      <c r="AV79">
        <f t="shared" si="74"/>
        <v>6.0938984593857964E-2</v>
      </c>
      <c r="AX79">
        <f t="shared" si="75"/>
        <v>882.38413735437723</v>
      </c>
      <c r="AY79">
        <f t="shared" si="76"/>
        <v>55.474225308846783</v>
      </c>
      <c r="AZ79">
        <f t="shared" si="77"/>
        <v>881.46786528784799</v>
      </c>
      <c r="BA79">
        <f t="shared" si="78"/>
        <v>-402.913264053521</v>
      </c>
      <c r="BB79">
        <f t="shared" si="79"/>
        <v>481.66864374123435</v>
      </c>
      <c r="BC79">
        <f t="shared" si="80"/>
        <v>1912.583226708321</v>
      </c>
      <c r="BD79">
        <f t="shared" si="81"/>
        <v>250.11118410966751</v>
      </c>
      <c r="BE79">
        <f t="shared" si="82"/>
        <v>-428.23442766550704</v>
      </c>
      <c r="BF79">
        <f t="shared" si="83"/>
        <v>178.46742643574777</v>
      </c>
      <c r="BI79">
        <f t="shared" si="84"/>
        <v>3811.0090172270143</v>
      </c>
      <c r="BJ79">
        <f t="shared" si="85"/>
        <v>3811.0090172270147</v>
      </c>
      <c r="BK79">
        <f t="shared" si="86"/>
        <v>0</v>
      </c>
    </row>
    <row r="80" spans="1:63" x14ac:dyDescent="0.35">
      <c r="A80" s="2">
        <v>41792</v>
      </c>
      <c r="B80">
        <v>8.4082613060026095</v>
      </c>
      <c r="C80">
        <f t="shared" si="46"/>
        <v>7.6912098318865221</v>
      </c>
      <c r="D80">
        <f t="shared" si="47"/>
        <v>2189.0213086257627</v>
      </c>
      <c r="E80">
        <v>1</v>
      </c>
      <c r="F80">
        <v>166543.99181466899</v>
      </c>
      <c r="G80">
        <v>55.861003875732401</v>
      </c>
      <c r="H80">
        <v>51.1190376281738</v>
      </c>
      <c r="I80">
        <v>28.899446487426701</v>
      </c>
      <c r="J80">
        <v>241479.59516446799</v>
      </c>
      <c r="K80">
        <v>9.7671840354767099</v>
      </c>
      <c r="L80">
        <v>0.14285714285714199</v>
      </c>
      <c r="M80">
        <v>27.1896057128906</v>
      </c>
      <c r="N80">
        <v>63.63720703125</v>
      </c>
      <c r="O80">
        <v>43.395244598388601</v>
      </c>
      <c r="P80">
        <v>72</v>
      </c>
      <c r="S80">
        <f t="shared" si="48"/>
        <v>413.51112716855653</v>
      </c>
      <c r="T80">
        <f t="shared" si="49"/>
        <v>473.46817076119424</v>
      </c>
      <c r="U80">
        <f t="shared" si="50"/>
        <v>978.53945073292493</v>
      </c>
      <c r="V80">
        <f t="shared" si="51"/>
        <v>164.10448728465755</v>
      </c>
      <c r="W80">
        <f t="shared" si="52"/>
        <v>698.75213219487739</v>
      </c>
      <c r="X80">
        <f t="shared" si="53"/>
        <v>1825.8190029350581</v>
      </c>
      <c r="Y80">
        <f t="shared" si="54"/>
        <v>538.94845842134191</v>
      </c>
      <c r="Z80">
        <f t="shared" si="55"/>
        <v>166.17106933684792</v>
      </c>
      <c r="AA80">
        <f t="shared" si="56"/>
        <v>520.93950177265742</v>
      </c>
      <c r="AC80">
        <f t="shared" si="57"/>
        <v>413.51112716855653</v>
      </c>
      <c r="AD80">
        <f t="shared" si="58"/>
        <v>59.957043592637717</v>
      </c>
      <c r="AE80">
        <f t="shared" si="59"/>
        <v>565.02832356436841</v>
      </c>
      <c r="AF80">
        <f t="shared" si="60"/>
        <v>-249.40663988389898</v>
      </c>
      <c r="AG80">
        <f t="shared" si="61"/>
        <v>285.24100502632086</v>
      </c>
      <c r="AH80">
        <f t="shared" si="62"/>
        <v>1412.3078757665016</v>
      </c>
      <c r="AI80">
        <f t="shared" si="63"/>
        <v>125.43733125278538</v>
      </c>
      <c r="AJ80">
        <f t="shared" si="64"/>
        <v>-247.34005783170861</v>
      </c>
      <c r="AK80">
        <f t="shared" si="65"/>
        <v>107.4283746041009</v>
      </c>
      <c r="AL80">
        <f t="shared" si="66"/>
        <v>-283.14307463390151</v>
      </c>
      <c r="AN80">
        <v>0</v>
      </c>
      <c r="AO80">
        <f t="shared" si="67"/>
        <v>2.9124401311992617E-2</v>
      </c>
      <c r="AP80">
        <f t="shared" si="68"/>
        <v>0.27446502799467198</v>
      </c>
      <c r="AQ80">
        <f t="shared" si="69"/>
        <v>-0.12115038758759347</v>
      </c>
      <c r="AR80">
        <f t="shared" si="70"/>
        <v>0.13855709026391635</v>
      </c>
      <c r="AS80">
        <f t="shared" si="71"/>
        <v>0.68603484903919087</v>
      </c>
      <c r="AT80">
        <f t="shared" si="72"/>
        <v>6.093174306146195E-2</v>
      </c>
      <c r="AU80">
        <f t="shared" si="73"/>
        <v>-0.12014653613952868</v>
      </c>
      <c r="AV80">
        <f t="shared" si="74"/>
        <v>5.2183812055888332E-2</v>
      </c>
      <c r="AX80">
        <f t="shared" si="75"/>
        <v>413.51112716855653</v>
      </c>
      <c r="AY80">
        <f t="shared" si="76"/>
        <v>51.71067105828849</v>
      </c>
      <c r="AZ80">
        <f t="shared" si="77"/>
        <v>487.31545165847712</v>
      </c>
      <c r="BA80">
        <f t="shared" si="78"/>
        <v>-215.10374664925891</v>
      </c>
      <c r="BB80">
        <f t="shared" si="79"/>
        <v>246.00952447666856</v>
      </c>
      <c r="BC80">
        <f t="shared" si="80"/>
        <v>1218.0618593035406</v>
      </c>
      <c r="BD80">
        <f t="shared" si="81"/>
        <v>108.18493017956015</v>
      </c>
      <c r="BE80">
        <f t="shared" si="82"/>
        <v>-213.3213981825493</v>
      </c>
      <c r="BF80">
        <f t="shared" si="83"/>
        <v>92.652889612479015</v>
      </c>
      <c r="BI80">
        <f t="shared" si="84"/>
        <v>2189.0213086257622</v>
      </c>
      <c r="BJ80">
        <f t="shared" si="85"/>
        <v>2189.0213086257627</v>
      </c>
      <c r="BK80">
        <f t="shared" si="86"/>
        <v>0</v>
      </c>
    </row>
    <row r="81" spans="1:63" x14ac:dyDescent="0.35">
      <c r="A81" s="2">
        <v>41799</v>
      </c>
      <c r="B81">
        <v>8.4772182338921702</v>
      </c>
      <c r="C81">
        <f t="shared" si="46"/>
        <v>7.9092954147902068</v>
      </c>
      <c r="D81">
        <f t="shared" si="47"/>
        <v>2722.4715772023337</v>
      </c>
      <c r="E81">
        <v>1</v>
      </c>
      <c r="F81">
        <v>244727.88608214399</v>
      </c>
      <c r="G81">
        <v>59.853126525878899</v>
      </c>
      <c r="H81">
        <v>55.235012054443303</v>
      </c>
      <c r="I81">
        <v>28.724300384521399</v>
      </c>
      <c r="J81">
        <v>267364.78965731501</v>
      </c>
      <c r="K81">
        <v>8.5809312638580906</v>
      </c>
      <c r="L81">
        <v>0</v>
      </c>
      <c r="M81">
        <v>23.330070495605401</v>
      </c>
      <c r="N81">
        <v>51.6825561523437</v>
      </c>
      <c r="O81">
        <v>45.311038970947202</v>
      </c>
      <c r="P81">
        <v>71</v>
      </c>
      <c r="S81">
        <f t="shared" si="48"/>
        <v>362.19954062657689</v>
      </c>
      <c r="T81">
        <f t="shared" si="49"/>
        <v>441.93333660693878</v>
      </c>
      <c r="U81">
        <f t="shared" si="50"/>
        <v>911.53545263625256</v>
      </c>
      <c r="V81">
        <f t="shared" si="51"/>
        <v>133.43326887159404</v>
      </c>
      <c r="W81">
        <f t="shared" si="52"/>
        <v>610.10282103831707</v>
      </c>
      <c r="X81">
        <f t="shared" si="53"/>
        <v>1875.2340055070208</v>
      </c>
      <c r="Y81">
        <f t="shared" si="54"/>
        <v>454.64799586135223</v>
      </c>
      <c r="Z81">
        <f t="shared" si="55"/>
        <v>172.74058798572003</v>
      </c>
      <c r="AA81">
        <f t="shared" si="56"/>
        <v>460.97353178498497</v>
      </c>
      <c r="AC81">
        <f t="shared" si="57"/>
        <v>362.19954062657689</v>
      </c>
      <c r="AD81">
        <f t="shared" si="58"/>
        <v>79.73379598036189</v>
      </c>
      <c r="AE81">
        <f t="shared" si="59"/>
        <v>549.33591200967567</v>
      </c>
      <c r="AF81">
        <f t="shared" si="60"/>
        <v>-228.76627175498285</v>
      </c>
      <c r="AG81">
        <f t="shared" si="61"/>
        <v>247.90328041174018</v>
      </c>
      <c r="AH81">
        <f t="shared" si="62"/>
        <v>1513.0344648804439</v>
      </c>
      <c r="AI81">
        <f t="shared" si="63"/>
        <v>92.448455234775338</v>
      </c>
      <c r="AJ81">
        <f t="shared" si="64"/>
        <v>-189.45895264085686</v>
      </c>
      <c r="AK81">
        <f t="shared" si="65"/>
        <v>98.77399115840808</v>
      </c>
      <c r="AL81">
        <f t="shared" si="66"/>
        <v>197.26736129619121</v>
      </c>
      <c r="AN81">
        <v>0</v>
      </c>
      <c r="AO81">
        <f t="shared" si="67"/>
        <v>3.6862516707254177E-2</v>
      </c>
      <c r="AP81">
        <f t="shared" si="68"/>
        <v>0.25396889719559884</v>
      </c>
      <c r="AQ81">
        <f t="shared" si="69"/>
        <v>-0.10576318875751625</v>
      </c>
      <c r="AR81">
        <f t="shared" si="70"/>
        <v>0.11461060775548208</v>
      </c>
      <c r="AS81">
        <f t="shared" si="71"/>
        <v>0.69950586892970357</v>
      </c>
      <c r="AT81">
        <f t="shared" si="72"/>
        <v>4.2740756084046136E-2</v>
      </c>
      <c r="AU81">
        <f t="shared" si="73"/>
        <v>-8.759063482669982E-2</v>
      </c>
      <c r="AV81">
        <f t="shared" si="74"/>
        <v>4.5665176912131115E-2</v>
      </c>
      <c r="AX81">
        <f t="shared" si="75"/>
        <v>362.19954062657689</v>
      </c>
      <c r="AY81">
        <f t="shared" si="76"/>
        <v>87.00556738193869</v>
      </c>
      <c r="AZ81">
        <f t="shared" si="77"/>
        <v>599.43568621075508</v>
      </c>
      <c r="BA81">
        <f t="shared" si="78"/>
        <v>-249.62989692344908</v>
      </c>
      <c r="BB81">
        <f t="shared" si="79"/>
        <v>270.5122125802169</v>
      </c>
      <c r="BC81">
        <f t="shared" si="80"/>
        <v>1651.024141855406</v>
      </c>
      <c r="BD81">
        <f t="shared" si="81"/>
        <v>100.87981140727925</v>
      </c>
      <c r="BE81">
        <f t="shared" si="82"/>
        <v>-206.7377260473782</v>
      </c>
      <c r="BF81">
        <f t="shared" si="83"/>
        <v>107.78224011098794</v>
      </c>
      <c r="BI81">
        <f t="shared" si="84"/>
        <v>2722.4715772023337</v>
      </c>
      <c r="BJ81">
        <f t="shared" si="85"/>
        <v>2722.4715772023337</v>
      </c>
      <c r="BK81">
        <f t="shared" si="86"/>
        <v>0</v>
      </c>
    </row>
    <row r="82" spans="1:63" x14ac:dyDescent="0.35">
      <c r="A82" s="2">
        <v>41806</v>
      </c>
      <c r="B82">
        <v>8.2700144963316493</v>
      </c>
      <c r="C82">
        <f t="shared" si="46"/>
        <v>7.8607598741799061</v>
      </c>
      <c r="D82">
        <f t="shared" si="47"/>
        <v>2593.4903532053895</v>
      </c>
      <c r="E82">
        <v>1</v>
      </c>
      <c r="F82">
        <v>351392.80389758298</v>
      </c>
      <c r="G82">
        <v>61.918041229247997</v>
      </c>
      <c r="H82">
        <v>56.703037261962798</v>
      </c>
      <c r="I82">
        <v>28.3457431793212</v>
      </c>
      <c r="J82">
        <v>265186.96601079899</v>
      </c>
      <c r="K82">
        <v>8.7937915742793695</v>
      </c>
      <c r="L82">
        <v>0</v>
      </c>
      <c r="M82">
        <v>23.7708644866943</v>
      </c>
      <c r="N82">
        <v>56.91748046875</v>
      </c>
      <c r="O82">
        <v>43.553825378417898</v>
      </c>
      <c r="P82">
        <v>74</v>
      </c>
      <c r="S82">
        <f t="shared" si="48"/>
        <v>347.91510038088973</v>
      </c>
      <c r="T82">
        <f t="shared" si="49"/>
        <v>462.96008235630177</v>
      </c>
      <c r="U82">
        <f t="shared" si="50"/>
        <v>903.91441419082651</v>
      </c>
      <c r="V82">
        <f t="shared" si="51"/>
        <v>124.8139557906018</v>
      </c>
      <c r="W82">
        <f t="shared" si="52"/>
        <v>582.02811930526082</v>
      </c>
      <c r="X82">
        <f t="shared" si="53"/>
        <v>1777.3136653355375</v>
      </c>
      <c r="Y82">
        <f t="shared" si="54"/>
        <v>438.59734786493505</v>
      </c>
      <c r="Z82">
        <f t="shared" si="55"/>
        <v>153.93934487679607</v>
      </c>
      <c r="AA82">
        <f t="shared" si="56"/>
        <v>438.67198379263482</v>
      </c>
      <c r="AC82">
        <f t="shared" si="57"/>
        <v>347.91510038088973</v>
      </c>
      <c r="AD82">
        <f t="shared" si="58"/>
        <v>115.04498197541204</v>
      </c>
      <c r="AE82">
        <f t="shared" si="59"/>
        <v>555.99931380993678</v>
      </c>
      <c r="AF82">
        <f t="shared" si="60"/>
        <v>-223.10114459028793</v>
      </c>
      <c r="AG82">
        <f t="shared" si="61"/>
        <v>234.11301892437109</v>
      </c>
      <c r="AH82">
        <f t="shared" si="62"/>
        <v>1429.3985649546478</v>
      </c>
      <c r="AI82">
        <f t="shared" si="63"/>
        <v>90.68224748404532</v>
      </c>
      <c r="AJ82">
        <f t="shared" si="64"/>
        <v>-193.97575550409366</v>
      </c>
      <c r="AK82">
        <f t="shared" si="65"/>
        <v>90.756883411745093</v>
      </c>
      <c r="AL82">
        <f t="shared" si="66"/>
        <v>146.65714235872292</v>
      </c>
      <c r="AN82">
        <v>0</v>
      </c>
      <c r="AO82">
        <f t="shared" si="67"/>
        <v>5.4811562872208536E-2</v>
      </c>
      <c r="AP82">
        <f t="shared" si="68"/>
        <v>0.26489804963689295</v>
      </c>
      <c r="AQ82">
        <f t="shared" si="69"/>
        <v>-0.10629340109928299</v>
      </c>
      <c r="AR82">
        <f t="shared" si="70"/>
        <v>0.11153985367843554</v>
      </c>
      <c r="AS82">
        <f t="shared" si="71"/>
        <v>0.68101683330439522</v>
      </c>
      <c r="AT82">
        <f t="shared" si="72"/>
        <v>4.3204280830147199E-2</v>
      </c>
      <c r="AU82">
        <f t="shared" si="73"/>
        <v>-9.2417019290499142E-2</v>
      </c>
      <c r="AV82">
        <f t="shared" si="74"/>
        <v>4.3239840067702782E-2</v>
      </c>
      <c r="AX82">
        <f t="shared" si="75"/>
        <v>347.91510038088973</v>
      </c>
      <c r="AY82">
        <f t="shared" si="76"/>
        <v>123.08348915446562</v>
      </c>
      <c r="AZ82">
        <f t="shared" si="77"/>
        <v>594.84850478608269</v>
      </c>
      <c r="BA82">
        <f t="shared" si="78"/>
        <v>-238.68983104709832</v>
      </c>
      <c r="BB82">
        <f t="shared" si="79"/>
        <v>250.47113512396055</v>
      </c>
      <c r="BC82">
        <f t="shared" si="80"/>
        <v>1529.2745476252571</v>
      </c>
      <c r="BD82">
        <f t="shared" si="81"/>
        <v>97.018463848258463</v>
      </c>
      <c r="BE82">
        <f t="shared" si="82"/>
        <v>-207.52937145854924</v>
      </c>
      <c r="BF82">
        <f t="shared" si="83"/>
        <v>97.098314792122594</v>
      </c>
      <c r="BI82">
        <f t="shared" si="84"/>
        <v>2593.4903532053886</v>
      </c>
      <c r="BJ82">
        <f t="shared" si="85"/>
        <v>2593.4903532053895</v>
      </c>
      <c r="BK82">
        <f t="shared" si="86"/>
        <v>0</v>
      </c>
    </row>
    <row r="83" spans="1:63" x14ac:dyDescent="0.35">
      <c r="A83" s="2">
        <v>41813</v>
      </c>
      <c r="B83">
        <v>8.0915793847361304</v>
      </c>
      <c r="C83">
        <f t="shared" si="46"/>
        <v>7.7181090278578566</v>
      </c>
      <c r="D83">
        <f t="shared" si="47"/>
        <v>2248.7033222657205</v>
      </c>
      <c r="E83">
        <v>1</v>
      </c>
      <c r="F83">
        <v>435732.04613127402</v>
      </c>
      <c r="G83">
        <v>64.472740173339801</v>
      </c>
      <c r="H83">
        <v>59.124557495117102</v>
      </c>
      <c r="I83">
        <v>28.45849609375</v>
      </c>
      <c r="J83">
        <v>241182.84384145401</v>
      </c>
      <c r="K83">
        <v>10.5055432372505</v>
      </c>
      <c r="L83">
        <v>0</v>
      </c>
      <c r="M83">
        <v>28.988822937011701</v>
      </c>
      <c r="N83">
        <v>63.756755828857401</v>
      </c>
      <c r="O83">
        <v>42.281280517578097</v>
      </c>
      <c r="P83">
        <v>78</v>
      </c>
      <c r="S83">
        <f t="shared" si="48"/>
        <v>345.36842473304262</v>
      </c>
      <c r="T83">
        <f t="shared" si="49"/>
        <v>492.18856167997899</v>
      </c>
      <c r="U83">
        <f t="shared" si="50"/>
        <v>933.35105842452003</v>
      </c>
      <c r="V83">
        <f t="shared" si="51"/>
        <v>118.59316687915012</v>
      </c>
      <c r="W83">
        <f t="shared" si="52"/>
        <v>578.95156695498565</v>
      </c>
      <c r="X83">
        <f t="shared" si="53"/>
        <v>1522.1608781402656</v>
      </c>
      <c r="Y83">
        <f t="shared" si="54"/>
        <v>458.09603049669653</v>
      </c>
      <c r="Z83">
        <f t="shared" si="55"/>
        <v>138.55016483274017</v>
      </c>
      <c r="AA83">
        <f t="shared" si="56"/>
        <v>432.52179576115407</v>
      </c>
      <c r="AC83">
        <f t="shared" si="57"/>
        <v>345.36842473304262</v>
      </c>
      <c r="AD83">
        <f t="shared" si="58"/>
        <v>146.82013694693637</v>
      </c>
      <c r="AE83">
        <f t="shared" si="59"/>
        <v>587.98263369147742</v>
      </c>
      <c r="AF83">
        <f t="shared" si="60"/>
        <v>-226.7752578538925</v>
      </c>
      <c r="AG83">
        <f t="shared" si="61"/>
        <v>233.58314222194304</v>
      </c>
      <c r="AH83">
        <f t="shared" si="62"/>
        <v>1176.7924534072231</v>
      </c>
      <c r="AI83">
        <f t="shared" si="63"/>
        <v>112.72760576365391</v>
      </c>
      <c r="AJ83">
        <f t="shared" si="64"/>
        <v>-206.81825990030245</v>
      </c>
      <c r="AK83">
        <f t="shared" si="65"/>
        <v>87.153371028111451</v>
      </c>
      <c r="AL83">
        <f t="shared" si="66"/>
        <v>-8.1309277724722051</v>
      </c>
      <c r="AN83">
        <v>0</v>
      </c>
      <c r="AO83">
        <f t="shared" si="67"/>
        <v>7.6810233802374006E-2</v>
      </c>
      <c r="AP83">
        <f t="shared" si="68"/>
        <v>0.30760823756690009</v>
      </c>
      <c r="AQ83">
        <f t="shared" si="69"/>
        <v>-0.11863945190738089</v>
      </c>
      <c r="AR83">
        <f t="shared" si="70"/>
        <v>0.12220105592766921</v>
      </c>
      <c r="AS83">
        <f t="shared" si="71"/>
        <v>0.61564922470918759</v>
      </c>
      <c r="AT83">
        <f t="shared" si="72"/>
        <v>5.8974429085415558E-2</v>
      </c>
      <c r="AU83">
        <f t="shared" si="73"/>
        <v>-0.10819877455422755</v>
      </c>
      <c r="AV83">
        <f t="shared" si="74"/>
        <v>4.5595045370062065E-2</v>
      </c>
      <c r="AX83">
        <f t="shared" si="75"/>
        <v>345.36842473304262</v>
      </c>
      <c r="AY83">
        <f t="shared" si="76"/>
        <v>146.19559848370255</v>
      </c>
      <c r="AZ83">
        <f t="shared" si="77"/>
        <v>585.4814933296035</v>
      </c>
      <c r="BA83">
        <f t="shared" si="78"/>
        <v>-225.81060903946789</v>
      </c>
      <c r="BB83">
        <f t="shared" si="79"/>
        <v>232.58953426247533</v>
      </c>
      <c r="BC83">
        <f t="shared" si="80"/>
        <v>1171.7866540279342</v>
      </c>
      <c r="BD83">
        <f t="shared" si="81"/>
        <v>112.24808894033761</v>
      </c>
      <c r="BE83">
        <f t="shared" si="82"/>
        <v>-205.93850347933201</v>
      </c>
      <c r="BF83">
        <f t="shared" si="83"/>
        <v>86.782641007424886</v>
      </c>
      <c r="BI83">
        <f t="shared" si="84"/>
        <v>2248.703322265721</v>
      </c>
      <c r="BJ83">
        <f t="shared" si="85"/>
        <v>2248.7033222657205</v>
      </c>
      <c r="BK83">
        <f t="shared" si="86"/>
        <v>0</v>
      </c>
    </row>
    <row r="84" spans="1:63" x14ac:dyDescent="0.35">
      <c r="A84" s="2">
        <v>41820</v>
      </c>
      <c r="B84">
        <v>7.9752376885802203</v>
      </c>
      <c r="C84">
        <f t="shared" si="46"/>
        <v>8.6098420335997563</v>
      </c>
      <c r="D84">
        <f t="shared" si="47"/>
        <v>5485.382103292658</v>
      </c>
      <c r="E84">
        <v>1</v>
      </c>
      <c r="F84">
        <v>366222.78525692999</v>
      </c>
      <c r="G84">
        <v>62.252597808837798</v>
      </c>
      <c r="H84">
        <v>55.300762176513601</v>
      </c>
      <c r="I84">
        <v>30.270154953002901</v>
      </c>
      <c r="J84">
        <v>300148.86068901798</v>
      </c>
      <c r="K84">
        <v>11.5321507760532</v>
      </c>
      <c r="L84">
        <v>1</v>
      </c>
      <c r="M84">
        <v>33.770286560058601</v>
      </c>
      <c r="N84">
        <v>72.844665527343693</v>
      </c>
      <c r="O84">
        <v>48.984066009521399</v>
      </c>
      <c r="P84">
        <v>93</v>
      </c>
      <c r="S84">
        <f t="shared" si="48"/>
        <v>608.11409527569811</v>
      </c>
      <c r="T84">
        <f t="shared" si="49"/>
        <v>819.01438309726473</v>
      </c>
      <c r="U84">
        <f t="shared" si="50"/>
        <v>1588.1063002592598</v>
      </c>
      <c r="V84">
        <f t="shared" si="51"/>
        <v>223.76134094878572</v>
      </c>
      <c r="W84">
        <f t="shared" si="52"/>
        <v>1053.4825232983653</v>
      </c>
      <c r="X84">
        <f t="shared" si="53"/>
        <v>3851.7312991823956</v>
      </c>
      <c r="Y84">
        <f t="shared" si="54"/>
        <v>845.07061617685872</v>
      </c>
      <c r="Z84">
        <f t="shared" si="55"/>
        <v>214.17423001430237</v>
      </c>
      <c r="AA84">
        <f t="shared" si="56"/>
        <v>789.22836926553202</v>
      </c>
      <c r="AC84">
        <f t="shared" si="57"/>
        <v>608.11409527569811</v>
      </c>
      <c r="AD84">
        <f t="shared" si="58"/>
        <v>210.90028782156662</v>
      </c>
      <c r="AE84">
        <f t="shared" si="59"/>
        <v>979.99220498356169</v>
      </c>
      <c r="AF84">
        <f t="shared" si="60"/>
        <v>-384.35275432691242</v>
      </c>
      <c r="AG84">
        <f t="shared" si="61"/>
        <v>445.36842802266722</v>
      </c>
      <c r="AH84">
        <f t="shared" si="62"/>
        <v>3243.6172039066973</v>
      </c>
      <c r="AI84">
        <f t="shared" si="63"/>
        <v>236.95652090116062</v>
      </c>
      <c r="AJ84">
        <f t="shared" si="64"/>
        <v>-393.93986526139577</v>
      </c>
      <c r="AK84">
        <f t="shared" si="65"/>
        <v>181.11427398983392</v>
      </c>
      <c r="AL84">
        <f t="shared" si="66"/>
        <v>357.61170797978048</v>
      </c>
      <c r="AN84">
        <v>0</v>
      </c>
      <c r="AO84">
        <f t="shared" si="67"/>
        <v>4.6662903951309682E-2</v>
      </c>
      <c r="AP84">
        <f t="shared" si="68"/>
        <v>0.21682892236197254</v>
      </c>
      <c r="AQ84">
        <f t="shared" si="69"/>
        <v>-8.5040261650814158E-2</v>
      </c>
      <c r="AR84">
        <f t="shared" si="70"/>
        <v>9.8540331046633678E-2</v>
      </c>
      <c r="AS84">
        <f t="shared" si="71"/>
        <v>0.71766899706068676</v>
      </c>
      <c r="AT84">
        <f t="shared" si="72"/>
        <v>5.2427995664009089E-2</v>
      </c>
      <c r="AU84">
        <f t="shared" si="73"/>
        <v>-8.7161465188880655E-2</v>
      </c>
      <c r="AV84">
        <f t="shared" si="74"/>
        <v>4.0072576755082912E-2</v>
      </c>
      <c r="AX84">
        <f t="shared" si="75"/>
        <v>608.11409527569811</v>
      </c>
      <c r="AY84">
        <f t="shared" si="76"/>
        <v>227.58748860289091</v>
      </c>
      <c r="AZ84">
        <f t="shared" si="77"/>
        <v>1057.5327662488419</v>
      </c>
      <c r="BA84">
        <f t="shared" si="78"/>
        <v>-414.76414754290749</v>
      </c>
      <c r="BB84">
        <f t="shared" si="79"/>
        <v>480.60760411314686</v>
      </c>
      <c r="BC84">
        <f t="shared" si="80"/>
        <v>3500.2640397097057</v>
      </c>
      <c r="BD84">
        <f t="shared" si="81"/>
        <v>255.70538597652342</v>
      </c>
      <c r="BE84">
        <f t="shared" si="82"/>
        <v>-425.10982569761154</v>
      </c>
      <c r="BF84">
        <f t="shared" si="83"/>
        <v>195.44469660636997</v>
      </c>
      <c r="BI84">
        <f t="shared" si="84"/>
        <v>5485.3821032926571</v>
      </c>
      <c r="BJ84">
        <f t="shared" si="85"/>
        <v>5485.382103292658</v>
      </c>
      <c r="BK84">
        <f t="shared" si="86"/>
        <v>0</v>
      </c>
    </row>
    <row r="85" spans="1:63" x14ac:dyDescent="0.35">
      <c r="A85" s="2">
        <v>41827</v>
      </c>
      <c r="B85">
        <v>7.8950740420002097</v>
      </c>
      <c r="C85">
        <f t="shared" si="46"/>
        <v>9.1520272624810328</v>
      </c>
      <c r="D85">
        <f t="shared" si="47"/>
        <v>9433.5452792989818</v>
      </c>
      <c r="E85">
        <v>1</v>
      </c>
      <c r="F85">
        <v>339156.70732980798</v>
      </c>
      <c r="G85">
        <v>59.925743103027301</v>
      </c>
      <c r="H85">
        <v>52.889900207519503</v>
      </c>
      <c r="I85">
        <v>31.123332977294901</v>
      </c>
      <c r="J85">
        <v>352739.55248231202</v>
      </c>
      <c r="K85">
        <v>13.9358407079646</v>
      </c>
      <c r="L85">
        <v>1</v>
      </c>
      <c r="M85">
        <v>31.175701141357401</v>
      </c>
      <c r="N85">
        <v>68.845489501953097</v>
      </c>
      <c r="O85">
        <v>51.489322662353501</v>
      </c>
      <c r="P85">
        <v>87</v>
      </c>
      <c r="S85">
        <f t="shared" si="48"/>
        <v>722.4025780289179</v>
      </c>
      <c r="T85">
        <f t="shared" si="49"/>
        <v>951.76387527701661</v>
      </c>
      <c r="U85">
        <f t="shared" si="50"/>
        <v>1820.0832657658902</v>
      </c>
      <c r="V85">
        <f t="shared" si="51"/>
        <v>277.65686838438563</v>
      </c>
      <c r="W85">
        <f t="shared" si="52"/>
        <v>1271.0065623727626</v>
      </c>
      <c r="X85">
        <f t="shared" si="53"/>
        <v>6322.8846727189684</v>
      </c>
      <c r="Y85">
        <f t="shared" si="54"/>
        <v>978.83060867954623</v>
      </c>
      <c r="Z85">
        <f t="shared" si="55"/>
        <v>269.42824112373034</v>
      </c>
      <c r="AA85">
        <f t="shared" si="56"/>
        <v>950.1394335718569</v>
      </c>
      <c r="AC85">
        <f t="shared" si="57"/>
        <v>722.4025780289179</v>
      </c>
      <c r="AD85">
        <f t="shared" si="58"/>
        <v>229.36129724809871</v>
      </c>
      <c r="AE85">
        <f t="shared" si="59"/>
        <v>1097.6806877369722</v>
      </c>
      <c r="AF85">
        <f t="shared" si="60"/>
        <v>-444.74570964453227</v>
      </c>
      <c r="AG85">
        <f t="shared" si="61"/>
        <v>548.60398434384467</v>
      </c>
      <c r="AH85">
        <f t="shared" si="62"/>
        <v>5600.4820946900509</v>
      </c>
      <c r="AI85">
        <f t="shared" si="63"/>
        <v>256.42803065062833</v>
      </c>
      <c r="AJ85">
        <f t="shared" si="64"/>
        <v>-452.97433690518756</v>
      </c>
      <c r="AK85">
        <f t="shared" si="65"/>
        <v>227.736855542939</v>
      </c>
      <c r="AL85">
        <f t="shared" si="66"/>
        <v>1648.5697976072497</v>
      </c>
      <c r="AN85">
        <v>0</v>
      </c>
      <c r="AO85">
        <f t="shared" si="67"/>
        <v>3.2475600659519793E-2</v>
      </c>
      <c r="AP85">
        <f t="shared" si="68"/>
        <v>0.15542220982493357</v>
      </c>
      <c r="AQ85">
        <f t="shared" si="69"/>
        <v>-6.2972193804028104E-2</v>
      </c>
      <c r="AR85">
        <f t="shared" si="70"/>
        <v>7.7677638422581935E-2</v>
      </c>
      <c r="AS85">
        <f t="shared" si="71"/>
        <v>0.79298042952385106</v>
      </c>
      <c r="AT85">
        <f t="shared" si="72"/>
        <v>3.6308018925742883E-2</v>
      </c>
      <c r="AU85">
        <f t="shared" si="73"/>
        <v>-6.4137297141423424E-2</v>
      </c>
      <c r="AV85">
        <f t="shared" si="74"/>
        <v>3.2245593588822195E-2</v>
      </c>
      <c r="AX85">
        <f t="shared" si="75"/>
        <v>722.4025780289179</v>
      </c>
      <c r="AY85">
        <f t="shared" si="76"/>
        <v>282.89959165453712</v>
      </c>
      <c r="AZ85">
        <f t="shared" si="77"/>
        <v>1353.9050487317345</v>
      </c>
      <c r="BA85">
        <f t="shared" si="78"/>
        <v>-548.55976643892336</v>
      </c>
      <c r="BB85">
        <f t="shared" si="79"/>
        <v>676.66099299676966</v>
      </c>
      <c r="BC85">
        <f t="shared" si="80"/>
        <v>6907.7656808966958</v>
      </c>
      <c r="BD85">
        <f t="shared" si="81"/>
        <v>316.28433406256045</v>
      </c>
      <c r="BE85">
        <f t="shared" si="82"/>
        <v>-558.70914787269999</v>
      </c>
      <c r="BF85">
        <f t="shared" si="83"/>
        <v>280.89596723938922</v>
      </c>
      <c r="BI85">
        <f t="shared" si="84"/>
        <v>9433.5452792989799</v>
      </c>
      <c r="BJ85">
        <f t="shared" si="85"/>
        <v>9433.5452792989818</v>
      </c>
      <c r="BK85">
        <f t="shared" si="86"/>
        <v>0</v>
      </c>
    </row>
    <row r="86" spans="1:63" x14ac:dyDescent="0.35">
      <c r="A86" s="2">
        <v>41834</v>
      </c>
      <c r="B86">
        <v>7.3374929439899503</v>
      </c>
      <c r="C86">
        <f t="shared" si="46"/>
        <v>8.0095028823168235</v>
      </c>
      <c r="D86">
        <f t="shared" si="47"/>
        <v>3009.4207047192867</v>
      </c>
      <c r="E86">
        <v>1</v>
      </c>
      <c r="F86">
        <v>301092.34349192702</v>
      </c>
      <c r="G86">
        <v>57.597984313964801</v>
      </c>
      <c r="H86">
        <v>49.625072479247997</v>
      </c>
      <c r="I86">
        <v>30.746238708496101</v>
      </c>
      <c r="J86">
        <v>299800.71673761797</v>
      </c>
      <c r="K86">
        <v>9.0575221238938006</v>
      </c>
      <c r="L86">
        <v>0.14285714285714199</v>
      </c>
      <c r="M86">
        <v>27.490571975708001</v>
      </c>
      <c r="N86">
        <v>63.037040710449197</v>
      </c>
      <c r="O86">
        <v>51.195655822753899</v>
      </c>
      <c r="P86">
        <v>89</v>
      </c>
      <c r="S86">
        <f t="shared" si="48"/>
        <v>309.37431731907139</v>
      </c>
      <c r="T86">
        <f t="shared" si="49"/>
        <v>395.17946438459813</v>
      </c>
      <c r="U86">
        <f t="shared" si="50"/>
        <v>751.98234388391313</v>
      </c>
      <c r="V86">
        <f t="shared" si="51"/>
        <v>126.13846615793327</v>
      </c>
      <c r="W86">
        <f t="shared" si="52"/>
        <v>540.60473789758805</v>
      </c>
      <c r="X86">
        <f t="shared" si="53"/>
        <v>1955.3536175623785</v>
      </c>
      <c r="Y86">
        <f t="shared" si="54"/>
        <v>404.40629771365155</v>
      </c>
      <c r="Z86">
        <f t="shared" si="55"/>
        <v>125.39682155888242</v>
      </c>
      <c r="AA86">
        <f t="shared" si="56"/>
        <v>406.26888022489635</v>
      </c>
      <c r="AC86">
        <f t="shared" si="57"/>
        <v>309.37431731907139</v>
      </c>
      <c r="AD86">
        <f t="shared" si="58"/>
        <v>85.805147065526739</v>
      </c>
      <c r="AE86">
        <f t="shared" si="59"/>
        <v>442.60802656484174</v>
      </c>
      <c r="AF86">
        <f t="shared" si="60"/>
        <v>-183.23585116113813</v>
      </c>
      <c r="AG86">
        <f t="shared" si="61"/>
        <v>231.23042057851666</v>
      </c>
      <c r="AH86">
        <f t="shared" si="62"/>
        <v>1645.9793002433071</v>
      </c>
      <c r="AI86">
        <f t="shared" si="63"/>
        <v>95.03198039458016</v>
      </c>
      <c r="AJ86">
        <f t="shared" si="64"/>
        <v>-183.97749576018896</v>
      </c>
      <c r="AK86">
        <f t="shared" si="65"/>
        <v>96.894562905824955</v>
      </c>
      <c r="AL86">
        <f t="shared" si="66"/>
        <v>469.71029656894552</v>
      </c>
      <c r="AN86">
        <v>0</v>
      </c>
      <c r="AO86">
        <f t="shared" si="67"/>
        <v>3.8471846202132814E-2</v>
      </c>
      <c r="AP86">
        <f t="shared" si="68"/>
        <v>0.19844902675626661</v>
      </c>
      <c r="AQ86">
        <f t="shared" si="69"/>
        <v>-8.2156161089086896E-2</v>
      </c>
      <c r="AR86">
        <f t="shared" si="70"/>
        <v>0.10367514632843279</v>
      </c>
      <c r="AS86">
        <f t="shared" si="71"/>
        <v>0.73799608364398261</v>
      </c>
      <c r="AT86">
        <f t="shared" si="72"/>
        <v>4.2608816126524111E-2</v>
      </c>
      <c r="AU86">
        <f t="shared" si="73"/>
        <v>-8.2488687026365887E-2</v>
      </c>
      <c r="AV86">
        <f t="shared" si="74"/>
        <v>4.3443929058113985E-2</v>
      </c>
      <c r="AX86">
        <f t="shared" si="75"/>
        <v>309.37431731907139</v>
      </c>
      <c r="AY86">
        <f t="shared" si="76"/>
        <v>103.8757693546854</v>
      </c>
      <c r="AZ86">
        <f t="shared" si="77"/>
        <v>535.82157777634632</v>
      </c>
      <c r="BA86">
        <f t="shared" si="78"/>
        <v>-221.82544595125921</v>
      </c>
      <c r="BB86">
        <f t="shared" si="79"/>
        <v>279.92770430727364</v>
      </c>
      <c r="BC86">
        <f t="shared" si="80"/>
        <v>1992.6236595584423</v>
      </c>
      <c r="BD86">
        <f t="shared" si="81"/>
        <v>115.04578005382146</v>
      </c>
      <c r="BE86">
        <f t="shared" si="82"/>
        <v>-222.72328140692622</v>
      </c>
      <c r="BF86">
        <f t="shared" si="83"/>
        <v>117.3006237078319</v>
      </c>
      <c r="BI86">
        <f t="shared" si="84"/>
        <v>3009.4207047192872</v>
      </c>
      <c r="BJ86">
        <f t="shared" si="85"/>
        <v>3009.4207047192867</v>
      </c>
      <c r="BK86">
        <f t="shared" si="86"/>
        <v>0</v>
      </c>
    </row>
    <row r="87" spans="1:63" x14ac:dyDescent="0.35">
      <c r="A87" s="2">
        <v>41841</v>
      </c>
      <c r="B87">
        <v>7.3699128961171603</v>
      </c>
      <c r="C87">
        <f t="shared" si="46"/>
        <v>8.0019634656166723</v>
      </c>
      <c r="D87">
        <f t="shared" si="47"/>
        <v>2986.8167454071104</v>
      </c>
      <c r="E87">
        <v>1</v>
      </c>
      <c r="F87">
        <v>239788.10383813101</v>
      </c>
      <c r="G87">
        <v>59.503982543945298</v>
      </c>
      <c r="H87">
        <v>51.9249267578125</v>
      </c>
      <c r="I87">
        <v>30.901208877563398</v>
      </c>
      <c r="J87">
        <v>284113.39171633299</v>
      </c>
      <c r="K87">
        <v>9.1106194690265401</v>
      </c>
      <c r="L87">
        <v>0</v>
      </c>
      <c r="M87">
        <v>25.250564575195298</v>
      </c>
      <c r="N87">
        <v>41.906753540038999</v>
      </c>
      <c r="O87">
        <v>43.598793029785099</v>
      </c>
      <c r="P87">
        <v>88</v>
      </c>
      <c r="S87">
        <f t="shared" si="48"/>
        <v>282.09670760040899</v>
      </c>
      <c r="T87">
        <f t="shared" si="49"/>
        <v>342.81730792880762</v>
      </c>
      <c r="U87">
        <f t="shared" si="50"/>
        <v>706.13141311629738</v>
      </c>
      <c r="V87">
        <f t="shared" si="51"/>
        <v>110.33257306637877</v>
      </c>
      <c r="W87">
        <f t="shared" si="52"/>
        <v>494.32816173761137</v>
      </c>
      <c r="X87">
        <f t="shared" si="53"/>
        <v>1618.9730475664255</v>
      </c>
      <c r="Y87">
        <f t="shared" si="54"/>
        <v>360.7883318931826</v>
      </c>
      <c r="Z87">
        <f t="shared" si="55"/>
        <v>154.76282684965221</v>
      </c>
      <c r="AA87">
        <f t="shared" si="56"/>
        <v>355.76938407811701</v>
      </c>
      <c r="AC87">
        <f t="shared" si="57"/>
        <v>282.09670760040899</v>
      </c>
      <c r="AD87">
        <f t="shared" si="58"/>
        <v>60.720600328398632</v>
      </c>
      <c r="AE87">
        <f t="shared" si="59"/>
        <v>424.03470551588839</v>
      </c>
      <c r="AF87">
        <f t="shared" si="60"/>
        <v>-171.76413453403023</v>
      </c>
      <c r="AG87">
        <f t="shared" si="61"/>
        <v>212.23145413720238</v>
      </c>
      <c r="AH87">
        <f t="shared" si="62"/>
        <v>1336.8763399660165</v>
      </c>
      <c r="AI87">
        <f t="shared" si="63"/>
        <v>78.691624292773611</v>
      </c>
      <c r="AJ87">
        <f t="shared" si="64"/>
        <v>-127.33388075075678</v>
      </c>
      <c r="AK87">
        <f t="shared" si="65"/>
        <v>73.672676477708023</v>
      </c>
      <c r="AL87">
        <f t="shared" si="66"/>
        <v>817.59065237350069</v>
      </c>
      <c r="AN87">
        <v>0</v>
      </c>
      <c r="AO87">
        <f t="shared" si="67"/>
        <v>3.2176172337255983E-2</v>
      </c>
      <c r="AP87">
        <f t="shared" si="68"/>
        <v>0.22469826859198047</v>
      </c>
      <c r="AQ87">
        <f t="shared" si="69"/>
        <v>-9.1018737697521918E-2</v>
      </c>
      <c r="AR87">
        <f t="shared" si="70"/>
        <v>0.1124625877671252</v>
      </c>
      <c r="AS87">
        <f t="shared" si="71"/>
        <v>0.70841795495602933</v>
      </c>
      <c r="AT87">
        <f t="shared" si="72"/>
        <v>4.1699114485840898E-2</v>
      </c>
      <c r="AU87">
        <f t="shared" si="73"/>
        <v>-6.7474907514900789E-2</v>
      </c>
      <c r="AV87">
        <f t="shared" si="74"/>
        <v>3.903954707419071E-2</v>
      </c>
      <c r="AX87">
        <f t="shared" si="75"/>
        <v>282.09670760040899</v>
      </c>
      <c r="AY87">
        <f t="shared" si="76"/>
        <v>87.027538060497932</v>
      </c>
      <c r="AZ87">
        <f t="shared" si="77"/>
        <v>607.74590952120184</v>
      </c>
      <c r="BA87">
        <f t="shared" si="78"/>
        <v>-246.18020366635972</v>
      </c>
      <c r="BB87">
        <f t="shared" si="79"/>
        <v>304.17981463733838</v>
      </c>
      <c r="BC87">
        <f t="shared" si="80"/>
        <v>1916.0722379116178</v>
      </c>
      <c r="BD87">
        <f t="shared" si="81"/>
        <v>112.78443050864956</v>
      </c>
      <c r="BE87">
        <f t="shared" si="82"/>
        <v>-182.50073440470612</v>
      </c>
      <c r="BF87">
        <f t="shared" si="83"/>
        <v>105.59104523846159</v>
      </c>
      <c r="BI87">
        <f t="shared" si="84"/>
        <v>2986.8167454071099</v>
      </c>
      <c r="BJ87">
        <f t="shared" si="85"/>
        <v>2986.8167454071104</v>
      </c>
      <c r="BK87">
        <f t="shared" si="86"/>
        <v>0</v>
      </c>
    </row>
    <row r="88" spans="1:63" x14ac:dyDescent="0.35">
      <c r="A88" s="2">
        <v>41848</v>
      </c>
      <c r="B88">
        <v>7.3995606389258102</v>
      </c>
      <c r="C88">
        <f t="shared" si="46"/>
        <v>7.7656416112696789</v>
      </c>
      <c r="D88">
        <f t="shared" si="47"/>
        <v>2358.1710323488592</v>
      </c>
      <c r="E88">
        <v>1</v>
      </c>
      <c r="F88">
        <v>267720.54075843398</v>
      </c>
      <c r="G88">
        <v>62.023777008056598</v>
      </c>
      <c r="H88">
        <v>55.8794136047363</v>
      </c>
      <c r="I88">
        <v>31.915870666503899</v>
      </c>
      <c r="J88">
        <v>270011.24420143297</v>
      </c>
      <c r="K88">
        <v>8.9513274336283093</v>
      </c>
      <c r="L88">
        <v>0</v>
      </c>
      <c r="M88">
        <v>28.481344223022401</v>
      </c>
      <c r="N88">
        <v>44.501602172851499</v>
      </c>
      <c r="O88">
        <v>27.7450447082519</v>
      </c>
      <c r="P88">
        <v>92</v>
      </c>
      <c r="S88">
        <f t="shared" si="48"/>
        <v>263.54726965238194</v>
      </c>
      <c r="T88">
        <f t="shared" si="49"/>
        <v>327.63151369396655</v>
      </c>
      <c r="U88">
        <f t="shared" si="50"/>
        <v>685.8365848384326</v>
      </c>
      <c r="V88">
        <f t="shared" si="51"/>
        <v>95.965506998345589</v>
      </c>
      <c r="W88">
        <f t="shared" si="52"/>
        <v>470.40853642035592</v>
      </c>
      <c r="X88">
        <f t="shared" si="53"/>
        <v>1386.8661261292086</v>
      </c>
      <c r="Y88">
        <f t="shared" si="54"/>
        <v>347.8442984729657</v>
      </c>
      <c r="Z88">
        <f t="shared" si="55"/>
        <v>139.31015671219564</v>
      </c>
      <c r="AA88">
        <f t="shared" si="56"/>
        <v>305.48230982853624</v>
      </c>
      <c r="AC88">
        <f t="shared" si="57"/>
        <v>263.54726965238194</v>
      </c>
      <c r="AD88">
        <f t="shared" si="58"/>
        <v>64.084244041584611</v>
      </c>
      <c r="AE88">
        <f t="shared" si="59"/>
        <v>422.28931518605066</v>
      </c>
      <c r="AF88">
        <f t="shared" si="60"/>
        <v>-167.58176265403637</v>
      </c>
      <c r="AG88">
        <f t="shared" si="61"/>
        <v>206.86126676797397</v>
      </c>
      <c r="AH88">
        <f t="shared" si="62"/>
        <v>1123.3188564768266</v>
      </c>
      <c r="AI88">
        <f t="shared" si="63"/>
        <v>84.297028820583762</v>
      </c>
      <c r="AJ88">
        <f t="shared" si="64"/>
        <v>-124.23711294018631</v>
      </c>
      <c r="AK88">
        <f t="shared" si="65"/>
        <v>41.935040176154303</v>
      </c>
      <c r="AL88">
        <f t="shared" si="66"/>
        <v>443.65688682152586</v>
      </c>
      <c r="AN88">
        <v>0</v>
      </c>
      <c r="AO88">
        <f t="shared" si="67"/>
        <v>3.8816190062942561E-2</v>
      </c>
      <c r="AP88">
        <f t="shared" si="68"/>
        <v>0.25578303317699996</v>
      </c>
      <c r="AQ88">
        <f t="shared" si="69"/>
        <v>-0.10150522406164221</v>
      </c>
      <c r="AR88">
        <f t="shared" si="70"/>
        <v>0.12529704247297219</v>
      </c>
      <c r="AS88">
        <f t="shared" si="71"/>
        <v>0.68040060215109355</v>
      </c>
      <c r="AT88">
        <f t="shared" si="72"/>
        <v>5.1059188438235301E-2</v>
      </c>
      <c r="AU88">
        <f t="shared" si="73"/>
        <v>-7.5251123905405573E-2</v>
      </c>
      <c r="AV88">
        <f t="shared" si="74"/>
        <v>2.5400291664804169E-2</v>
      </c>
      <c r="AX88">
        <f t="shared" si="75"/>
        <v>263.54726965238194</v>
      </c>
      <c r="AY88">
        <f t="shared" si="76"/>
        <v>81.305314083182353</v>
      </c>
      <c r="AZ88">
        <f t="shared" si="77"/>
        <v>535.76921938712553</v>
      </c>
      <c r="BA88">
        <f t="shared" si="78"/>
        <v>-212.61525435734598</v>
      </c>
      <c r="BB88">
        <f t="shared" si="79"/>
        <v>262.45016255947729</v>
      </c>
      <c r="BC88">
        <f t="shared" si="80"/>
        <v>1425.1832694186724</v>
      </c>
      <c r="BD88">
        <f t="shared" si="81"/>
        <v>106.94978940672488</v>
      </c>
      <c r="BE88">
        <f t="shared" si="82"/>
        <v>-157.62279230187946</v>
      </c>
      <c r="BF88">
        <f t="shared" si="83"/>
        <v>53.204054500520073</v>
      </c>
      <c r="BI88">
        <f t="shared" si="84"/>
        <v>2358.1710323488592</v>
      </c>
      <c r="BJ88">
        <f t="shared" si="85"/>
        <v>2358.1710323488592</v>
      </c>
      <c r="BK88">
        <f t="shared" si="86"/>
        <v>0</v>
      </c>
    </row>
    <row r="89" spans="1:63" x14ac:dyDescent="0.35">
      <c r="A89" s="2">
        <v>41855</v>
      </c>
      <c r="B89">
        <v>8.6131446746324691</v>
      </c>
      <c r="C89">
        <f t="shared" si="46"/>
        <v>7.9495184699425803</v>
      </c>
      <c r="D89">
        <f t="shared" si="47"/>
        <v>2834.2098645971078</v>
      </c>
      <c r="E89">
        <v>1</v>
      </c>
      <c r="F89">
        <v>321824.93425782502</v>
      </c>
      <c r="G89">
        <v>64.574226379394503</v>
      </c>
      <c r="H89">
        <v>58.975612640380803</v>
      </c>
      <c r="I89">
        <v>33.0374336242675</v>
      </c>
      <c r="J89">
        <v>278964.89963122702</v>
      </c>
      <c r="K89">
        <v>9.2769230769230706</v>
      </c>
      <c r="L89">
        <v>0</v>
      </c>
      <c r="M89">
        <v>29.608486175537099</v>
      </c>
      <c r="N89">
        <v>43.2831001281738</v>
      </c>
      <c r="O89">
        <v>35.658729553222599</v>
      </c>
      <c r="P89">
        <v>92</v>
      </c>
      <c r="S89">
        <f t="shared" si="48"/>
        <v>266.34447977481432</v>
      </c>
      <c r="T89">
        <f t="shared" si="49"/>
        <v>345.99840985207754</v>
      </c>
      <c r="U89">
        <f t="shared" si="50"/>
        <v>720.91776827878107</v>
      </c>
      <c r="V89">
        <f t="shared" si="51"/>
        <v>91.704404227918687</v>
      </c>
      <c r="W89">
        <f t="shared" si="52"/>
        <v>485.17955565718751</v>
      </c>
      <c r="X89">
        <f t="shared" si="53"/>
        <v>1480.9286562563234</v>
      </c>
      <c r="Y89">
        <f t="shared" si="54"/>
        <v>355.4183679966406</v>
      </c>
      <c r="Z89">
        <f t="shared" si="55"/>
        <v>143.26797322390647</v>
      </c>
      <c r="AA89">
        <f t="shared" si="56"/>
        <v>322.00474014219765</v>
      </c>
      <c r="AC89">
        <f t="shared" si="57"/>
        <v>266.34447977481432</v>
      </c>
      <c r="AD89">
        <f t="shared" si="58"/>
        <v>79.653930077263226</v>
      </c>
      <c r="AE89">
        <f t="shared" si="59"/>
        <v>454.57328850396675</v>
      </c>
      <c r="AF89">
        <f t="shared" si="60"/>
        <v>-174.64007554689562</v>
      </c>
      <c r="AG89">
        <f t="shared" si="61"/>
        <v>218.83507588237319</v>
      </c>
      <c r="AH89">
        <f t="shared" si="62"/>
        <v>1214.5841764815091</v>
      </c>
      <c r="AI89">
        <f t="shared" si="63"/>
        <v>89.07388822182628</v>
      </c>
      <c r="AJ89">
        <f t="shared" si="64"/>
        <v>-123.07650655090785</v>
      </c>
      <c r="AK89">
        <f t="shared" si="65"/>
        <v>55.66026036738333</v>
      </c>
      <c r="AL89">
        <f t="shared" si="66"/>
        <v>753.20134738577508</v>
      </c>
      <c r="AN89">
        <v>0</v>
      </c>
      <c r="AO89">
        <f t="shared" si="67"/>
        <v>4.3894587887345911E-2</v>
      </c>
      <c r="AP89">
        <f t="shared" si="68"/>
        <v>0.25049997086299169</v>
      </c>
      <c r="AQ89">
        <f t="shared" si="69"/>
        <v>-9.6238241318542125E-2</v>
      </c>
      <c r="AR89">
        <f t="shared" si="70"/>
        <v>0.12059261183767665</v>
      </c>
      <c r="AS89">
        <f t="shared" si="71"/>
        <v>0.66931627641515901</v>
      </c>
      <c r="AT89">
        <f t="shared" si="72"/>
        <v>4.9085608346356134E-2</v>
      </c>
      <c r="AU89">
        <f t="shared" si="73"/>
        <v>-6.7823301730700322E-2</v>
      </c>
      <c r="AV89">
        <f t="shared" si="74"/>
        <v>3.0672487699713105E-2</v>
      </c>
      <c r="AX89">
        <f t="shared" si="75"/>
        <v>266.34447977481432</v>
      </c>
      <c r="AY89">
        <f t="shared" si="76"/>
        <v>112.71539281695549</v>
      </c>
      <c r="AZ89">
        <f t="shared" si="77"/>
        <v>643.25020407806949</v>
      </c>
      <c r="BA89">
        <f t="shared" si="78"/>
        <v>-247.12684857805891</v>
      </c>
      <c r="BB89">
        <f t="shared" si="79"/>
        <v>309.66559360328102</v>
      </c>
      <c r="BC89">
        <f t="shared" si="80"/>
        <v>1718.7140977046367</v>
      </c>
      <c r="BD89">
        <f t="shared" si="81"/>
        <v>126.04523456555216</v>
      </c>
      <c r="BE89">
        <f t="shared" si="82"/>
        <v>-174.1611087986233</v>
      </c>
      <c r="BF89">
        <f t="shared" si="83"/>
        <v>78.762819430480846</v>
      </c>
      <c r="BI89">
        <f t="shared" si="84"/>
        <v>2834.2098645971078</v>
      </c>
      <c r="BJ89">
        <f t="shared" si="85"/>
        <v>2834.2098645971078</v>
      </c>
      <c r="BK89">
        <f t="shared" si="86"/>
        <v>0</v>
      </c>
    </row>
    <row r="90" spans="1:63" x14ac:dyDescent="0.35">
      <c r="A90" s="2">
        <v>41862</v>
      </c>
      <c r="B90">
        <v>8.87818832587865</v>
      </c>
      <c r="C90">
        <f t="shared" si="46"/>
        <v>8.5836209005128907</v>
      </c>
      <c r="D90">
        <f t="shared" si="47"/>
        <v>5343.4185258610523</v>
      </c>
      <c r="E90">
        <v>1</v>
      </c>
      <c r="F90">
        <v>271474.47819420602</v>
      </c>
      <c r="G90">
        <v>63.766712188720703</v>
      </c>
      <c r="H90">
        <v>57.605159759521399</v>
      </c>
      <c r="I90">
        <v>34.094615936279297</v>
      </c>
      <c r="J90">
        <v>295233.32385613001</v>
      </c>
      <c r="K90">
        <v>13.0637362637362</v>
      </c>
      <c r="L90">
        <v>0.42857142857142799</v>
      </c>
      <c r="M90">
        <v>30.5084838867187</v>
      </c>
      <c r="N90">
        <v>43.103767395019503</v>
      </c>
      <c r="O90">
        <v>41.857887268066399</v>
      </c>
      <c r="P90">
        <v>89</v>
      </c>
      <c r="S90">
        <f t="shared" si="48"/>
        <v>438.75047392263963</v>
      </c>
      <c r="T90">
        <f t="shared" si="49"/>
        <v>547.10437935998982</v>
      </c>
      <c r="U90">
        <f t="shared" si="50"/>
        <v>1172.8753263934616</v>
      </c>
      <c r="V90">
        <f t="shared" si="51"/>
        <v>154.85468664232104</v>
      </c>
      <c r="W90">
        <f t="shared" si="52"/>
        <v>814.72482487358172</v>
      </c>
      <c r="X90">
        <f t="shared" si="53"/>
        <v>2696.2462224401502</v>
      </c>
      <c r="Y90">
        <f t="shared" si="54"/>
        <v>590.6393072897398</v>
      </c>
      <c r="Z90">
        <f t="shared" si="55"/>
        <v>236.61309184234659</v>
      </c>
      <c r="AA90">
        <f t="shared" si="56"/>
        <v>548.2319868227089</v>
      </c>
      <c r="AC90">
        <f t="shared" si="57"/>
        <v>438.75047392263963</v>
      </c>
      <c r="AD90">
        <f t="shared" si="58"/>
        <v>108.35390543735019</v>
      </c>
      <c r="AE90">
        <f t="shared" si="59"/>
        <v>734.12485247082191</v>
      </c>
      <c r="AF90">
        <f t="shared" si="60"/>
        <v>-283.89578728031859</v>
      </c>
      <c r="AG90">
        <f t="shared" si="61"/>
        <v>375.9743509509421</v>
      </c>
      <c r="AH90">
        <f t="shared" si="62"/>
        <v>2257.4957485175105</v>
      </c>
      <c r="AI90">
        <f t="shared" si="63"/>
        <v>151.88883336710018</v>
      </c>
      <c r="AJ90">
        <f t="shared" si="64"/>
        <v>-202.13738208029304</v>
      </c>
      <c r="AK90">
        <f t="shared" si="65"/>
        <v>109.48151290006928</v>
      </c>
      <c r="AL90">
        <f t="shared" si="66"/>
        <v>1653.3820176552294</v>
      </c>
      <c r="AN90">
        <v>0</v>
      </c>
      <c r="AO90">
        <f t="shared" si="67"/>
        <v>3.3326475829813962E-2</v>
      </c>
      <c r="AP90">
        <f t="shared" si="68"/>
        <v>0.22579522217665346</v>
      </c>
      <c r="AQ90">
        <f t="shared" si="69"/>
        <v>-8.7317997951204443E-2</v>
      </c>
      <c r="AR90">
        <f t="shared" si="70"/>
        <v>0.11563865713028039</v>
      </c>
      <c r="AS90">
        <f t="shared" si="71"/>
        <v>0.69433932441297019</v>
      </c>
      <c r="AT90">
        <f t="shared" si="72"/>
        <v>4.671653978318379E-2</v>
      </c>
      <c r="AU90">
        <f t="shared" si="73"/>
        <v>-6.2171516116655244E-2</v>
      </c>
      <c r="AV90">
        <f t="shared" si="74"/>
        <v>3.3673294734957657E-2</v>
      </c>
      <c r="AX90">
        <f t="shared" si="75"/>
        <v>438.75047392263963</v>
      </c>
      <c r="AY90">
        <f t="shared" si="76"/>
        <v>163.45530128618623</v>
      </c>
      <c r="AZ90">
        <f t="shared" si="77"/>
        <v>1107.4506124901679</v>
      </c>
      <c r="BA90">
        <f t="shared" si="78"/>
        <v>-428.2657949104962</v>
      </c>
      <c r="BB90">
        <f t="shared" si="79"/>
        <v>567.16922719594641</v>
      </c>
      <c r="BC90">
        <f t="shared" si="80"/>
        <v>3405.5039016527962</v>
      </c>
      <c r="BD90">
        <f t="shared" si="81"/>
        <v>229.1291201716914</v>
      </c>
      <c r="BE90">
        <f t="shared" si="82"/>
        <v>-304.93064883793312</v>
      </c>
      <c r="BF90">
        <f t="shared" si="83"/>
        <v>165.15633289005279</v>
      </c>
      <c r="BI90">
        <f t="shared" si="84"/>
        <v>5343.4185258610505</v>
      </c>
      <c r="BJ90">
        <f t="shared" si="85"/>
        <v>5343.4185258610523</v>
      </c>
      <c r="BK90">
        <f t="shared" si="86"/>
        <v>0</v>
      </c>
    </row>
    <row r="91" spans="1:63" x14ac:dyDescent="0.35">
      <c r="A91" s="2">
        <v>41869</v>
      </c>
      <c r="B91">
        <v>9.48295065092009</v>
      </c>
      <c r="C91">
        <f t="shared" si="46"/>
        <v>9.2309849754660203</v>
      </c>
      <c r="D91">
        <f t="shared" si="47"/>
        <v>10208.591773702194</v>
      </c>
      <c r="E91">
        <v>1</v>
      </c>
      <c r="F91">
        <v>296554.19495073502</v>
      </c>
      <c r="G91">
        <v>61.559066772460902</v>
      </c>
      <c r="H91">
        <v>55.156761169433601</v>
      </c>
      <c r="I91">
        <v>34.1873779296875</v>
      </c>
      <c r="J91">
        <v>307965.64274178899</v>
      </c>
      <c r="K91">
        <v>21.7912087912087</v>
      </c>
      <c r="L91">
        <v>1</v>
      </c>
      <c r="M91">
        <v>31.702692031860298</v>
      </c>
      <c r="N91">
        <v>57.503509521484297</v>
      </c>
      <c r="O91">
        <v>46.590572357177699</v>
      </c>
      <c r="P91">
        <v>90</v>
      </c>
      <c r="S91">
        <f t="shared" si="48"/>
        <v>889.05734301591167</v>
      </c>
      <c r="T91">
        <f t="shared" si="49"/>
        <v>1131.4556819196159</v>
      </c>
      <c r="U91">
        <f t="shared" si="50"/>
        <v>2297.0995615017828</v>
      </c>
      <c r="V91">
        <f t="shared" si="51"/>
        <v>327.98984616191558</v>
      </c>
      <c r="W91">
        <f t="shared" si="52"/>
        <v>1653.6912803360797</v>
      </c>
      <c r="X91">
        <f t="shared" si="53"/>
        <v>5908.5187184333736</v>
      </c>
      <c r="Y91">
        <f t="shared" si="54"/>
        <v>1210.8438199774293</v>
      </c>
      <c r="Z91">
        <f t="shared" si="55"/>
        <v>390.08570011140841</v>
      </c>
      <c r="AA91">
        <f t="shared" si="56"/>
        <v>1139.2401252569337</v>
      </c>
      <c r="AC91">
        <f t="shared" si="57"/>
        <v>889.05734301591167</v>
      </c>
      <c r="AD91">
        <f t="shared" si="58"/>
        <v>242.39833890370426</v>
      </c>
      <c r="AE91">
        <f t="shared" si="59"/>
        <v>1408.0422184858712</v>
      </c>
      <c r="AF91">
        <f t="shared" si="60"/>
        <v>-561.06749685399609</v>
      </c>
      <c r="AG91">
        <f t="shared" si="61"/>
        <v>764.633937320168</v>
      </c>
      <c r="AH91">
        <f t="shared" si="62"/>
        <v>5019.4613754174616</v>
      </c>
      <c r="AI91">
        <f t="shared" si="63"/>
        <v>321.78647696151768</v>
      </c>
      <c r="AJ91">
        <f t="shared" si="64"/>
        <v>-498.97164290450326</v>
      </c>
      <c r="AK91">
        <f t="shared" si="65"/>
        <v>250.18278224102198</v>
      </c>
      <c r="AL91">
        <f t="shared" si="66"/>
        <v>2373.0684411150351</v>
      </c>
      <c r="AN91">
        <v>0</v>
      </c>
      <c r="AO91">
        <f t="shared" si="67"/>
        <v>3.4895202721443926E-2</v>
      </c>
      <c r="AP91">
        <f t="shared" si="68"/>
        <v>0.20269907325534595</v>
      </c>
      <c r="AQ91">
        <f t="shared" si="69"/>
        <v>-8.0770207137892652E-2</v>
      </c>
      <c r="AR91">
        <f t="shared" si="70"/>
        <v>0.11007524379563875</v>
      </c>
      <c r="AS91">
        <f t="shared" si="71"/>
        <v>0.72259208969758093</v>
      </c>
      <c r="AT91">
        <f t="shared" si="72"/>
        <v>4.6323767717947058E-2</v>
      </c>
      <c r="AU91">
        <f t="shared" si="73"/>
        <v>-7.1831006392835017E-2</v>
      </c>
      <c r="AV91">
        <f t="shared" si="74"/>
        <v>3.6015836342770877E-2</v>
      </c>
      <c r="AX91">
        <f t="shared" si="75"/>
        <v>889.05734301591167</v>
      </c>
      <c r="AY91">
        <f t="shared" si="76"/>
        <v>325.2070432282743</v>
      </c>
      <c r="AZ91">
        <f t="shared" si="77"/>
        <v>1889.0609922713973</v>
      </c>
      <c r="BA91">
        <f t="shared" si="78"/>
        <v>-752.74072639525343</v>
      </c>
      <c r="BB91">
        <f t="shared" si="79"/>
        <v>1025.8500245196419</v>
      </c>
      <c r="BC91">
        <f t="shared" si="80"/>
        <v>6734.2218592781555</v>
      </c>
      <c r="BD91">
        <f t="shared" si="81"/>
        <v>431.71594820652126</v>
      </c>
      <c r="BE91">
        <f t="shared" si="82"/>
        <v>-669.43153726887238</v>
      </c>
      <c r="BF91">
        <f t="shared" si="83"/>
        <v>335.6508268464155</v>
      </c>
      <c r="BI91">
        <f t="shared" si="84"/>
        <v>10208.59177370219</v>
      </c>
      <c r="BJ91">
        <f t="shared" si="85"/>
        <v>10208.591773702194</v>
      </c>
      <c r="BK91">
        <f t="shared" si="86"/>
        <v>0</v>
      </c>
    </row>
    <row r="92" spans="1:63" x14ac:dyDescent="0.35">
      <c r="A92" s="2">
        <v>41876</v>
      </c>
      <c r="B92">
        <v>9.7986808168471899</v>
      </c>
      <c r="C92">
        <f t="shared" si="46"/>
        <v>9.5746163715311177</v>
      </c>
      <c r="D92">
        <f t="shared" si="47"/>
        <v>14394.71452816997</v>
      </c>
      <c r="E92">
        <v>1</v>
      </c>
      <c r="F92">
        <v>338635.06384428201</v>
      </c>
      <c r="G92">
        <v>59.162742614746101</v>
      </c>
      <c r="H92">
        <v>52.7434883117675</v>
      </c>
      <c r="I92">
        <v>34.477397918701101</v>
      </c>
      <c r="J92">
        <v>354435.49107840302</v>
      </c>
      <c r="K92">
        <v>30.857142857142801</v>
      </c>
      <c r="L92">
        <v>1</v>
      </c>
      <c r="M92">
        <v>34.303970336913999</v>
      </c>
      <c r="N92">
        <v>70.418510437011705</v>
      </c>
      <c r="O92">
        <v>44.219203948974602</v>
      </c>
      <c r="P92">
        <v>97</v>
      </c>
      <c r="S92">
        <f t="shared" si="48"/>
        <v>1068.640666092482</v>
      </c>
      <c r="T92">
        <f t="shared" si="49"/>
        <v>1407.3348552961372</v>
      </c>
      <c r="U92">
        <f t="shared" si="50"/>
        <v>2660.9333013472565</v>
      </c>
      <c r="V92">
        <f t="shared" si="51"/>
        <v>411.82281208840004</v>
      </c>
      <c r="W92">
        <f t="shared" si="52"/>
        <v>1998.2177129325291</v>
      </c>
      <c r="X92">
        <f t="shared" si="53"/>
        <v>9451.4267168281513</v>
      </c>
      <c r="Y92">
        <f t="shared" si="54"/>
        <v>1492.7877160315065</v>
      </c>
      <c r="Z92">
        <f t="shared" si="55"/>
        <v>389.68048486618659</v>
      </c>
      <c r="AA92">
        <f t="shared" si="56"/>
        <v>1352.1853193059244</v>
      </c>
      <c r="AC92">
        <f t="shared" si="57"/>
        <v>1068.640666092482</v>
      </c>
      <c r="AD92">
        <f t="shared" si="58"/>
        <v>338.69418920365524</v>
      </c>
      <c r="AE92">
        <f t="shared" si="59"/>
        <v>1592.2926352547745</v>
      </c>
      <c r="AF92">
        <f t="shared" si="60"/>
        <v>-656.81785400408194</v>
      </c>
      <c r="AG92">
        <f t="shared" si="61"/>
        <v>929.57704684004716</v>
      </c>
      <c r="AH92">
        <f t="shared" si="62"/>
        <v>8382.7860507356691</v>
      </c>
      <c r="AI92">
        <f t="shared" si="63"/>
        <v>424.14704993902455</v>
      </c>
      <c r="AJ92">
        <f t="shared" si="64"/>
        <v>-678.96018122629539</v>
      </c>
      <c r="AK92">
        <f t="shared" si="65"/>
        <v>283.54465321344242</v>
      </c>
      <c r="AL92">
        <f t="shared" si="66"/>
        <v>2710.8102721212526</v>
      </c>
      <c r="AN92">
        <v>0</v>
      </c>
      <c r="AO92">
        <f t="shared" si="67"/>
        <v>3.1906338107714531E-2</v>
      </c>
      <c r="AP92">
        <f t="shared" si="68"/>
        <v>0.15000029172722021</v>
      </c>
      <c r="AQ92">
        <f t="shared" si="69"/>
        <v>-6.1874851098896712E-2</v>
      </c>
      <c r="AR92">
        <f t="shared" si="70"/>
        <v>8.7569850617706557E-2</v>
      </c>
      <c r="AS92">
        <f t="shared" si="71"/>
        <v>0.78969174714296742</v>
      </c>
      <c r="AT92">
        <f t="shared" si="72"/>
        <v>3.9956337056042256E-2</v>
      </c>
      <c r="AU92">
        <f t="shared" si="73"/>
        <v>-6.3960746285066525E-2</v>
      </c>
      <c r="AV92">
        <f t="shared" si="74"/>
        <v>2.6711032732312148E-2</v>
      </c>
      <c r="AX92">
        <f t="shared" si="75"/>
        <v>1068.640666092482</v>
      </c>
      <c r="AY92">
        <f t="shared" si="76"/>
        <v>425.18621829182155</v>
      </c>
      <c r="AZ92">
        <f t="shared" si="77"/>
        <v>1998.9149668901075</v>
      </c>
      <c r="BA92">
        <f t="shared" si="78"/>
        <v>-824.54883594894409</v>
      </c>
      <c r="BB92">
        <f t="shared" si="79"/>
        <v>1166.9622974226497</v>
      </c>
      <c r="BC92">
        <f t="shared" si="80"/>
        <v>10523.490550700204</v>
      </c>
      <c r="BD92">
        <f t="shared" si="81"/>
        <v>532.46109886688293</v>
      </c>
      <c r="BE92">
        <f t="shared" si="82"/>
        <v>-852.34562926839499</v>
      </c>
      <c r="BF92">
        <f t="shared" si="83"/>
        <v>355.95319512316121</v>
      </c>
      <c r="BI92">
        <f t="shared" si="84"/>
        <v>14394.71452816997</v>
      </c>
      <c r="BJ92">
        <f t="shared" si="85"/>
        <v>14394.71452816997</v>
      </c>
      <c r="BK92">
        <f t="shared" si="86"/>
        <v>0</v>
      </c>
    </row>
    <row r="93" spans="1:63" x14ac:dyDescent="0.35">
      <c r="A93" s="2">
        <v>41883</v>
      </c>
      <c r="B93">
        <v>9.9241989138672508</v>
      </c>
      <c r="C93">
        <f t="shared" si="46"/>
        <v>9.8719860375505561</v>
      </c>
      <c r="D93">
        <f t="shared" si="47"/>
        <v>19379.789768950668</v>
      </c>
      <c r="E93">
        <v>1</v>
      </c>
      <c r="F93">
        <v>330872.378463534</v>
      </c>
      <c r="G93">
        <v>56.6455268859863</v>
      </c>
      <c r="H93">
        <v>50.269760131835902</v>
      </c>
      <c r="I93">
        <v>34.824134826660099</v>
      </c>
      <c r="J93">
        <v>344983.95029340999</v>
      </c>
      <c r="K93">
        <v>39.934065934065899</v>
      </c>
      <c r="L93">
        <v>1</v>
      </c>
      <c r="M93">
        <v>34.481937408447202</v>
      </c>
      <c r="N93">
        <v>69.616455078125</v>
      </c>
      <c r="O93">
        <v>37.358749389648402</v>
      </c>
      <c r="P93">
        <v>92</v>
      </c>
      <c r="S93">
        <f t="shared" si="48"/>
        <v>1551.5908245043138</v>
      </c>
      <c r="T93">
        <f t="shared" si="49"/>
        <v>2030.4957736049894</v>
      </c>
      <c r="U93">
        <f t="shared" si="50"/>
        <v>3716.3974349147452</v>
      </c>
      <c r="V93">
        <f t="shared" si="51"/>
        <v>625.28592714487422</v>
      </c>
      <c r="W93">
        <f t="shared" si="52"/>
        <v>2919.5901957337001</v>
      </c>
      <c r="X93">
        <f t="shared" si="53"/>
        <v>12947.879600168144</v>
      </c>
      <c r="Y93">
        <f t="shared" si="54"/>
        <v>2171.1842176161249</v>
      </c>
      <c r="Z93">
        <f t="shared" si="55"/>
        <v>572.32710311795449</v>
      </c>
      <c r="AA93">
        <f t="shared" si="56"/>
        <v>1892.8885718732704</v>
      </c>
      <c r="AC93">
        <f t="shared" si="57"/>
        <v>1551.5908245043138</v>
      </c>
      <c r="AD93">
        <f t="shared" si="58"/>
        <v>478.90494910067559</v>
      </c>
      <c r="AE93">
        <f t="shared" si="59"/>
        <v>2164.8066104104314</v>
      </c>
      <c r="AF93">
        <f t="shared" si="60"/>
        <v>-926.30489735943956</v>
      </c>
      <c r="AG93">
        <f t="shared" si="61"/>
        <v>1367.9993712293863</v>
      </c>
      <c r="AH93">
        <f t="shared" si="62"/>
        <v>11396.28877566383</v>
      </c>
      <c r="AI93">
        <f t="shared" si="63"/>
        <v>619.59339311181111</v>
      </c>
      <c r="AJ93">
        <f t="shared" si="64"/>
        <v>-979.26372138635929</v>
      </c>
      <c r="AK93">
        <f t="shared" si="65"/>
        <v>341.29774736895661</v>
      </c>
      <c r="AL93">
        <f t="shared" si="66"/>
        <v>3364.8767163070625</v>
      </c>
      <c r="AN93">
        <v>0</v>
      </c>
      <c r="AO93">
        <f t="shared" si="67"/>
        <v>3.3111683577714685E-2</v>
      </c>
      <c r="AP93">
        <f t="shared" si="68"/>
        <v>0.14967561230148532</v>
      </c>
      <c r="AQ93">
        <f t="shared" si="69"/>
        <v>-6.4045098542937523E-2</v>
      </c>
      <c r="AR93">
        <f t="shared" si="70"/>
        <v>9.4584034681040194E-2</v>
      </c>
      <c r="AS93">
        <f t="shared" si="71"/>
        <v>0.78794405572266391</v>
      </c>
      <c r="AT93">
        <f t="shared" si="72"/>
        <v>4.2838939998609285E-2</v>
      </c>
      <c r="AU93">
        <f t="shared" si="73"/>
        <v>-6.7706693243765312E-2</v>
      </c>
      <c r="AV93">
        <f t="shared" si="74"/>
        <v>2.359746550518944E-2</v>
      </c>
      <c r="AX93">
        <f t="shared" si="75"/>
        <v>1551.5908245043138</v>
      </c>
      <c r="AY93">
        <f t="shared" si="76"/>
        <v>590.32168220905464</v>
      </c>
      <c r="AZ93">
        <f t="shared" si="77"/>
        <v>2668.4465932427024</v>
      </c>
      <c r="BA93">
        <f t="shared" si="78"/>
        <v>-1141.8087582401613</v>
      </c>
      <c r="BB93">
        <f t="shared" si="79"/>
        <v>1686.2629872619982</v>
      </c>
      <c r="BC93">
        <f t="shared" si="80"/>
        <v>14047.623382517577</v>
      </c>
      <c r="BD93">
        <f t="shared" si="81"/>
        <v>763.74114486440681</v>
      </c>
      <c r="BE93">
        <f t="shared" si="82"/>
        <v>-1207.08839702045</v>
      </c>
      <c r="BF93">
        <f t="shared" si="83"/>
        <v>420.70030961122762</v>
      </c>
      <c r="BI93">
        <f t="shared" si="84"/>
        <v>19379.789768950668</v>
      </c>
      <c r="BJ93">
        <f t="shared" si="85"/>
        <v>19379.789768950668</v>
      </c>
      <c r="BK93">
        <f t="shared" si="86"/>
        <v>0</v>
      </c>
    </row>
    <row r="94" spans="1:63" x14ac:dyDescent="0.35">
      <c r="A94" s="2">
        <v>41890</v>
      </c>
      <c r="B94">
        <v>8.9031690519196705</v>
      </c>
      <c r="C94">
        <f t="shared" si="46"/>
        <v>8.7817001537239712</v>
      </c>
      <c r="D94">
        <f t="shared" si="47"/>
        <v>6513.9424678751448</v>
      </c>
      <c r="E94">
        <v>1</v>
      </c>
      <c r="F94">
        <v>355588.55933378701</v>
      </c>
      <c r="G94">
        <v>55.122135162353501</v>
      </c>
      <c r="H94">
        <v>47.593357086181598</v>
      </c>
      <c r="I94">
        <v>34.743473052978501</v>
      </c>
      <c r="J94">
        <v>364492.06805288303</v>
      </c>
      <c r="K94">
        <v>10.4100877192982</v>
      </c>
      <c r="L94">
        <v>0.14285714285714199</v>
      </c>
      <c r="M94">
        <v>30.059888839721602</v>
      </c>
      <c r="N94">
        <v>64.903709411621094</v>
      </c>
      <c r="O94">
        <v>35.830310821533203</v>
      </c>
      <c r="P94">
        <v>70</v>
      </c>
      <c r="S94">
        <f t="shared" si="48"/>
        <v>435.70143151573757</v>
      </c>
      <c r="T94">
        <f t="shared" si="49"/>
        <v>581.75576821227889</v>
      </c>
      <c r="U94">
        <f t="shared" si="50"/>
        <v>1019.3704836689549</v>
      </c>
      <c r="V94">
        <f t="shared" si="51"/>
        <v>184.29116325443499</v>
      </c>
      <c r="W94">
        <f t="shared" si="52"/>
        <v>818.6490527544637</v>
      </c>
      <c r="X94">
        <f t="shared" si="53"/>
        <v>4099.3489081715907</v>
      </c>
      <c r="Y94">
        <f t="shared" si="54"/>
        <v>583.97651940750404</v>
      </c>
      <c r="Z94">
        <f t="shared" si="55"/>
        <v>171.94018894402336</v>
      </c>
      <c r="AA94">
        <f t="shared" si="56"/>
        <v>527.23487526244639</v>
      </c>
      <c r="AC94">
        <f t="shared" si="57"/>
        <v>435.70143151573757</v>
      </c>
      <c r="AD94">
        <f t="shared" si="58"/>
        <v>146.05433669654133</v>
      </c>
      <c r="AE94">
        <f t="shared" si="59"/>
        <v>583.66905215321731</v>
      </c>
      <c r="AF94">
        <f t="shared" si="60"/>
        <v>-251.41026826130258</v>
      </c>
      <c r="AG94">
        <f t="shared" si="61"/>
        <v>382.94762123872613</v>
      </c>
      <c r="AH94">
        <f t="shared" si="62"/>
        <v>3663.6474766558531</v>
      </c>
      <c r="AI94">
        <f t="shared" si="63"/>
        <v>148.27508789176647</v>
      </c>
      <c r="AJ94">
        <f t="shared" si="64"/>
        <v>-263.76124257171421</v>
      </c>
      <c r="AK94">
        <f t="shared" si="65"/>
        <v>91.533443746708826</v>
      </c>
      <c r="AL94">
        <f t="shared" si="66"/>
        <v>1577.2855288096107</v>
      </c>
      <c r="AN94">
        <v>0</v>
      </c>
      <c r="AO94">
        <f t="shared" si="67"/>
        <v>3.2449629073549653E-2</v>
      </c>
      <c r="AP94">
        <f t="shared" si="68"/>
        <v>0.12967669890852834</v>
      </c>
      <c r="AQ94">
        <f t="shared" si="69"/>
        <v>-5.5857088087094602E-2</v>
      </c>
      <c r="AR94">
        <f t="shared" si="70"/>
        <v>8.5081405625178658E-2</v>
      </c>
      <c r="AS94">
        <f t="shared" si="71"/>
        <v>0.81397104914957219</v>
      </c>
      <c r="AT94">
        <f t="shared" si="72"/>
        <v>3.2943024574016197E-2</v>
      </c>
      <c r="AU94">
        <f t="shared" si="73"/>
        <v>-5.8601166381068936E-2</v>
      </c>
      <c r="AV94">
        <f t="shared" si="74"/>
        <v>2.0336447137318463E-2</v>
      </c>
      <c r="AX94">
        <f t="shared" si="75"/>
        <v>435.70143151573757</v>
      </c>
      <c r="AY94">
        <f t="shared" si="76"/>
        <v>197.23666704949082</v>
      </c>
      <c r="AZ94">
        <f t="shared" si="77"/>
        <v>788.20623276544006</v>
      </c>
      <c r="BA94">
        <f t="shared" si="78"/>
        <v>-339.51284498252062</v>
      </c>
      <c r="BB94">
        <f t="shared" si="79"/>
        <v>517.14529110210106</v>
      </c>
      <c r="BC94">
        <f t="shared" si="80"/>
        <v>4947.5122333494492</v>
      </c>
      <c r="BD94">
        <f t="shared" si="81"/>
        <v>200.23564382758161</v>
      </c>
      <c r="BE94">
        <f t="shared" si="82"/>
        <v>-356.1920142759385</v>
      </c>
      <c r="BF94">
        <f t="shared" si="83"/>
        <v>123.60982752380286</v>
      </c>
      <c r="BI94">
        <f t="shared" si="84"/>
        <v>6513.9424678751448</v>
      </c>
      <c r="BJ94">
        <f t="shared" si="85"/>
        <v>6513.9424678751448</v>
      </c>
      <c r="BK94">
        <f t="shared" si="86"/>
        <v>0</v>
      </c>
    </row>
    <row r="95" spans="1:63" x14ac:dyDescent="0.35">
      <c r="A95" s="2">
        <v>41897</v>
      </c>
      <c r="B95">
        <v>8.7758471813198593</v>
      </c>
      <c r="C95">
        <f t="shared" si="46"/>
        <v>9.0631156101269337</v>
      </c>
      <c r="D95">
        <f t="shared" si="47"/>
        <v>8630.9996366977066</v>
      </c>
      <c r="E95">
        <v>1</v>
      </c>
      <c r="F95">
        <v>530904.57283536496</v>
      </c>
      <c r="G95">
        <v>57.559013366699197</v>
      </c>
      <c r="H95">
        <v>49.295650482177699</v>
      </c>
      <c r="I95">
        <v>34.037765502929602</v>
      </c>
      <c r="J95">
        <v>388480.70719814399</v>
      </c>
      <c r="K95">
        <v>7.0350109409190296</v>
      </c>
      <c r="L95">
        <v>0</v>
      </c>
      <c r="M95">
        <v>24.502679824829102</v>
      </c>
      <c r="N95">
        <v>48.454940795898402</v>
      </c>
      <c r="O95">
        <v>36.510234832763601</v>
      </c>
      <c r="P95">
        <v>68</v>
      </c>
      <c r="S95">
        <f t="shared" si="48"/>
        <v>361.11853808122964</v>
      </c>
      <c r="T95">
        <f t="shared" si="49"/>
        <v>556.03524497560079</v>
      </c>
      <c r="U95">
        <f t="shared" si="50"/>
        <v>877.22739919182868</v>
      </c>
      <c r="V95">
        <f t="shared" si="51"/>
        <v>148.11517783305101</v>
      </c>
      <c r="W95">
        <f t="shared" si="52"/>
        <v>669.87680473270268</v>
      </c>
      <c r="X95">
        <f t="shared" si="53"/>
        <v>3937.7414978437573</v>
      </c>
      <c r="Y95">
        <f t="shared" si="54"/>
        <v>458.50003910402495</v>
      </c>
      <c r="Z95">
        <f t="shared" si="55"/>
        <v>180.37549888802744</v>
      </c>
      <c r="AA95">
        <f t="shared" si="56"/>
        <v>438.56750031538354</v>
      </c>
      <c r="AC95">
        <f t="shared" si="57"/>
        <v>361.11853808122964</v>
      </c>
      <c r="AD95">
        <f t="shared" si="58"/>
        <v>194.91670689437115</v>
      </c>
      <c r="AE95">
        <f t="shared" si="59"/>
        <v>516.10886111059904</v>
      </c>
      <c r="AF95">
        <f t="shared" si="60"/>
        <v>-213.00336024817864</v>
      </c>
      <c r="AG95">
        <f t="shared" si="61"/>
        <v>308.75826665147304</v>
      </c>
      <c r="AH95">
        <f t="shared" si="62"/>
        <v>3576.6229597625279</v>
      </c>
      <c r="AI95">
        <f t="shared" si="63"/>
        <v>97.381501022795305</v>
      </c>
      <c r="AJ95">
        <f t="shared" si="64"/>
        <v>-180.74303919320221</v>
      </c>
      <c r="AK95">
        <f t="shared" si="65"/>
        <v>77.448962234153896</v>
      </c>
      <c r="AL95">
        <f t="shared" si="66"/>
        <v>3892.3902403819375</v>
      </c>
      <c r="AN95">
        <v>0</v>
      </c>
      <c r="AO95">
        <f t="shared" si="67"/>
        <v>4.4527039166218127E-2</v>
      </c>
      <c r="AP95">
        <f t="shared" si="68"/>
        <v>0.11790061426164757</v>
      </c>
      <c r="AQ95">
        <f t="shared" si="69"/>
        <v>-4.865877900064508E-2</v>
      </c>
      <c r="AR95">
        <f t="shared" si="70"/>
        <v>7.0533160810756446E-2</v>
      </c>
      <c r="AS95">
        <f t="shared" si="71"/>
        <v>0.81704864169721991</v>
      </c>
      <c r="AT95">
        <f t="shared" si="72"/>
        <v>2.2245963310148331E-2</v>
      </c>
      <c r="AU95">
        <f t="shared" si="73"/>
        <v>-4.1289187127188341E-2</v>
      </c>
      <c r="AV95">
        <f t="shared" si="74"/>
        <v>1.7692546881843036E-2</v>
      </c>
      <c r="AX95">
        <f t="shared" si="75"/>
        <v>361.11853808122964</v>
      </c>
      <c r="AY95">
        <f t="shared" si="76"/>
        <v>368.23331957806283</v>
      </c>
      <c r="AZ95">
        <f t="shared" si="77"/>
        <v>975.02406139767152</v>
      </c>
      <c r="BA95">
        <f t="shared" si="78"/>
        <v>-402.40231673919112</v>
      </c>
      <c r="BB95">
        <f t="shared" si="79"/>
        <v>583.30085341455117</v>
      </c>
      <c r="BC95">
        <f t="shared" si="80"/>
        <v>6756.8951186221057</v>
      </c>
      <c r="BD95">
        <f t="shared" si="81"/>
        <v>183.97147149911132</v>
      </c>
      <c r="BE95">
        <f t="shared" si="82"/>
        <v>-341.45666820037366</v>
      </c>
      <c r="BF95">
        <f t="shared" si="83"/>
        <v>146.31525904453963</v>
      </c>
      <c r="BI95">
        <f t="shared" si="84"/>
        <v>8630.9996366977066</v>
      </c>
      <c r="BJ95">
        <f t="shared" si="85"/>
        <v>8630.9996366977066</v>
      </c>
      <c r="BK95">
        <f t="shared" si="86"/>
        <v>0</v>
      </c>
    </row>
    <row r="96" spans="1:63" x14ac:dyDescent="0.35">
      <c r="A96" s="2">
        <v>41904</v>
      </c>
      <c r="B96">
        <v>8.6553344124361296</v>
      </c>
      <c r="C96">
        <f t="shared" si="46"/>
        <v>8.9995505514423098</v>
      </c>
      <c r="D96">
        <f t="shared" si="47"/>
        <v>8099.4428264963999</v>
      </c>
      <c r="E96">
        <v>1</v>
      </c>
      <c r="F96">
        <v>694268.93330121902</v>
      </c>
      <c r="G96">
        <v>61.089412689208899</v>
      </c>
      <c r="H96">
        <v>53.371963500976499</v>
      </c>
      <c r="I96">
        <v>32.334274291992102</v>
      </c>
      <c r="J96">
        <v>354559.28361309</v>
      </c>
      <c r="K96">
        <v>8.8108695652173896</v>
      </c>
      <c r="L96">
        <v>0</v>
      </c>
      <c r="M96">
        <v>22.4086608886718</v>
      </c>
      <c r="N96">
        <v>44.356227874755803</v>
      </c>
      <c r="O96">
        <v>27.2666835784912</v>
      </c>
      <c r="P96">
        <v>67</v>
      </c>
      <c r="S96">
        <f t="shared" si="48"/>
        <v>388.58162726250487</v>
      </c>
      <c r="T96">
        <f t="shared" si="49"/>
        <v>683.30676300129824</v>
      </c>
      <c r="U96">
        <f t="shared" si="50"/>
        <v>996.75200738463172</v>
      </c>
      <c r="V96">
        <f t="shared" si="51"/>
        <v>148.05614032934039</v>
      </c>
      <c r="W96">
        <f t="shared" si="52"/>
        <v>698.87181201729777</v>
      </c>
      <c r="X96">
        <f t="shared" si="53"/>
        <v>3439.367443454546</v>
      </c>
      <c r="Y96">
        <f t="shared" si="54"/>
        <v>483.40424424722329</v>
      </c>
      <c r="Z96">
        <f t="shared" si="55"/>
        <v>205.83110132045962</v>
      </c>
      <c r="AA96">
        <f t="shared" si="56"/>
        <v>449.26663193047568</v>
      </c>
      <c r="AC96">
        <f t="shared" si="57"/>
        <v>388.58162726250487</v>
      </c>
      <c r="AD96">
        <f t="shared" si="58"/>
        <v>294.72513573879337</v>
      </c>
      <c r="AE96">
        <f t="shared" si="59"/>
        <v>608.17038012212686</v>
      </c>
      <c r="AF96">
        <f t="shared" si="60"/>
        <v>-240.52548693316447</v>
      </c>
      <c r="AG96">
        <f t="shared" si="61"/>
        <v>310.2901847547929</v>
      </c>
      <c r="AH96">
        <f t="shared" si="62"/>
        <v>3050.7858161920412</v>
      </c>
      <c r="AI96">
        <f t="shared" si="63"/>
        <v>94.822616984718422</v>
      </c>
      <c r="AJ96">
        <f t="shared" si="64"/>
        <v>-182.75052594204524</v>
      </c>
      <c r="AK96">
        <f t="shared" si="65"/>
        <v>60.685004667970816</v>
      </c>
      <c r="AL96">
        <f t="shared" si="66"/>
        <v>3714.6580736486612</v>
      </c>
      <c r="AN96">
        <v>0</v>
      </c>
      <c r="AO96">
        <f t="shared" si="67"/>
        <v>7.3751290031242256E-2</v>
      </c>
      <c r="AP96">
        <f t="shared" si="68"/>
        <v>0.15218705381325226</v>
      </c>
      <c r="AQ96">
        <f t="shared" si="69"/>
        <v>-6.0188503780808228E-2</v>
      </c>
      <c r="AR96">
        <f t="shared" si="70"/>
        <v>7.7646249453186073E-2</v>
      </c>
      <c r="AS96">
        <f t="shared" si="71"/>
        <v>0.76342110756576265</v>
      </c>
      <c r="AT96">
        <f t="shared" si="72"/>
        <v>2.3728177473669308E-2</v>
      </c>
      <c r="AU96">
        <f t="shared" si="73"/>
        <v>-4.5731040239672976E-2</v>
      </c>
      <c r="AV96">
        <f t="shared" si="74"/>
        <v>1.51856656833688E-2</v>
      </c>
      <c r="AX96">
        <f t="shared" si="75"/>
        <v>388.58162726250487</v>
      </c>
      <c r="AY96">
        <f t="shared" si="76"/>
        <v>568.68596069535147</v>
      </c>
      <c r="AZ96">
        <f t="shared" si="77"/>
        <v>1173.4932482743275</v>
      </c>
      <c r="BA96">
        <f t="shared" si="78"/>
        <v>-464.10519844337671</v>
      </c>
      <c r="BB96">
        <f t="shared" si="79"/>
        <v>598.71945217460848</v>
      </c>
      <c r="BC96">
        <f t="shared" si="80"/>
        <v>5886.6341970050044</v>
      </c>
      <c r="BD96">
        <f t="shared" si="81"/>
        <v>182.96468301025243</v>
      </c>
      <c r="BE96">
        <f t="shared" si="82"/>
        <v>-352.62570378469826</v>
      </c>
      <c r="BF96">
        <f t="shared" si="83"/>
        <v>117.09456030242615</v>
      </c>
      <c r="BI96">
        <f t="shared" si="84"/>
        <v>8099.4428264964017</v>
      </c>
      <c r="BJ96">
        <f t="shared" si="85"/>
        <v>8099.4428264963999</v>
      </c>
      <c r="BK96">
        <f t="shared" si="86"/>
        <v>0</v>
      </c>
    </row>
    <row r="97" spans="1:63" x14ac:dyDescent="0.35">
      <c r="A97" s="2">
        <v>41911</v>
      </c>
      <c r="B97">
        <v>9.0501441194452301</v>
      </c>
      <c r="C97">
        <f t="shared" si="46"/>
        <v>8.9625362200353109</v>
      </c>
      <c r="D97">
        <f t="shared" si="47"/>
        <v>7805.1279022524704</v>
      </c>
      <c r="E97">
        <v>1</v>
      </c>
      <c r="F97">
        <v>694227.396290957</v>
      </c>
      <c r="G97">
        <v>63.024238586425703</v>
      </c>
      <c r="H97">
        <v>55.176342010497997</v>
      </c>
      <c r="I97">
        <v>30.849073410034102</v>
      </c>
      <c r="J97">
        <v>344985.79799709999</v>
      </c>
      <c r="K97">
        <v>7.8478260869565197</v>
      </c>
      <c r="L97">
        <v>0</v>
      </c>
      <c r="M97">
        <v>24.968187332153299</v>
      </c>
      <c r="N97">
        <v>36.124977111816399</v>
      </c>
      <c r="O97">
        <v>24.852045059204102</v>
      </c>
      <c r="P97">
        <v>70</v>
      </c>
      <c r="S97">
        <f t="shared" si="48"/>
        <v>359.29242408709217</v>
      </c>
      <c r="T97">
        <f t="shared" si="49"/>
        <v>631.78142125418697</v>
      </c>
      <c r="U97">
        <f t="shared" si="50"/>
        <v>949.53307873115909</v>
      </c>
      <c r="V97">
        <f t="shared" si="51"/>
        <v>132.50276610703224</v>
      </c>
      <c r="W97">
        <f t="shared" si="52"/>
        <v>629.00539785431693</v>
      </c>
      <c r="X97">
        <f t="shared" si="53"/>
        <v>2998.2955805404576</v>
      </c>
      <c r="Y97">
        <f t="shared" si="54"/>
        <v>458.25537958428703</v>
      </c>
      <c r="Z97">
        <f t="shared" si="55"/>
        <v>214.13575575763389</v>
      </c>
      <c r="AA97">
        <f t="shared" si="56"/>
        <v>410.09924545882086</v>
      </c>
      <c r="AC97">
        <f t="shared" si="57"/>
        <v>359.29242408709217</v>
      </c>
      <c r="AD97">
        <f t="shared" si="58"/>
        <v>272.48899716709479</v>
      </c>
      <c r="AE97">
        <f t="shared" si="59"/>
        <v>590.24065464406692</v>
      </c>
      <c r="AF97">
        <f t="shared" si="60"/>
        <v>-226.78965798005993</v>
      </c>
      <c r="AG97">
        <f t="shared" si="61"/>
        <v>269.71297376722475</v>
      </c>
      <c r="AH97">
        <f t="shared" si="62"/>
        <v>2639.0031564533656</v>
      </c>
      <c r="AI97">
        <f t="shared" si="63"/>
        <v>98.962955497194855</v>
      </c>
      <c r="AJ97">
        <f t="shared" si="64"/>
        <v>-145.15666832945828</v>
      </c>
      <c r="AK97">
        <f t="shared" si="65"/>
        <v>50.806821371728688</v>
      </c>
      <c r="AL97">
        <f t="shared" si="66"/>
        <v>3896.5662455742208</v>
      </c>
      <c r="AN97">
        <v>0</v>
      </c>
      <c r="AO97">
        <f t="shared" si="67"/>
        <v>7.6773267765929146E-2</v>
      </c>
      <c r="AP97">
        <f t="shared" si="68"/>
        <v>0.16629920582642288</v>
      </c>
      <c r="AQ97">
        <f t="shared" si="69"/>
        <v>-6.3897564010519228E-2</v>
      </c>
      <c r="AR97">
        <f t="shared" si="70"/>
        <v>7.5991128340049813E-2</v>
      </c>
      <c r="AS97">
        <f t="shared" si="71"/>
        <v>0.74353422733353802</v>
      </c>
      <c r="AT97">
        <f t="shared" si="72"/>
        <v>2.7882628510812229E-2</v>
      </c>
      <c r="AU97">
        <f t="shared" si="73"/>
        <v>-4.0897621120583774E-2</v>
      </c>
      <c r="AV97">
        <f t="shared" si="74"/>
        <v>1.4314727354350906E-2</v>
      </c>
      <c r="AX97">
        <f t="shared" si="75"/>
        <v>359.29242408709217</v>
      </c>
      <c r="AY97">
        <f t="shared" si="76"/>
        <v>571.64112090624565</v>
      </c>
      <c r="AZ97">
        <f t="shared" si="77"/>
        <v>1238.2365267331061</v>
      </c>
      <c r="BA97">
        <f t="shared" si="78"/>
        <v>-475.77074907786732</v>
      </c>
      <c r="BB97">
        <f t="shared" si="79"/>
        <v>565.81743942016146</v>
      </c>
      <c r="BC97">
        <f t="shared" si="80"/>
        <v>5536.2335291103391</v>
      </c>
      <c r="BD97">
        <f t="shared" si="81"/>
        <v>207.60946459031118</v>
      </c>
      <c r="BE97">
        <f t="shared" si="82"/>
        <v>-304.51695831220837</v>
      </c>
      <c r="BF97">
        <f t="shared" si="83"/>
        <v>106.58510479529039</v>
      </c>
      <c r="BI97">
        <f t="shared" si="84"/>
        <v>7805.1279022524695</v>
      </c>
      <c r="BJ97">
        <f t="shared" si="85"/>
        <v>7805.1279022524704</v>
      </c>
      <c r="BK97">
        <f t="shared" si="86"/>
        <v>0</v>
      </c>
    </row>
    <row r="98" spans="1:63" x14ac:dyDescent="0.35">
      <c r="A98" s="2">
        <v>41918</v>
      </c>
      <c r="B98">
        <v>9.8592992316251298</v>
      </c>
      <c r="C98">
        <f t="shared" si="46"/>
        <v>9.8306999827979045</v>
      </c>
      <c r="D98">
        <f t="shared" si="47"/>
        <v>18595.966526996359</v>
      </c>
      <c r="E98">
        <v>1</v>
      </c>
      <c r="F98">
        <v>592071.77910844097</v>
      </c>
      <c r="G98">
        <v>60.706672668457003</v>
      </c>
      <c r="H98">
        <v>52.76362991333</v>
      </c>
      <c r="I98">
        <v>29.441385269165</v>
      </c>
      <c r="J98">
        <v>350002.97377103701</v>
      </c>
      <c r="K98">
        <v>11.182212581344899</v>
      </c>
      <c r="L98">
        <v>0.85714285714285698</v>
      </c>
      <c r="M98">
        <v>29.307970046996999</v>
      </c>
      <c r="N98">
        <v>30.805639266967699</v>
      </c>
      <c r="O98">
        <v>31.8580722808837</v>
      </c>
      <c r="P98">
        <v>69</v>
      </c>
      <c r="S98">
        <f t="shared" si="48"/>
        <v>785.55518581237766</v>
      </c>
      <c r="T98">
        <f t="shared" si="49"/>
        <v>1271.236168785452</v>
      </c>
      <c r="U98">
        <f t="shared" si="50"/>
        <v>2003.1728017743085</v>
      </c>
      <c r="V98">
        <f t="shared" si="51"/>
        <v>302.61974357519011</v>
      </c>
      <c r="W98">
        <f t="shared" si="52"/>
        <v>1340.5565970941846</v>
      </c>
      <c r="X98">
        <f t="shared" si="53"/>
        <v>6760.884472251988</v>
      </c>
      <c r="Y98">
        <f t="shared" si="54"/>
        <v>1045.2042198660297</v>
      </c>
      <c r="Z98">
        <f t="shared" si="55"/>
        <v>505.25796606401809</v>
      </c>
      <c r="AA98">
        <f t="shared" si="56"/>
        <v>930.70221540757336</v>
      </c>
      <c r="AC98">
        <f t="shared" si="57"/>
        <v>785.55518581237766</v>
      </c>
      <c r="AD98">
        <f t="shared" si="58"/>
        <v>485.68098297307438</v>
      </c>
      <c r="AE98">
        <f t="shared" si="59"/>
        <v>1217.6176159619308</v>
      </c>
      <c r="AF98">
        <f t="shared" si="60"/>
        <v>-482.93544223718754</v>
      </c>
      <c r="AG98">
        <f t="shared" si="61"/>
        <v>555.0014112818069</v>
      </c>
      <c r="AH98">
        <f t="shared" si="62"/>
        <v>5975.3292864396099</v>
      </c>
      <c r="AI98">
        <f t="shared" si="63"/>
        <v>259.64903405365203</v>
      </c>
      <c r="AJ98">
        <f t="shared" si="64"/>
        <v>-280.29721974835957</v>
      </c>
      <c r="AK98">
        <f t="shared" si="65"/>
        <v>145.1470295951957</v>
      </c>
      <c r="AL98">
        <f t="shared" si="66"/>
        <v>9935.2186428642617</v>
      </c>
      <c r="AN98">
        <v>0</v>
      </c>
      <c r="AO98">
        <f t="shared" si="67"/>
        <v>6.167226651821496E-2</v>
      </c>
      <c r="AP98">
        <f t="shared" si="68"/>
        <v>0.15461432660837948</v>
      </c>
      <c r="AQ98">
        <f t="shared" si="69"/>
        <v>-6.1323634955653628E-2</v>
      </c>
      <c r="AR98">
        <f t="shared" si="70"/>
        <v>7.0474645198234181E-2</v>
      </c>
      <c r="AS98">
        <f t="shared" si="71"/>
        <v>0.75875340646769518</v>
      </c>
      <c r="AT98">
        <f t="shared" si="72"/>
        <v>3.2970499135729289E-2</v>
      </c>
      <c r="AU98">
        <f t="shared" si="73"/>
        <v>-3.5592426812383234E-2</v>
      </c>
      <c r="AV98">
        <f t="shared" si="74"/>
        <v>1.8430917839783751E-2</v>
      </c>
      <c r="AX98">
        <f t="shared" si="75"/>
        <v>785.55518581237766</v>
      </c>
      <c r="AY98">
        <f t="shared" si="76"/>
        <v>1098.408435032537</v>
      </c>
      <c r="AZ98">
        <f t="shared" si="77"/>
        <v>2753.7447561354065</v>
      </c>
      <c r="BA98">
        <f t="shared" si="78"/>
        <v>-1092.1991634967999</v>
      </c>
      <c r="BB98">
        <f t="shared" si="79"/>
        <v>1255.1824201045474</v>
      </c>
      <c r="BC98">
        <f t="shared" si="80"/>
        <v>13513.71027571422</v>
      </c>
      <c r="BD98">
        <f t="shared" si="81"/>
        <v>587.21815173148968</v>
      </c>
      <c r="BE98">
        <f t="shared" si="82"/>
        <v>-633.91576215953125</v>
      </c>
      <c r="BF98">
        <f t="shared" si="83"/>
        <v>328.26222812211472</v>
      </c>
      <c r="BI98">
        <f t="shared" si="84"/>
        <v>18595.966526996363</v>
      </c>
      <c r="BJ98">
        <f t="shared" si="85"/>
        <v>18595.966526996359</v>
      </c>
      <c r="BK98">
        <f t="shared" si="86"/>
        <v>0</v>
      </c>
    </row>
    <row r="99" spans="1:63" x14ac:dyDescent="0.35">
      <c r="A99" s="2">
        <v>41925</v>
      </c>
      <c r="B99">
        <v>9.6948363775890307</v>
      </c>
      <c r="C99">
        <f t="shared" si="46"/>
        <v>9.4629453857814543</v>
      </c>
      <c r="D99">
        <f t="shared" si="47"/>
        <v>12873.746811706043</v>
      </c>
      <c r="E99">
        <v>1</v>
      </c>
      <c r="F99">
        <v>608272.64567247499</v>
      </c>
      <c r="G99">
        <v>58.285987854003899</v>
      </c>
      <c r="H99">
        <v>50.290924072265597</v>
      </c>
      <c r="I99">
        <v>27.8990879058837</v>
      </c>
      <c r="J99">
        <v>327405.804996074</v>
      </c>
      <c r="K99">
        <v>12.1973969631236</v>
      </c>
      <c r="L99">
        <v>0.28571428571428498</v>
      </c>
      <c r="M99">
        <v>26.934055328369102</v>
      </c>
      <c r="N99">
        <v>19.1582927703857</v>
      </c>
      <c r="O99">
        <v>39.555732727050703</v>
      </c>
      <c r="P99">
        <v>69</v>
      </c>
      <c r="S99">
        <f t="shared" si="48"/>
        <v>523.40849610796829</v>
      </c>
      <c r="T99">
        <f t="shared" si="49"/>
        <v>858.24352117381522</v>
      </c>
      <c r="U99">
        <f t="shared" si="50"/>
        <v>1285.7945784342228</v>
      </c>
      <c r="V99">
        <f t="shared" si="51"/>
        <v>210.85118624598834</v>
      </c>
      <c r="W99">
        <f t="shared" si="52"/>
        <v>868.54062900859674</v>
      </c>
      <c r="X99">
        <f t="shared" si="53"/>
        <v>3920.2390898119847</v>
      </c>
      <c r="Y99">
        <f t="shared" si="54"/>
        <v>680.4862782136413</v>
      </c>
      <c r="Z99">
        <f t="shared" si="55"/>
        <v>397.78056947579131</v>
      </c>
      <c r="AA99">
        <f t="shared" si="56"/>
        <v>646.05060205609004</v>
      </c>
      <c r="AC99">
        <f t="shared" si="57"/>
        <v>523.40849610796829</v>
      </c>
      <c r="AD99">
        <f t="shared" si="58"/>
        <v>334.83502506584693</v>
      </c>
      <c r="AE99">
        <f t="shared" si="59"/>
        <v>762.3860823262545</v>
      </c>
      <c r="AF99">
        <f t="shared" si="60"/>
        <v>-312.55730986197995</v>
      </c>
      <c r="AG99">
        <f t="shared" si="61"/>
        <v>345.13213290062845</v>
      </c>
      <c r="AH99">
        <f t="shared" si="62"/>
        <v>3396.8305937040163</v>
      </c>
      <c r="AI99">
        <f t="shared" si="63"/>
        <v>157.07778210567301</v>
      </c>
      <c r="AJ99">
        <f t="shared" si="64"/>
        <v>-125.62792663217698</v>
      </c>
      <c r="AK99">
        <f t="shared" si="65"/>
        <v>122.64210594812175</v>
      </c>
      <c r="AL99">
        <f t="shared" si="66"/>
        <v>7669.6198300416918</v>
      </c>
      <c r="AN99">
        <v>0</v>
      </c>
      <c r="AO99">
        <f t="shared" si="67"/>
        <v>7.153496329656879E-2</v>
      </c>
      <c r="AP99">
        <f t="shared" si="68"/>
        <v>0.16287800359684135</v>
      </c>
      <c r="AQ99">
        <f t="shared" si="69"/>
        <v>-6.6775498425393376E-2</v>
      </c>
      <c r="AR99">
        <f t="shared" si="70"/>
        <v>7.3734862279290353E-2</v>
      </c>
      <c r="AS99">
        <f t="shared" si="71"/>
        <v>0.72570709052164772</v>
      </c>
      <c r="AT99">
        <f t="shared" si="72"/>
        <v>3.3558476671985034E-2</v>
      </c>
      <c r="AU99">
        <f t="shared" si="73"/>
        <v>-2.6839453605218035E-2</v>
      </c>
      <c r="AV99">
        <f t="shared" si="74"/>
        <v>2.6201555664278245E-2</v>
      </c>
      <c r="AX99">
        <f t="shared" si="75"/>
        <v>523.40849610796829</v>
      </c>
      <c r="AY99">
        <f t="shared" si="76"/>
        <v>883.48099810651547</v>
      </c>
      <c r="AZ99">
        <f t="shared" si="77"/>
        <v>2011.5984485901909</v>
      </c>
      <c r="BA99">
        <f t="shared" si="78"/>
        <v>-824.6999967462948</v>
      </c>
      <c r="BB99">
        <f t="shared" si="79"/>
        <v>910.65049480326684</v>
      </c>
      <c r="BC99">
        <f t="shared" si="80"/>
        <v>8962.7280859707062</v>
      </c>
      <c r="BD99">
        <f t="shared" si="81"/>
        <v>414.45854025512097</v>
      </c>
      <c r="BE99">
        <f t="shared" si="82"/>
        <v>-331.47633223024116</v>
      </c>
      <c r="BF99">
        <f t="shared" si="83"/>
        <v>323.59807684881139</v>
      </c>
      <c r="BI99">
        <f t="shared" si="84"/>
        <v>12873.746811706043</v>
      </c>
      <c r="BJ99">
        <f t="shared" si="85"/>
        <v>12873.746811706043</v>
      </c>
      <c r="BK99">
        <f t="shared" si="86"/>
        <v>0</v>
      </c>
    </row>
    <row r="100" spans="1:63" x14ac:dyDescent="0.35">
      <c r="A100" s="2">
        <v>41932</v>
      </c>
      <c r="B100">
        <v>8.4987570452592909</v>
      </c>
      <c r="C100">
        <f t="shared" si="46"/>
        <v>8.7472164486763759</v>
      </c>
      <c r="D100">
        <f t="shared" si="47"/>
        <v>6293.1464092885508</v>
      </c>
      <c r="E100">
        <v>1</v>
      </c>
      <c r="F100">
        <v>570592.47480494296</v>
      </c>
      <c r="G100">
        <v>61.290843963622997</v>
      </c>
      <c r="H100">
        <v>54.986396789550703</v>
      </c>
      <c r="I100">
        <v>26.1346035003662</v>
      </c>
      <c r="J100">
        <v>276651.797800856</v>
      </c>
      <c r="K100">
        <v>9.2125813449023806</v>
      </c>
      <c r="L100">
        <v>0</v>
      </c>
      <c r="M100">
        <v>21.270278930663999</v>
      </c>
      <c r="N100">
        <v>19.318574905395501</v>
      </c>
      <c r="O100">
        <v>44.108821868896399</v>
      </c>
      <c r="P100">
        <v>66</v>
      </c>
      <c r="S100">
        <f t="shared" si="48"/>
        <v>399.91105612296184</v>
      </c>
      <c r="T100">
        <f t="shared" si="49"/>
        <v>635.95884028075523</v>
      </c>
      <c r="U100">
        <f t="shared" si="50"/>
        <v>1029.0043637665444</v>
      </c>
      <c r="V100">
        <f t="shared" si="51"/>
        <v>147.98976191650794</v>
      </c>
      <c r="W100">
        <f t="shared" si="52"/>
        <v>642.69072439861782</v>
      </c>
      <c r="X100">
        <f t="shared" si="53"/>
        <v>2192.1777150486614</v>
      </c>
      <c r="Y100">
        <f t="shared" si="54"/>
        <v>492.01035380510308</v>
      </c>
      <c r="Z100">
        <f t="shared" si="55"/>
        <v>303.22777585569548</v>
      </c>
      <c r="AA100">
        <f t="shared" si="56"/>
        <v>505.72311333941963</v>
      </c>
      <c r="AC100">
        <f t="shared" si="57"/>
        <v>399.91105612296184</v>
      </c>
      <c r="AD100">
        <f t="shared" si="58"/>
        <v>236.04778415779339</v>
      </c>
      <c r="AE100">
        <f t="shared" si="59"/>
        <v>629.09330764358265</v>
      </c>
      <c r="AF100">
        <f t="shared" si="60"/>
        <v>-251.92129420645389</v>
      </c>
      <c r="AG100">
        <f t="shared" si="61"/>
        <v>242.77966827565598</v>
      </c>
      <c r="AH100">
        <f t="shared" si="62"/>
        <v>1792.2666589256996</v>
      </c>
      <c r="AI100">
        <f t="shared" si="63"/>
        <v>92.099297682141241</v>
      </c>
      <c r="AJ100">
        <f t="shared" si="64"/>
        <v>-96.683280267266355</v>
      </c>
      <c r="AK100">
        <f t="shared" si="65"/>
        <v>105.81205721645779</v>
      </c>
      <c r="AL100">
        <f t="shared" si="66"/>
        <v>3143.7411537379785</v>
      </c>
      <c r="AN100">
        <v>0</v>
      </c>
      <c r="AO100">
        <f t="shared" si="67"/>
        <v>8.5851348297782848E-2</v>
      </c>
      <c r="AP100">
        <f t="shared" si="68"/>
        <v>0.22880328599149155</v>
      </c>
      <c r="AQ100">
        <f t="shared" si="69"/>
        <v>-9.1624595628861064E-2</v>
      </c>
      <c r="AR100">
        <f t="shared" si="70"/>
        <v>8.8299756488374417E-2</v>
      </c>
      <c r="AS100">
        <f t="shared" si="71"/>
        <v>0.65185322423986691</v>
      </c>
      <c r="AT100">
        <f t="shared" si="72"/>
        <v>3.3496814687339387E-2</v>
      </c>
      <c r="AU100">
        <f t="shared" si="73"/>
        <v>-3.5164024091192438E-2</v>
      </c>
      <c r="AV100">
        <f t="shared" si="74"/>
        <v>3.8484190015198337E-2</v>
      </c>
      <c r="AX100">
        <f t="shared" si="75"/>
        <v>399.91105612296184</v>
      </c>
      <c r="AY100">
        <f t="shared" si="76"/>
        <v>505.94220090542626</v>
      </c>
      <c r="AZ100">
        <f t="shared" si="77"/>
        <v>1348.391613925515</v>
      </c>
      <c r="BA100">
        <f t="shared" si="78"/>
        <v>-539.96530617950532</v>
      </c>
      <c r="BB100">
        <f t="shared" si="79"/>
        <v>520.3712466132007</v>
      </c>
      <c r="BC100">
        <f t="shared" si="80"/>
        <v>3841.5244661653601</v>
      </c>
      <c r="BD100">
        <f t="shared" si="81"/>
        <v>197.40461253386482</v>
      </c>
      <c r="BE100">
        <f t="shared" si="82"/>
        <v>-207.22986993378174</v>
      </c>
      <c r="BF100">
        <f t="shared" si="83"/>
        <v>226.796389135509</v>
      </c>
      <c r="BI100">
        <f t="shared" si="84"/>
        <v>6293.1464092885508</v>
      </c>
      <c r="BJ100">
        <f t="shared" si="85"/>
        <v>6293.1464092885508</v>
      </c>
      <c r="BK100">
        <f t="shared" si="86"/>
        <v>0</v>
      </c>
    </row>
    <row r="101" spans="1:63" x14ac:dyDescent="0.35">
      <c r="A101" s="2">
        <v>41939</v>
      </c>
      <c r="B101">
        <v>7.8831018545482499</v>
      </c>
      <c r="C101">
        <f t="shared" si="46"/>
        <v>8.2651546131347615</v>
      </c>
      <c r="D101">
        <f t="shared" si="47"/>
        <v>3886.0737694051909</v>
      </c>
      <c r="E101">
        <v>1</v>
      </c>
      <c r="F101">
        <v>440320.557016554</v>
      </c>
      <c r="G101">
        <v>64.391609191894503</v>
      </c>
      <c r="H101">
        <v>58.486061096191399</v>
      </c>
      <c r="I101">
        <v>24.7310771942138</v>
      </c>
      <c r="J101">
        <v>219501.49111875601</v>
      </c>
      <c r="K101">
        <v>8.2472885032537899</v>
      </c>
      <c r="L101">
        <v>0</v>
      </c>
      <c r="M101">
        <v>17.21236038208</v>
      </c>
      <c r="N101">
        <v>16.42746925354</v>
      </c>
      <c r="O101">
        <v>49.7398681640625</v>
      </c>
      <c r="P101">
        <v>65</v>
      </c>
      <c r="S101">
        <f t="shared" si="48"/>
        <v>393.72574057610649</v>
      </c>
      <c r="T101">
        <f t="shared" si="49"/>
        <v>563.20021684169126</v>
      </c>
      <c r="U101">
        <f t="shared" si="50"/>
        <v>1062.7053904179452</v>
      </c>
      <c r="V101">
        <f t="shared" si="51"/>
        <v>136.7678657967094</v>
      </c>
      <c r="W101">
        <f t="shared" si="52"/>
        <v>616.83269068892525</v>
      </c>
      <c r="X101">
        <f t="shared" si="53"/>
        <v>1518.6677471799994</v>
      </c>
      <c r="Y101">
        <f t="shared" si="54"/>
        <v>465.62091529265109</v>
      </c>
      <c r="Z101">
        <f t="shared" si="55"/>
        <v>311.16230357010448</v>
      </c>
      <c r="AA101">
        <f t="shared" si="56"/>
        <v>513.04838341659183</v>
      </c>
      <c r="AC101">
        <f t="shared" si="57"/>
        <v>393.72574057610649</v>
      </c>
      <c r="AD101">
        <f t="shared" si="58"/>
        <v>169.47447626558477</v>
      </c>
      <c r="AE101">
        <f t="shared" si="59"/>
        <v>668.97964984183864</v>
      </c>
      <c r="AF101">
        <f t="shared" si="60"/>
        <v>-256.95787477939712</v>
      </c>
      <c r="AG101">
        <f t="shared" si="61"/>
        <v>223.10695011281877</v>
      </c>
      <c r="AH101">
        <f t="shared" si="62"/>
        <v>1124.9420066038929</v>
      </c>
      <c r="AI101">
        <f t="shared" si="63"/>
        <v>71.895174716544602</v>
      </c>
      <c r="AJ101">
        <f t="shared" si="64"/>
        <v>-82.563437006002005</v>
      </c>
      <c r="AK101">
        <f t="shared" si="65"/>
        <v>119.32264284048534</v>
      </c>
      <c r="AL101">
        <f t="shared" si="66"/>
        <v>1454.1484402333185</v>
      </c>
      <c r="AN101">
        <v>0</v>
      </c>
      <c r="AO101">
        <f t="shared" si="67"/>
        <v>8.3149107287547624E-2</v>
      </c>
      <c r="AP101">
        <f t="shared" si="68"/>
        <v>0.32822087374805992</v>
      </c>
      <c r="AQ101">
        <f t="shared" si="69"/>
        <v>-0.12607100708740221</v>
      </c>
      <c r="AR101">
        <f t="shared" si="70"/>
        <v>0.10946275887855031</v>
      </c>
      <c r="AS101">
        <f t="shared" si="71"/>
        <v>0.55192926781961071</v>
      </c>
      <c r="AT101">
        <f t="shared" si="72"/>
        <v>3.5273863815308372E-2</v>
      </c>
      <c r="AU101">
        <f t="shared" si="73"/>
        <v>-4.0508023585111574E-2</v>
      </c>
      <c r="AV101">
        <f t="shared" si="74"/>
        <v>5.8543159123436793E-2</v>
      </c>
      <c r="AX101">
        <f t="shared" si="75"/>
        <v>393.72574057610649</v>
      </c>
      <c r="AY101">
        <f t="shared" si="76"/>
        <v>290.385620934565</v>
      </c>
      <c r="AZ101">
        <f t="shared" si="77"/>
        <v>1146.261521454597</v>
      </c>
      <c r="BA101">
        <f t="shared" si="78"/>
        <v>-440.28383309418666</v>
      </c>
      <c r="BB101">
        <f t="shared" si="79"/>
        <v>382.28205019969857</v>
      </c>
      <c r="BC101">
        <f t="shared" si="80"/>
        <v>1927.5290905228974</v>
      </c>
      <c r="BD101">
        <f t="shared" si="81"/>
        <v>123.18860876457776</v>
      </c>
      <c r="BE101">
        <f t="shared" si="82"/>
        <v>-141.46811631922648</v>
      </c>
      <c r="BF101">
        <f t="shared" si="83"/>
        <v>204.45308636616193</v>
      </c>
      <c r="BI101">
        <f t="shared" si="84"/>
        <v>3886.0737694051909</v>
      </c>
      <c r="BJ101">
        <f t="shared" si="85"/>
        <v>3886.0737694051909</v>
      </c>
      <c r="BK101">
        <f t="shared" si="86"/>
        <v>0</v>
      </c>
    </row>
    <row r="102" spans="1:63" x14ac:dyDescent="0.35">
      <c r="A102" s="2">
        <v>41946</v>
      </c>
      <c r="B102">
        <v>8.6222877117004302</v>
      </c>
      <c r="C102">
        <f t="shared" si="46"/>
        <v>9.0466218384295924</v>
      </c>
      <c r="D102">
        <f t="shared" si="47"/>
        <v>8489.8094791021886</v>
      </c>
      <c r="E102">
        <v>1</v>
      </c>
      <c r="F102">
        <v>410673.95577338297</v>
      </c>
      <c r="G102">
        <v>62.260379791259702</v>
      </c>
      <c r="H102">
        <v>54.91841506958</v>
      </c>
      <c r="I102">
        <v>23.461296081542901</v>
      </c>
      <c r="J102">
        <v>221544.21656323501</v>
      </c>
      <c r="K102">
        <v>10.8676789587852</v>
      </c>
      <c r="L102">
        <v>1</v>
      </c>
      <c r="M102">
        <v>25.5332126617431</v>
      </c>
      <c r="N102">
        <v>20.270906448364201</v>
      </c>
      <c r="O102">
        <v>46.704071044921797</v>
      </c>
      <c r="P102">
        <v>70</v>
      </c>
      <c r="S102">
        <f t="shared" si="48"/>
        <v>854.24271064936227</v>
      </c>
      <c r="T102">
        <f t="shared" si="49"/>
        <v>1192.8411767760008</v>
      </c>
      <c r="U102">
        <f t="shared" si="50"/>
        <v>2231.1455102666573</v>
      </c>
      <c r="V102">
        <f t="shared" si="51"/>
        <v>316.50699165413562</v>
      </c>
      <c r="W102">
        <f t="shared" si="52"/>
        <v>1307.8086976295137</v>
      </c>
      <c r="X102">
        <f t="shared" si="53"/>
        <v>3336.615636545052</v>
      </c>
      <c r="Y102">
        <f t="shared" si="54"/>
        <v>1095.5491047606231</v>
      </c>
      <c r="Z102">
        <f t="shared" si="55"/>
        <v>638.94242726288644</v>
      </c>
      <c r="AA102">
        <f t="shared" si="56"/>
        <v>1095.2899744242818</v>
      </c>
      <c r="AC102">
        <f t="shared" si="57"/>
        <v>854.24271064936227</v>
      </c>
      <c r="AD102">
        <f t="shared" si="58"/>
        <v>338.59846612663853</v>
      </c>
      <c r="AE102">
        <f t="shared" si="59"/>
        <v>1376.9027996172949</v>
      </c>
      <c r="AF102">
        <f t="shared" si="60"/>
        <v>-537.73571899522665</v>
      </c>
      <c r="AG102">
        <f t="shared" si="61"/>
        <v>453.56598698015148</v>
      </c>
      <c r="AH102">
        <f t="shared" si="62"/>
        <v>2482.3729258956896</v>
      </c>
      <c r="AI102">
        <f t="shared" si="63"/>
        <v>241.30639411126083</v>
      </c>
      <c r="AJ102">
        <f t="shared" si="64"/>
        <v>-215.30028338647583</v>
      </c>
      <c r="AK102">
        <f t="shared" si="65"/>
        <v>241.04726377491954</v>
      </c>
      <c r="AL102">
        <f t="shared" si="66"/>
        <v>3254.8089343285737</v>
      </c>
      <c r="AN102">
        <v>0</v>
      </c>
      <c r="AO102">
        <f t="shared" si="67"/>
        <v>7.7292212659896317E-2</v>
      </c>
      <c r="AP102">
        <f t="shared" si="68"/>
        <v>0.31430698791241185</v>
      </c>
      <c r="AQ102">
        <f t="shared" si="69"/>
        <v>-0.12274947380256736</v>
      </c>
      <c r="AR102">
        <f t="shared" si="70"/>
        <v>0.10353596435919468</v>
      </c>
      <c r="AS102">
        <f t="shared" si="71"/>
        <v>0.56665376628652087</v>
      </c>
      <c r="AT102">
        <f t="shared" si="72"/>
        <v>5.5083253457104152E-2</v>
      </c>
      <c r="AU102">
        <f t="shared" si="73"/>
        <v>-4.9146812386975054E-2</v>
      </c>
      <c r="AV102">
        <f t="shared" si="74"/>
        <v>5.5024101514414517E-2</v>
      </c>
      <c r="AX102">
        <f t="shared" si="75"/>
        <v>854.24271064936227</v>
      </c>
      <c r="AY102">
        <f t="shared" si="76"/>
        <v>590.16985044609316</v>
      </c>
      <c r="AZ102">
        <f t="shared" si="77"/>
        <v>2399.911991996516</v>
      </c>
      <c r="BA102">
        <f t="shared" si="78"/>
        <v>-937.26180301195404</v>
      </c>
      <c r="BB102">
        <f t="shared" si="79"/>
        <v>790.5557688007832</v>
      </c>
      <c r="BC102">
        <f t="shared" si="80"/>
        <v>4326.7226670759937</v>
      </c>
      <c r="BD102">
        <f t="shared" si="81"/>
        <v>420.59185959532874</v>
      </c>
      <c r="BE102">
        <f t="shared" si="82"/>
        <v>-375.26376743737245</v>
      </c>
      <c r="BF102">
        <f t="shared" si="83"/>
        <v>420.14020098743833</v>
      </c>
      <c r="BI102">
        <f t="shared" si="84"/>
        <v>8489.8094791021886</v>
      </c>
      <c r="BJ102">
        <f t="shared" si="85"/>
        <v>8489.8094791021886</v>
      </c>
      <c r="BK102">
        <f t="shared" si="86"/>
        <v>0</v>
      </c>
    </row>
    <row r="103" spans="1:63" x14ac:dyDescent="0.35">
      <c r="A103" s="2">
        <v>41953</v>
      </c>
      <c r="B103">
        <v>8.8009400560845599</v>
      </c>
      <c r="C103">
        <f t="shared" si="46"/>
        <v>9.0931330122257279</v>
      </c>
      <c r="D103">
        <f t="shared" si="47"/>
        <v>8894.0074812364819</v>
      </c>
      <c r="E103">
        <v>1</v>
      </c>
      <c r="F103">
        <v>375591.266106239</v>
      </c>
      <c r="G103">
        <v>59.89741897583</v>
      </c>
      <c r="H103">
        <v>50.696044921875</v>
      </c>
      <c r="I103">
        <v>22.1156311035156</v>
      </c>
      <c r="J103">
        <v>221686.16328026401</v>
      </c>
      <c r="K103">
        <v>15.4642082429501</v>
      </c>
      <c r="L103">
        <v>1</v>
      </c>
      <c r="M103">
        <v>30.250566482543899</v>
      </c>
      <c r="N103">
        <v>22.478479385375898</v>
      </c>
      <c r="O103">
        <v>41.793632507324197</v>
      </c>
      <c r="P103">
        <v>75</v>
      </c>
      <c r="S103">
        <f t="shared" si="48"/>
        <v>916.62405594267477</v>
      </c>
      <c r="T103">
        <f t="shared" si="49"/>
        <v>1243.9575088344468</v>
      </c>
      <c r="U103">
        <f t="shared" si="50"/>
        <v>2308.4131446588685</v>
      </c>
      <c r="V103">
        <f t="shared" si="51"/>
        <v>366.56051378483534</v>
      </c>
      <c r="W103">
        <f t="shared" si="52"/>
        <v>1369.4472467871453</v>
      </c>
      <c r="X103">
        <f t="shared" si="53"/>
        <v>3583.3998971339392</v>
      </c>
      <c r="Y103">
        <f t="shared" si="54"/>
        <v>1230.8483625824433</v>
      </c>
      <c r="Z103">
        <f t="shared" si="55"/>
        <v>664.25806150055894</v>
      </c>
      <c r="AA103">
        <f t="shared" si="56"/>
        <v>1144.9578793180203</v>
      </c>
      <c r="AC103">
        <f t="shared" si="57"/>
        <v>916.62405594267477</v>
      </c>
      <c r="AD103">
        <f t="shared" si="58"/>
        <v>327.33345289177203</v>
      </c>
      <c r="AE103">
        <f t="shared" si="59"/>
        <v>1391.7890887161939</v>
      </c>
      <c r="AF103">
        <f t="shared" si="60"/>
        <v>-550.06354215783949</v>
      </c>
      <c r="AG103">
        <f t="shared" si="61"/>
        <v>452.82319084447056</v>
      </c>
      <c r="AH103">
        <f t="shared" si="62"/>
        <v>2666.7758411912646</v>
      </c>
      <c r="AI103">
        <f t="shared" si="63"/>
        <v>314.22430663976854</v>
      </c>
      <c r="AJ103">
        <f t="shared" si="64"/>
        <v>-252.36599444211583</v>
      </c>
      <c r="AK103">
        <f t="shared" si="65"/>
        <v>228.33382337534556</v>
      </c>
      <c r="AL103">
        <f t="shared" si="66"/>
        <v>3398.5332582349474</v>
      </c>
      <c r="AN103">
        <v>0</v>
      </c>
      <c r="AO103">
        <f t="shared" si="67"/>
        <v>7.1488133690565517E-2</v>
      </c>
      <c r="AP103">
        <f t="shared" si="68"/>
        <v>0.303960391350867</v>
      </c>
      <c r="AQ103">
        <f t="shared" si="69"/>
        <v>-0.12013136968645616</v>
      </c>
      <c r="AR103">
        <f t="shared" si="70"/>
        <v>9.8894520310397749E-2</v>
      </c>
      <c r="AS103">
        <f t="shared" si="71"/>
        <v>0.58241168500698481</v>
      </c>
      <c r="AT103">
        <f t="shared" si="72"/>
        <v>6.8625155918042344E-2</v>
      </c>
      <c r="AU103">
        <f t="shared" si="73"/>
        <v>-5.5115582566489275E-2</v>
      </c>
      <c r="AV103">
        <f t="shared" si="74"/>
        <v>4.9867065976087963E-2</v>
      </c>
      <c r="AX103">
        <f t="shared" si="75"/>
        <v>916.62405594267477</v>
      </c>
      <c r="AY103">
        <f t="shared" si="76"/>
        <v>570.28825280830517</v>
      </c>
      <c r="AZ103">
        <f t="shared" si="77"/>
        <v>2424.8085879082255</v>
      </c>
      <c r="BA103">
        <f t="shared" si="78"/>
        <v>-958.33399739457832</v>
      </c>
      <c r="BB103">
        <f t="shared" si="79"/>
        <v>788.91950717654879</v>
      </c>
      <c r="BC103">
        <f t="shared" si="80"/>
        <v>4646.1213226721584</v>
      </c>
      <c r="BD103">
        <f t="shared" si="81"/>
        <v>547.44918137879426</v>
      </c>
      <c r="BE103">
        <f t="shared" si="82"/>
        <v>-439.67813484132387</v>
      </c>
      <c r="BF103">
        <f t="shared" si="83"/>
        <v>397.80870558567688</v>
      </c>
      <c r="BI103">
        <f t="shared" si="84"/>
        <v>8894.0074812364801</v>
      </c>
      <c r="BJ103">
        <f t="shared" si="85"/>
        <v>8894.0074812364819</v>
      </c>
      <c r="BK103">
        <f t="shared" si="86"/>
        <v>0</v>
      </c>
    </row>
    <row r="104" spans="1:63" x14ac:dyDescent="0.35">
      <c r="A104" s="2">
        <v>41960</v>
      </c>
      <c r="B104">
        <v>8.7793251827565602</v>
      </c>
      <c r="C104">
        <f t="shared" si="46"/>
        <v>8.4716878582356987</v>
      </c>
      <c r="D104">
        <f t="shared" si="47"/>
        <v>4777.5725331349722</v>
      </c>
      <c r="E104">
        <v>1</v>
      </c>
      <c r="F104">
        <v>318001.75981154601</v>
      </c>
      <c r="G104">
        <v>61.838653564453097</v>
      </c>
      <c r="H104">
        <v>53.815376281738203</v>
      </c>
      <c r="I104">
        <v>20.980674743652301</v>
      </c>
      <c r="J104">
        <v>253680.98934849401</v>
      </c>
      <c r="K104">
        <v>12.6550976138828</v>
      </c>
      <c r="L104">
        <v>0.14285714285714199</v>
      </c>
      <c r="M104">
        <v>31.0732402801513</v>
      </c>
      <c r="N104">
        <v>21.604598999023398</v>
      </c>
      <c r="O104">
        <v>39.7136840820312</v>
      </c>
      <c r="P104">
        <v>74</v>
      </c>
      <c r="S104">
        <f t="shared" si="48"/>
        <v>440.05596390325701</v>
      </c>
      <c r="T104">
        <f t="shared" si="49"/>
        <v>569.88656955252259</v>
      </c>
      <c r="U104">
        <f t="shared" si="50"/>
        <v>1141.9058542733751</v>
      </c>
      <c r="V104">
        <f t="shared" si="51"/>
        <v>166.32999250076077</v>
      </c>
      <c r="W104">
        <f t="shared" si="52"/>
        <v>644.04210096383258</v>
      </c>
      <c r="X104">
        <f t="shared" si="53"/>
        <v>2094.4368593580425</v>
      </c>
      <c r="Y104">
        <f t="shared" si="54"/>
        <v>595.66567566397782</v>
      </c>
      <c r="Z104">
        <f t="shared" si="55"/>
        <v>322.91670937369719</v>
      </c>
      <c r="AA104">
        <f t="shared" si="56"/>
        <v>543.6241656886134</v>
      </c>
      <c r="AC104">
        <f t="shared" si="57"/>
        <v>440.05596390325701</v>
      </c>
      <c r="AD104">
        <f t="shared" si="58"/>
        <v>129.83060564926558</v>
      </c>
      <c r="AE104">
        <f t="shared" si="59"/>
        <v>701.84989037011815</v>
      </c>
      <c r="AF104">
        <f t="shared" si="60"/>
        <v>-273.72597140249627</v>
      </c>
      <c r="AG104">
        <f t="shared" si="61"/>
        <v>203.98613706057557</v>
      </c>
      <c r="AH104">
        <f t="shared" si="62"/>
        <v>1654.3808954547856</v>
      </c>
      <c r="AI104">
        <f t="shared" si="63"/>
        <v>155.60971176072081</v>
      </c>
      <c r="AJ104">
        <f t="shared" si="64"/>
        <v>-117.13925452955982</v>
      </c>
      <c r="AK104">
        <f t="shared" si="65"/>
        <v>103.56820178535639</v>
      </c>
      <c r="AL104">
        <f t="shared" si="66"/>
        <v>1779.156353082949</v>
      </c>
      <c r="AN104">
        <v>0</v>
      </c>
      <c r="AO104">
        <f t="shared" si="67"/>
        <v>5.0747586219389539E-2</v>
      </c>
      <c r="AP104">
        <f t="shared" si="68"/>
        <v>0.27433583665815814</v>
      </c>
      <c r="AQ104">
        <f t="shared" si="69"/>
        <v>-0.10699274076992578</v>
      </c>
      <c r="AR104">
        <f t="shared" si="70"/>
        <v>7.9733157110942948E-2</v>
      </c>
      <c r="AS104">
        <f t="shared" si="71"/>
        <v>0.64665674716643762</v>
      </c>
      <c r="AT104">
        <f t="shared" si="72"/>
        <v>6.0824003898469092E-2</v>
      </c>
      <c r="AU104">
        <f t="shared" si="73"/>
        <v>-4.5786849635230678E-2</v>
      </c>
      <c r="AV104">
        <f t="shared" si="74"/>
        <v>4.0482259351758927E-2</v>
      </c>
      <c r="AX104">
        <f t="shared" si="75"/>
        <v>440.05596390325701</v>
      </c>
      <c r="AY104">
        <f t="shared" si="76"/>
        <v>220.11849607511721</v>
      </c>
      <c r="AZ104">
        <f t="shared" si="77"/>
        <v>1189.9362370388064</v>
      </c>
      <c r="BA104">
        <f t="shared" si="78"/>
        <v>-464.08278587706673</v>
      </c>
      <c r="BB104">
        <f t="shared" si="79"/>
        <v>345.84389008587061</v>
      </c>
      <c r="BC104">
        <f t="shared" si="80"/>
        <v>2804.8843554399073</v>
      </c>
      <c r="BD104">
        <f t="shared" si="81"/>
        <v>263.82512471662415</v>
      </c>
      <c r="BE104">
        <f t="shared" si="82"/>
        <v>-198.60121894573419</v>
      </c>
      <c r="BF104">
        <f t="shared" si="83"/>
        <v>175.59247069818991</v>
      </c>
      <c r="BI104">
        <f t="shared" si="84"/>
        <v>4777.5725331349713</v>
      </c>
      <c r="BJ104">
        <f t="shared" si="85"/>
        <v>4777.5725331349722</v>
      </c>
      <c r="BK104">
        <f t="shared" si="86"/>
        <v>0</v>
      </c>
    </row>
    <row r="105" spans="1:63" x14ac:dyDescent="0.35">
      <c r="A105" s="2">
        <v>41967</v>
      </c>
      <c r="B105">
        <v>9.6720794373523091</v>
      </c>
      <c r="C105">
        <f t="shared" si="46"/>
        <v>9.2717384646166146</v>
      </c>
      <c r="D105">
        <f t="shared" si="47"/>
        <v>10633.221306565478</v>
      </c>
      <c r="E105">
        <v>1</v>
      </c>
      <c r="F105">
        <v>244849.768353247</v>
      </c>
      <c r="G105">
        <v>59.446239471435497</v>
      </c>
      <c r="H105">
        <v>51.366485595703097</v>
      </c>
      <c r="I105">
        <v>19.9602451324462</v>
      </c>
      <c r="J105">
        <v>327009.39534379798</v>
      </c>
      <c r="K105">
        <v>28.023809523809501</v>
      </c>
      <c r="L105">
        <v>1</v>
      </c>
      <c r="M105">
        <v>32.525650024413999</v>
      </c>
      <c r="N105">
        <v>48.232723236083899</v>
      </c>
      <c r="O105">
        <v>29.28733253479</v>
      </c>
      <c r="P105">
        <v>94</v>
      </c>
      <c r="S105">
        <f t="shared" si="48"/>
        <v>1021.8888909863864</v>
      </c>
      <c r="T105">
        <f t="shared" si="49"/>
        <v>1246.9687800127397</v>
      </c>
      <c r="U105">
        <f t="shared" si="50"/>
        <v>2555.6683671510914</v>
      </c>
      <c r="V105">
        <f t="shared" si="51"/>
        <v>403.7328329139512</v>
      </c>
      <c r="W105">
        <f t="shared" si="52"/>
        <v>1468.1323730819795</v>
      </c>
      <c r="X105">
        <f t="shared" si="53"/>
        <v>7635.1344636937201</v>
      </c>
      <c r="Y105">
        <f t="shared" si="54"/>
        <v>1402.9577722358326</v>
      </c>
      <c r="Z105">
        <f t="shared" si="55"/>
        <v>512.05193453749609</v>
      </c>
      <c r="AA105">
        <f t="shared" si="56"/>
        <v>1194.2518858406231</v>
      </c>
      <c r="AC105">
        <f t="shared" si="57"/>
        <v>1021.8888909863864</v>
      </c>
      <c r="AD105">
        <f t="shared" si="58"/>
        <v>225.07988902635327</v>
      </c>
      <c r="AE105">
        <f t="shared" si="59"/>
        <v>1533.7794761647051</v>
      </c>
      <c r="AF105">
        <f t="shared" si="60"/>
        <v>-618.15605807243514</v>
      </c>
      <c r="AG105">
        <f t="shared" si="61"/>
        <v>446.24348209559309</v>
      </c>
      <c r="AH105">
        <f t="shared" si="62"/>
        <v>6613.2455727073338</v>
      </c>
      <c r="AI105">
        <f t="shared" si="63"/>
        <v>381.06888124944624</v>
      </c>
      <c r="AJ105">
        <f t="shared" si="64"/>
        <v>-509.83695644889031</v>
      </c>
      <c r="AK105">
        <f t="shared" si="65"/>
        <v>172.36299485423672</v>
      </c>
      <c r="AL105">
        <f t="shared" si="66"/>
        <v>1367.5451340027485</v>
      </c>
      <c r="AN105">
        <v>0</v>
      </c>
      <c r="AO105">
        <f t="shared" si="67"/>
        <v>2.7302971478821856E-2</v>
      </c>
      <c r="AP105">
        <f t="shared" si="68"/>
        <v>0.18605277207873588</v>
      </c>
      <c r="AQ105">
        <f t="shared" si="69"/>
        <v>-7.4984474605976709E-2</v>
      </c>
      <c r="AR105">
        <f t="shared" si="70"/>
        <v>5.4130882670017685E-2</v>
      </c>
      <c r="AS105">
        <f t="shared" si="71"/>
        <v>0.80220963336681039</v>
      </c>
      <c r="AT105">
        <f t="shared" si="72"/>
        <v>4.6224977456790925E-2</v>
      </c>
      <c r="AU105">
        <f t="shared" si="73"/>
        <v>-6.1844991753766038E-2</v>
      </c>
      <c r="AV105">
        <f t="shared" si="74"/>
        <v>2.0908229308565826E-2</v>
      </c>
      <c r="AX105">
        <f t="shared" si="75"/>
        <v>1021.8888909863864</v>
      </c>
      <c r="AY105">
        <f t="shared" si="76"/>
        <v>262.4179348160319</v>
      </c>
      <c r="AZ105">
        <f t="shared" si="77"/>
        <v>1788.2150392887029</v>
      </c>
      <c r="BA105">
        <f t="shared" si="78"/>
        <v>-720.7007114455912</v>
      </c>
      <c r="BB105">
        <f t="shared" si="79"/>
        <v>520.26990729024942</v>
      </c>
      <c r="BC105">
        <f t="shared" si="80"/>
        <v>7710.3034532682441</v>
      </c>
      <c r="BD105">
        <f t="shared" si="81"/>
        <v>444.28362423986744</v>
      </c>
      <c r="BE105">
        <f t="shared" si="82"/>
        <v>-594.41277398419311</v>
      </c>
      <c r="BF105">
        <f t="shared" si="83"/>
        <v>200.95594210577957</v>
      </c>
      <c r="BI105">
        <f t="shared" si="84"/>
        <v>10633.22130656548</v>
      </c>
      <c r="BJ105">
        <f t="shared" si="85"/>
        <v>10633.221306565478</v>
      </c>
      <c r="BK105">
        <f t="shared" si="86"/>
        <v>0</v>
      </c>
    </row>
    <row r="106" spans="1:63" x14ac:dyDescent="0.35">
      <c r="A106" s="2">
        <v>41974</v>
      </c>
      <c r="B106">
        <v>9.4075807871118897</v>
      </c>
      <c r="C106">
        <f t="shared" si="46"/>
        <v>9.5970371638804881</v>
      </c>
      <c r="D106">
        <f t="shared" si="47"/>
        <v>14721.100679066232</v>
      </c>
      <c r="E106">
        <v>1</v>
      </c>
      <c r="F106">
        <v>278731.07610321598</v>
      </c>
      <c r="G106">
        <v>57.030345916747997</v>
      </c>
      <c r="H106">
        <v>48.956230163574197</v>
      </c>
      <c r="I106">
        <v>19.188804626464801</v>
      </c>
      <c r="J106">
        <v>463838.99589198898</v>
      </c>
      <c r="K106">
        <v>18.532188841201702</v>
      </c>
      <c r="L106">
        <v>0.28571428571428498</v>
      </c>
      <c r="M106">
        <v>27.214851379394499</v>
      </c>
      <c r="N106">
        <v>44.658363342285099</v>
      </c>
      <c r="O106">
        <v>39.398792266845703</v>
      </c>
      <c r="P106">
        <v>77</v>
      </c>
      <c r="S106">
        <f t="shared" si="48"/>
        <v>566.83609277376286</v>
      </c>
      <c r="T106">
        <f t="shared" si="49"/>
        <v>711.0043506258005</v>
      </c>
      <c r="U106">
        <f t="shared" si="50"/>
        <v>1365.7761006833657</v>
      </c>
      <c r="V106">
        <f t="shared" si="51"/>
        <v>233.92264851514344</v>
      </c>
      <c r="W106">
        <f t="shared" si="52"/>
        <v>803.04002281743954</v>
      </c>
      <c r="X106">
        <f t="shared" si="53"/>
        <v>9824.9466694012517</v>
      </c>
      <c r="Y106">
        <f t="shared" si="54"/>
        <v>738.96584038804531</v>
      </c>
      <c r="Z106">
        <f t="shared" si="55"/>
        <v>298.95542161734863</v>
      </c>
      <c r="AA106">
        <f t="shared" si="56"/>
        <v>699.06977357059418</v>
      </c>
      <c r="AC106">
        <f t="shared" si="57"/>
        <v>566.83609277376286</v>
      </c>
      <c r="AD106">
        <f t="shared" si="58"/>
        <v>144.16825785203764</v>
      </c>
      <c r="AE106">
        <f t="shared" si="59"/>
        <v>798.94000790960285</v>
      </c>
      <c r="AF106">
        <f t="shared" si="60"/>
        <v>-332.91344425861939</v>
      </c>
      <c r="AG106">
        <f t="shared" si="61"/>
        <v>236.20393004367668</v>
      </c>
      <c r="AH106">
        <f t="shared" si="62"/>
        <v>9258.1105766274886</v>
      </c>
      <c r="AI106">
        <f t="shared" si="63"/>
        <v>172.12974761428245</v>
      </c>
      <c r="AJ106">
        <f t="shared" si="64"/>
        <v>-267.88067115641422</v>
      </c>
      <c r="AK106">
        <f t="shared" si="65"/>
        <v>132.23368079683132</v>
      </c>
      <c r="AL106">
        <f t="shared" si="66"/>
        <v>4013.2725008635825</v>
      </c>
      <c r="AN106">
        <v>0</v>
      </c>
      <c r="AO106">
        <f t="shared" si="67"/>
        <v>1.4216385994343316E-2</v>
      </c>
      <c r="AP106">
        <f t="shared" si="68"/>
        <v>7.8783219746080074E-2</v>
      </c>
      <c r="AQ106">
        <f t="shared" si="69"/>
        <v>-3.2828488717289016E-2</v>
      </c>
      <c r="AR106">
        <f t="shared" si="70"/>
        <v>2.3291994319083138E-2</v>
      </c>
      <c r="AS106">
        <f t="shared" si="71"/>
        <v>0.91293933558335294</v>
      </c>
      <c r="AT106">
        <f t="shared" si="72"/>
        <v>1.6973659595061471E-2</v>
      </c>
      <c r="AU106">
        <f t="shared" si="73"/>
        <v>-2.6415627672298388E-2</v>
      </c>
      <c r="AV106">
        <f t="shared" si="74"/>
        <v>1.3039521151666381E-2</v>
      </c>
      <c r="AX106">
        <f t="shared" si="75"/>
        <v>566.83609277376286</v>
      </c>
      <c r="AY106">
        <f t="shared" si="76"/>
        <v>201.22248882479784</v>
      </c>
      <c r="AZ106">
        <f t="shared" si="77"/>
        <v>1115.1185372460388</v>
      </c>
      <c r="BA106">
        <f t="shared" si="78"/>
        <v>-464.66311527262576</v>
      </c>
      <c r="BB106">
        <f t="shared" si="79"/>
        <v>329.68105033472381</v>
      </c>
      <c r="BC106">
        <f t="shared" si="80"/>
        <v>12921.984907080829</v>
      </c>
      <c r="BD106">
        <f t="shared" si="81"/>
        <v>240.24966890616196</v>
      </c>
      <c r="BE106">
        <f t="shared" si="82"/>
        <v>-373.89378328670045</v>
      </c>
      <c r="BF106">
        <f t="shared" si="83"/>
        <v>184.56483245924304</v>
      </c>
      <c r="BI106">
        <f t="shared" si="84"/>
        <v>14721.100679066232</v>
      </c>
      <c r="BJ106">
        <f t="shared" si="85"/>
        <v>14721.100679066232</v>
      </c>
      <c r="BK106">
        <f t="shared" si="86"/>
        <v>0</v>
      </c>
    </row>
    <row r="107" spans="1:63" x14ac:dyDescent="0.35">
      <c r="A107" s="2">
        <v>41981</v>
      </c>
      <c r="B107">
        <v>8.8391141556381303</v>
      </c>
      <c r="C107">
        <f t="shared" si="46"/>
        <v>8.7264526321647029</v>
      </c>
      <c r="D107">
        <f t="shared" si="47"/>
        <v>6163.823932321664</v>
      </c>
      <c r="E107">
        <v>1</v>
      </c>
      <c r="F107">
        <v>335079.44167077</v>
      </c>
      <c r="G107">
        <v>60.493251800537102</v>
      </c>
      <c r="H107">
        <v>54.114070892333899</v>
      </c>
      <c r="I107">
        <v>18.458433151245099</v>
      </c>
      <c r="J107">
        <v>374081.03728757898</v>
      </c>
      <c r="K107">
        <v>9.2043010752688108</v>
      </c>
      <c r="L107">
        <v>0</v>
      </c>
      <c r="M107">
        <v>27.761995315551701</v>
      </c>
      <c r="N107">
        <v>40.438751220703097</v>
      </c>
      <c r="O107">
        <v>40.049995422363203</v>
      </c>
      <c r="P107">
        <v>68</v>
      </c>
      <c r="S107">
        <f t="shared" si="48"/>
        <v>387.43483490584583</v>
      </c>
      <c r="T107">
        <f t="shared" si="49"/>
        <v>508.75535003712611</v>
      </c>
      <c r="U107">
        <f t="shared" si="50"/>
        <v>984.71632958997907</v>
      </c>
      <c r="V107">
        <f t="shared" si="51"/>
        <v>145.65187825606392</v>
      </c>
      <c r="W107">
        <f t="shared" si="52"/>
        <v>541.65193221504819</v>
      </c>
      <c r="X107">
        <f t="shared" si="53"/>
        <v>3866.6587692359317</v>
      </c>
      <c r="Y107">
        <f t="shared" si="54"/>
        <v>507.78622852421239</v>
      </c>
      <c r="Z107">
        <f t="shared" si="55"/>
        <v>217.0704850458888</v>
      </c>
      <c r="AA107">
        <f t="shared" si="56"/>
        <v>479.47595270990018</v>
      </c>
      <c r="AC107">
        <f t="shared" si="57"/>
        <v>387.43483490584583</v>
      </c>
      <c r="AD107">
        <f t="shared" si="58"/>
        <v>121.32051513128027</v>
      </c>
      <c r="AE107">
        <f t="shared" si="59"/>
        <v>597.28149468413324</v>
      </c>
      <c r="AF107">
        <f t="shared" si="60"/>
        <v>-241.78295664978191</v>
      </c>
      <c r="AG107">
        <f t="shared" si="61"/>
        <v>154.21709730920236</v>
      </c>
      <c r="AH107">
        <f t="shared" si="62"/>
        <v>3479.2239343300857</v>
      </c>
      <c r="AI107">
        <f t="shared" si="63"/>
        <v>120.35139361836656</v>
      </c>
      <c r="AJ107">
        <f t="shared" si="64"/>
        <v>-170.36434985995703</v>
      </c>
      <c r="AK107">
        <f t="shared" si="65"/>
        <v>92.041117804054352</v>
      </c>
      <c r="AL107">
        <f t="shared" si="66"/>
        <v>1624.1008510484353</v>
      </c>
      <c r="AN107">
        <v>0</v>
      </c>
      <c r="AO107">
        <f t="shared" si="67"/>
        <v>2.9217748849063443E-2</v>
      </c>
      <c r="AP107">
        <f t="shared" si="68"/>
        <v>0.14384393838907092</v>
      </c>
      <c r="AQ107">
        <f t="shared" si="69"/>
        <v>-5.8228846916228656E-2</v>
      </c>
      <c r="AR107">
        <f t="shared" si="70"/>
        <v>3.7140267765398687E-2</v>
      </c>
      <c r="AS107">
        <f t="shared" si="71"/>
        <v>0.8379052050092799</v>
      </c>
      <c r="AT107">
        <f t="shared" si="72"/>
        <v>2.8984354283124639E-2</v>
      </c>
      <c r="AU107">
        <f t="shared" si="73"/>
        <v>-4.1029027791844599E-2</v>
      </c>
      <c r="AV107">
        <f t="shared" si="74"/>
        <v>2.2166360412135704E-2</v>
      </c>
      <c r="AX107">
        <f t="shared" si="75"/>
        <v>387.43483490584583</v>
      </c>
      <c r="AY107">
        <f t="shared" si="76"/>
        <v>168.77308590276365</v>
      </c>
      <c r="AZ107">
        <f t="shared" si="77"/>
        <v>830.89855743998203</v>
      </c>
      <c r="BA107">
        <f t="shared" si="78"/>
        <v>-336.35247648199794</v>
      </c>
      <c r="BB107">
        <f t="shared" si="79"/>
        <v>214.53663779515313</v>
      </c>
      <c r="BC107">
        <f t="shared" si="80"/>
        <v>4840.0664908835706</v>
      </c>
      <c r="BD107">
        <f t="shared" si="81"/>
        <v>167.42490807667863</v>
      </c>
      <c r="BE107">
        <f t="shared" si="82"/>
        <v>-236.99962881438177</v>
      </c>
      <c r="BF107">
        <f t="shared" si="83"/>
        <v>128.04152261405028</v>
      </c>
      <c r="BI107">
        <f t="shared" si="84"/>
        <v>6163.823932321664</v>
      </c>
      <c r="BJ107">
        <f t="shared" si="85"/>
        <v>6163.823932321664</v>
      </c>
      <c r="BK107">
        <f t="shared" si="86"/>
        <v>0</v>
      </c>
    </row>
    <row r="108" spans="1:63" x14ac:dyDescent="0.35">
      <c r="A108" s="2">
        <v>41988</v>
      </c>
      <c r="B108">
        <v>8.5162267445568798</v>
      </c>
      <c r="C108">
        <f t="shared" si="46"/>
        <v>8.6033980552568199</v>
      </c>
      <c r="D108">
        <f t="shared" si="47"/>
        <v>5450.1480654287216</v>
      </c>
      <c r="E108">
        <v>1</v>
      </c>
      <c r="F108">
        <v>338665.81834686699</v>
      </c>
      <c r="G108">
        <v>63.230613708496101</v>
      </c>
      <c r="H108">
        <v>57.783985137939403</v>
      </c>
      <c r="I108">
        <v>20.111721038818299</v>
      </c>
      <c r="J108">
        <v>310747.64377560402</v>
      </c>
      <c r="K108">
        <v>9.7811158798283202</v>
      </c>
      <c r="L108">
        <v>0</v>
      </c>
      <c r="M108">
        <v>20.2967319488525</v>
      </c>
      <c r="N108">
        <v>16.386478424072202</v>
      </c>
      <c r="O108">
        <v>33.872066497802699</v>
      </c>
      <c r="P108">
        <v>68</v>
      </c>
      <c r="S108">
        <f t="shared" si="48"/>
        <v>394.74953039919041</v>
      </c>
      <c r="T108">
        <f t="shared" si="49"/>
        <v>519.87415560527927</v>
      </c>
      <c r="U108">
        <f t="shared" si="50"/>
        <v>1046.563822767715</v>
      </c>
      <c r="V108">
        <f t="shared" si="51"/>
        <v>138.87507613833861</v>
      </c>
      <c r="W108">
        <f t="shared" si="52"/>
        <v>568.69231192418522</v>
      </c>
      <c r="X108">
        <f t="shared" si="53"/>
        <v>2668.7072890325339</v>
      </c>
      <c r="Y108">
        <f t="shared" si="54"/>
        <v>481.07482514000179</v>
      </c>
      <c r="Z108">
        <f t="shared" si="55"/>
        <v>312.15466109240634</v>
      </c>
      <c r="AA108">
        <f t="shared" si="56"/>
        <v>472.72725837975025</v>
      </c>
      <c r="AC108">
        <f t="shared" si="57"/>
        <v>394.74953039919041</v>
      </c>
      <c r="AD108">
        <f t="shared" si="58"/>
        <v>125.12462520608887</v>
      </c>
      <c r="AE108">
        <f t="shared" si="59"/>
        <v>651.81429236852455</v>
      </c>
      <c r="AF108">
        <f t="shared" si="60"/>
        <v>-255.87445426085179</v>
      </c>
      <c r="AG108">
        <f t="shared" si="61"/>
        <v>173.94278152499481</v>
      </c>
      <c r="AH108">
        <f t="shared" si="62"/>
        <v>2273.9577586333435</v>
      </c>
      <c r="AI108">
        <f t="shared" si="63"/>
        <v>86.325294740811387</v>
      </c>
      <c r="AJ108">
        <f t="shared" si="64"/>
        <v>-82.594869306784062</v>
      </c>
      <c r="AK108">
        <f t="shared" si="65"/>
        <v>77.977727980559848</v>
      </c>
      <c r="AL108">
        <f t="shared" si="66"/>
        <v>2004.725378142844</v>
      </c>
      <c r="AN108">
        <v>0</v>
      </c>
      <c r="AO108">
        <f t="shared" si="67"/>
        <v>4.1015414884294811E-2</v>
      </c>
      <c r="AP108">
        <f t="shared" si="68"/>
        <v>0.2136624472199187</v>
      </c>
      <c r="AQ108">
        <f t="shared" si="69"/>
        <v>-8.3874751932448949E-2</v>
      </c>
      <c r="AR108">
        <f t="shared" si="70"/>
        <v>5.701783592658257E-2</v>
      </c>
      <c r="AS108">
        <f t="shared" si="71"/>
        <v>0.74539540674819216</v>
      </c>
      <c r="AT108">
        <f t="shared" si="72"/>
        <v>2.8297129945218127E-2</v>
      </c>
      <c r="AU108">
        <f t="shared" si="73"/>
        <v>-2.7074309524221487E-2</v>
      </c>
      <c r="AV108">
        <f t="shared" si="74"/>
        <v>2.5560826732464091E-2</v>
      </c>
      <c r="AX108">
        <f t="shared" si="75"/>
        <v>394.74953039919041</v>
      </c>
      <c r="AY108">
        <f t="shared" si="76"/>
        <v>207.34926831969241</v>
      </c>
      <c r="AZ108">
        <f t="shared" si="77"/>
        <v>1080.1488226664014</v>
      </c>
      <c r="BA108">
        <f t="shared" si="78"/>
        <v>-424.02029804526774</v>
      </c>
      <c r="BB108">
        <f t="shared" si="79"/>
        <v>288.24788421379969</v>
      </c>
      <c r="BC108">
        <f t="shared" si="80"/>
        <v>3768.2708472925519</v>
      </c>
      <c r="BD108">
        <f t="shared" si="81"/>
        <v>143.05326927059599</v>
      </c>
      <c r="BE108">
        <f t="shared" si="82"/>
        <v>-136.8714247056854</v>
      </c>
      <c r="BF108">
        <f t="shared" si="83"/>
        <v>129.22016601744264</v>
      </c>
      <c r="BI108">
        <f t="shared" si="84"/>
        <v>5450.1480654287207</v>
      </c>
      <c r="BJ108">
        <f t="shared" si="85"/>
        <v>5450.1480654287216</v>
      </c>
      <c r="BK108">
        <f t="shared" si="86"/>
        <v>0</v>
      </c>
    </row>
    <row r="109" spans="1:63" x14ac:dyDescent="0.35">
      <c r="A109" s="2">
        <v>41995</v>
      </c>
      <c r="B109">
        <v>8.4792209034558308</v>
      </c>
      <c r="C109">
        <f t="shared" si="46"/>
        <v>8.6857828464442797</v>
      </c>
      <c r="D109">
        <f t="shared" si="47"/>
        <v>5918.1717042899081</v>
      </c>
      <c r="E109">
        <v>1</v>
      </c>
      <c r="F109">
        <v>336195.45854463498</v>
      </c>
      <c r="G109">
        <v>61.415908813476499</v>
      </c>
      <c r="H109">
        <v>55.050422668457003</v>
      </c>
      <c r="I109">
        <v>21.550256729125898</v>
      </c>
      <c r="J109">
        <v>276256.72572969599</v>
      </c>
      <c r="K109">
        <v>10.1741935483871</v>
      </c>
      <c r="L109">
        <v>0.42857142857142799</v>
      </c>
      <c r="M109">
        <v>28.013530731201101</v>
      </c>
      <c r="N109">
        <v>16.0385227203369</v>
      </c>
      <c r="O109">
        <v>16.095458984375</v>
      </c>
      <c r="P109">
        <v>73</v>
      </c>
      <c r="S109">
        <f t="shared" si="48"/>
        <v>513.70159523819689</v>
      </c>
      <c r="T109">
        <f t="shared" si="49"/>
        <v>675.17333510423532</v>
      </c>
      <c r="U109">
        <f t="shared" si="50"/>
        <v>1324.3484170653169</v>
      </c>
      <c r="V109">
        <f t="shared" si="51"/>
        <v>189.87879573757709</v>
      </c>
      <c r="W109">
        <f t="shared" si="52"/>
        <v>759.639784577461</v>
      </c>
      <c r="X109">
        <f t="shared" si="53"/>
        <v>2809.1055613678295</v>
      </c>
      <c r="Y109">
        <f t="shared" si="54"/>
        <v>674.92824822870773</v>
      </c>
      <c r="Z109">
        <f t="shared" si="55"/>
        <v>408.24793202099534</v>
      </c>
      <c r="AA109">
        <f t="shared" si="56"/>
        <v>559.64495602975489</v>
      </c>
      <c r="AC109">
        <f t="shared" si="57"/>
        <v>513.70159523819689</v>
      </c>
      <c r="AD109">
        <f t="shared" si="58"/>
        <v>161.47173986603843</v>
      </c>
      <c r="AE109">
        <f t="shared" si="59"/>
        <v>810.64682182711999</v>
      </c>
      <c r="AF109">
        <f t="shared" si="60"/>
        <v>-323.82279950061979</v>
      </c>
      <c r="AG109">
        <f t="shared" si="61"/>
        <v>245.93818933926411</v>
      </c>
      <c r="AH109">
        <f t="shared" si="62"/>
        <v>2295.4039661296329</v>
      </c>
      <c r="AI109">
        <f t="shared" si="63"/>
        <v>161.22665299051084</v>
      </c>
      <c r="AJ109">
        <f t="shared" si="64"/>
        <v>-105.45366321720155</v>
      </c>
      <c r="AK109">
        <f t="shared" si="65"/>
        <v>45.943360791558007</v>
      </c>
      <c r="AL109">
        <f t="shared" si="66"/>
        <v>2113.1158408254082</v>
      </c>
      <c r="AN109">
        <v>0</v>
      </c>
      <c r="AO109">
        <f t="shared" si="67"/>
        <v>4.9059361802780012E-2</v>
      </c>
      <c r="AP109">
        <f t="shared" si="68"/>
        <v>0.2462958271167735</v>
      </c>
      <c r="AQ109">
        <f t="shared" si="69"/>
        <v>-9.838588408021072E-2</v>
      </c>
      <c r="AR109">
        <f t="shared" si="70"/>
        <v>7.4722490894849544E-2</v>
      </c>
      <c r="AS109">
        <f t="shared" si="71"/>
        <v>0.6974041014936434</v>
      </c>
      <c r="AT109">
        <f t="shared" si="72"/>
        <v>4.8984897963413467E-2</v>
      </c>
      <c r="AU109">
        <f t="shared" si="73"/>
        <v>-3.2039596659410988E-2</v>
      </c>
      <c r="AV109">
        <f t="shared" si="74"/>
        <v>1.3958801468161825E-2</v>
      </c>
      <c r="AX109">
        <f t="shared" si="75"/>
        <v>513.70159523819689</v>
      </c>
      <c r="AY109">
        <f t="shared" si="76"/>
        <v>265.13985443227784</v>
      </c>
      <c r="AZ109">
        <f t="shared" si="77"/>
        <v>1331.0984356367703</v>
      </c>
      <c r="BA109">
        <f t="shared" si="78"/>
        <v>-531.72356966412542</v>
      </c>
      <c r="BB109">
        <f t="shared" si="79"/>
        <v>403.835468515103</v>
      </c>
      <c r="BC109">
        <f t="shared" si="80"/>
        <v>3769.0996204524617</v>
      </c>
      <c r="BD109">
        <f t="shared" si="81"/>
        <v>264.73741683821612</v>
      </c>
      <c r="BE109">
        <f t="shared" si="82"/>
        <v>-173.15704245185975</v>
      </c>
      <c r="BF109">
        <f t="shared" si="83"/>
        <v>75.439925292867727</v>
      </c>
      <c r="BI109">
        <f t="shared" si="84"/>
        <v>5918.1717042899081</v>
      </c>
      <c r="BJ109">
        <f t="shared" si="85"/>
        <v>5918.1717042899081</v>
      </c>
      <c r="BK109">
        <f t="shared" si="86"/>
        <v>0</v>
      </c>
    </row>
    <row r="110" spans="1:63" x14ac:dyDescent="0.35">
      <c r="A110" s="2">
        <v>42002</v>
      </c>
      <c r="B110">
        <v>8.5152278413804599</v>
      </c>
      <c r="C110">
        <f t="shared" si="46"/>
        <v>8.9895003446369479</v>
      </c>
      <c r="D110">
        <f t="shared" si="47"/>
        <v>8018.4494329973504</v>
      </c>
      <c r="E110">
        <v>1</v>
      </c>
      <c r="F110">
        <v>308467.55332389299</v>
      </c>
      <c r="G110">
        <v>58.931888580322202</v>
      </c>
      <c r="H110">
        <v>50.914718627929602</v>
      </c>
      <c r="I110">
        <v>22.804527282714801</v>
      </c>
      <c r="J110">
        <v>275704.81016792601</v>
      </c>
      <c r="K110">
        <v>19.892473118279501</v>
      </c>
      <c r="L110">
        <v>1</v>
      </c>
      <c r="M110">
        <v>33.83349609375</v>
      </c>
      <c r="N110">
        <v>24.0279235839843</v>
      </c>
      <c r="O110">
        <v>15.7846012115478</v>
      </c>
      <c r="P110">
        <v>100</v>
      </c>
      <c r="S110">
        <f t="shared" si="48"/>
        <v>714.41450516128657</v>
      </c>
      <c r="T110">
        <f t="shared" si="49"/>
        <v>918.04595950326086</v>
      </c>
      <c r="U110">
        <f t="shared" si="50"/>
        <v>1772.5829493319991</v>
      </c>
      <c r="V110">
        <f t="shared" si="51"/>
        <v>284.56910823376916</v>
      </c>
      <c r="W110">
        <f t="shared" si="52"/>
        <v>1080.7752828734972</v>
      </c>
      <c r="X110">
        <f t="shared" si="53"/>
        <v>3893.4382528853498</v>
      </c>
      <c r="Y110">
        <f t="shared" si="54"/>
        <v>993.40349339417935</v>
      </c>
      <c r="Z110">
        <f t="shared" si="55"/>
        <v>506.35565610837625</v>
      </c>
      <c r="AA110">
        <f t="shared" si="56"/>
        <v>777.02224630518253</v>
      </c>
      <c r="AC110">
        <f t="shared" si="57"/>
        <v>714.41450516128657</v>
      </c>
      <c r="AD110">
        <f t="shared" si="58"/>
        <v>203.63145434197429</v>
      </c>
      <c r="AE110">
        <f t="shared" si="59"/>
        <v>1058.1684441707125</v>
      </c>
      <c r="AF110">
        <f t="shared" si="60"/>
        <v>-429.84539692751741</v>
      </c>
      <c r="AG110">
        <f t="shared" si="61"/>
        <v>366.36077771221062</v>
      </c>
      <c r="AH110">
        <f t="shared" si="62"/>
        <v>3179.0237477240635</v>
      </c>
      <c r="AI110">
        <f t="shared" si="63"/>
        <v>278.98898823289278</v>
      </c>
      <c r="AJ110">
        <f t="shared" si="64"/>
        <v>-208.05884905291032</v>
      </c>
      <c r="AK110">
        <f t="shared" si="65"/>
        <v>62.607741143895964</v>
      </c>
      <c r="AL110">
        <f t="shared" si="66"/>
        <v>2793.1580204907414</v>
      </c>
      <c r="AN110">
        <v>0</v>
      </c>
      <c r="AO110">
        <f t="shared" si="67"/>
        <v>4.5142321221487862E-2</v>
      </c>
      <c r="AP110">
        <f t="shared" si="68"/>
        <v>0.23458153833629011</v>
      </c>
      <c r="AQ110">
        <f t="shared" si="69"/>
        <v>-9.5290872652183264E-2</v>
      </c>
      <c r="AR110">
        <f t="shared" si="70"/>
        <v>8.1217196841626108E-2</v>
      </c>
      <c r="AS110">
        <f t="shared" si="71"/>
        <v>0.70474628614837065</v>
      </c>
      <c r="AT110">
        <f t="shared" si="72"/>
        <v>6.1848060579662203E-2</v>
      </c>
      <c r="AU110">
        <f t="shared" si="73"/>
        <v>-4.6123814355057226E-2</v>
      </c>
      <c r="AV110">
        <f t="shared" si="74"/>
        <v>1.3879283879803537E-2</v>
      </c>
      <c r="AX110">
        <f t="shared" si="75"/>
        <v>714.41450516128657</v>
      </c>
      <c r="AY110">
        <f t="shared" si="76"/>
        <v>329.72109092534254</v>
      </c>
      <c r="AZ110">
        <f t="shared" si="77"/>
        <v>1713.3917494337775</v>
      </c>
      <c r="BA110">
        <f t="shared" si="78"/>
        <v>-696.00786215552489</v>
      </c>
      <c r="BB110">
        <f t="shared" si="79"/>
        <v>593.21324247217387</v>
      </c>
      <c r="BC110">
        <f t="shared" si="80"/>
        <v>5147.491489290448</v>
      </c>
      <c r="BD110">
        <f t="shared" si="81"/>
        <v>451.74039469277352</v>
      </c>
      <c r="BE110">
        <f t="shared" si="82"/>
        <v>-336.88995105436436</v>
      </c>
      <c r="BF110">
        <f t="shared" si="83"/>
        <v>101.37477423143707</v>
      </c>
      <c r="BI110">
        <f t="shared" si="84"/>
        <v>8018.4494329973504</v>
      </c>
      <c r="BJ110">
        <f t="shared" si="85"/>
        <v>8018.4494329973504</v>
      </c>
      <c r="BK110">
        <f t="shared" si="86"/>
        <v>0</v>
      </c>
    </row>
    <row r="111" spans="1:63" x14ac:dyDescent="0.35">
      <c r="A111" s="2">
        <v>42009</v>
      </c>
      <c r="B111">
        <v>9.4555539389020993</v>
      </c>
      <c r="C111">
        <f t="shared" si="46"/>
        <v>9.1284302784034352</v>
      </c>
      <c r="D111">
        <f t="shared" si="47"/>
        <v>9213.5479069019148</v>
      </c>
      <c r="E111">
        <v>1</v>
      </c>
      <c r="F111">
        <v>288805.41455662303</v>
      </c>
      <c r="G111">
        <v>56.371353149413999</v>
      </c>
      <c r="H111">
        <v>46.617263793945298</v>
      </c>
      <c r="I111">
        <v>25.549411773681602</v>
      </c>
      <c r="J111">
        <v>267424.91571908101</v>
      </c>
      <c r="K111">
        <v>10.9118279569892</v>
      </c>
      <c r="L111">
        <v>1</v>
      </c>
      <c r="M111">
        <v>37.747379302978501</v>
      </c>
      <c r="N111">
        <v>29.029844284057599</v>
      </c>
      <c r="O111">
        <v>33.980678558349602</v>
      </c>
      <c r="P111">
        <v>78</v>
      </c>
      <c r="S111">
        <f t="shared" si="48"/>
        <v>754.41524055336936</v>
      </c>
      <c r="T111">
        <f t="shared" si="49"/>
        <v>954.07447588618095</v>
      </c>
      <c r="U111">
        <f t="shared" si="50"/>
        <v>1799.3651709964281</v>
      </c>
      <c r="V111">
        <f t="shared" si="51"/>
        <v>324.78045182309512</v>
      </c>
      <c r="W111">
        <f t="shared" si="52"/>
        <v>1199.5975508824893</v>
      </c>
      <c r="X111">
        <f t="shared" si="53"/>
        <v>3907.3167531364384</v>
      </c>
      <c r="Y111">
        <f t="shared" si="54"/>
        <v>1089.8042775960587</v>
      </c>
      <c r="Z111">
        <f t="shared" si="55"/>
        <v>497.73180317779247</v>
      </c>
      <c r="AA111">
        <f t="shared" si="56"/>
        <v>903.96270555204831</v>
      </c>
      <c r="AC111">
        <f t="shared" si="57"/>
        <v>754.41524055336936</v>
      </c>
      <c r="AD111">
        <f t="shared" si="58"/>
        <v>199.65923533281159</v>
      </c>
      <c r="AE111">
        <f t="shared" si="59"/>
        <v>1044.9499304430587</v>
      </c>
      <c r="AF111">
        <f t="shared" si="60"/>
        <v>-429.63478873027424</v>
      </c>
      <c r="AG111">
        <f t="shared" si="61"/>
        <v>445.1823103291199</v>
      </c>
      <c r="AH111">
        <f t="shared" si="62"/>
        <v>3152.9015125830692</v>
      </c>
      <c r="AI111">
        <f t="shared" si="63"/>
        <v>335.38903704268932</v>
      </c>
      <c r="AJ111">
        <f t="shared" si="64"/>
        <v>-256.68343737557689</v>
      </c>
      <c r="AK111">
        <f t="shared" si="65"/>
        <v>149.54746499867895</v>
      </c>
      <c r="AL111">
        <f t="shared" si="66"/>
        <v>3817.8214017249684</v>
      </c>
      <c r="AN111">
        <v>0</v>
      </c>
      <c r="AO111">
        <f t="shared" si="67"/>
        <v>4.301785076442282E-2</v>
      </c>
      <c r="AP111">
        <f t="shared" si="68"/>
        <v>0.22514110148305408</v>
      </c>
      <c r="AQ111">
        <f t="shared" si="69"/>
        <v>-9.2567544867111773E-2</v>
      </c>
      <c r="AR111">
        <f t="shared" si="70"/>
        <v>9.5917357174971851E-2</v>
      </c>
      <c r="AS111">
        <f t="shared" si="71"/>
        <v>0.6793126624828465</v>
      </c>
      <c r="AT111">
        <f t="shared" si="72"/>
        <v>7.226169888648705E-2</v>
      </c>
      <c r="AU111">
        <f t="shared" si="73"/>
        <v>-5.5304077391240131E-2</v>
      </c>
      <c r="AV111">
        <f t="shared" si="74"/>
        <v>3.2220951466569579E-2</v>
      </c>
      <c r="AX111">
        <f t="shared" si="75"/>
        <v>754.41524055336936</v>
      </c>
      <c r="AY111">
        <f t="shared" si="76"/>
        <v>363.8937066374358</v>
      </c>
      <c r="AZ111">
        <f t="shared" si="77"/>
        <v>1904.4984460929957</v>
      </c>
      <c r="BA111">
        <f t="shared" si="78"/>
        <v>-783.04114262906978</v>
      </c>
      <c r="BB111">
        <f t="shared" si="79"/>
        <v>811.37764934862537</v>
      </c>
      <c r="BC111">
        <f t="shared" si="80"/>
        <v>5746.3959338728509</v>
      </c>
      <c r="BD111">
        <f t="shared" si="81"/>
        <v>611.27129757652483</v>
      </c>
      <c r="BE111">
        <f t="shared" si="82"/>
        <v>-467.82452764250741</v>
      </c>
      <c r="BF111">
        <f t="shared" si="83"/>
        <v>272.56130309168981</v>
      </c>
      <c r="BI111">
        <f t="shared" si="84"/>
        <v>9213.5479069019129</v>
      </c>
      <c r="BJ111">
        <f t="shared" si="85"/>
        <v>9213.5479069019148</v>
      </c>
      <c r="BK111">
        <f t="shared" si="86"/>
        <v>0</v>
      </c>
    </row>
    <row r="112" spans="1:63" x14ac:dyDescent="0.35">
      <c r="A112" s="2">
        <v>42016</v>
      </c>
      <c r="B112">
        <v>9.3099067359104009</v>
      </c>
      <c r="C112">
        <f t="shared" si="46"/>
        <v>9.5291975416259316</v>
      </c>
      <c r="D112">
        <f t="shared" si="47"/>
        <v>13755.5483989479</v>
      </c>
      <c r="E112">
        <v>1</v>
      </c>
      <c r="F112">
        <v>280069.17530541698</v>
      </c>
      <c r="G112">
        <v>53.780059814453097</v>
      </c>
      <c r="H112">
        <v>44.062606811523402</v>
      </c>
      <c r="I112">
        <v>32.437553405761697</v>
      </c>
      <c r="J112">
        <v>281663.50628140598</v>
      </c>
      <c r="K112">
        <v>14.096774193548301</v>
      </c>
      <c r="L112">
        <v>1</v>
      </c>
      <c r="M112">
        <v>38.683048248291001</v>
      </c>
      <c r="N112">
        <v>30.874794006347599</v>
      </c>
      <c r="O112">
        <v>44.490577697753899</v>
      </c>
      <c r="P112">
        <v>75</v>
      </c>
      <c r="S112">
        <f t="shared" si="48"/>
        <v>876.86846655434636</v>
      </c>
      <c r="T112">
        <f t="shared" si="49"/>
        <v>1101.0870956281926</v>
      </c>
      <c r="U112">
        <f t="shared" si="50"/>
        <v>2009.5086578481385</v>
      </c>
      <c r="V112">
        <f t="shared" si="51"/>
        <v>395.34117704780385</v>
      </c>
      <c r="W112">
        <f t="shared" si="52"/>
        <v>1580.0249341037086</v>
      </c>
      <c r="X112">
        <f t="shared" si="53"/>
        <v>4957.1564731986909</v>
      </c>
      <c r="Y112">
        <f t="shared" si="54"/>
        <v>1278.2977923233107</v>
      </c>
      <c r="Z112">
        <f t="shared" si="55"/>
        <v>563.43090087126052</v>
      </c>
      <c r="AA112">
        <f t="shared" si="56"/>
        <v>1111.1334000763118</v>
      </c>
      <c r="AC112">
        <f t="shared" si="57"/>
        <v>876.86846655434636</v>
      </c>
      <c r="AD112">
        <f t="shared" si="58"/>
        <v>224.21862907384627</v>
      </c>
      <c r="AE112">
        <f t="shared" si="59"/>
        <v>1132.6401912937922</v>
      </c>
      <c r="AF112">
        <f t="shared" si="60"/>
        <v>-481.5272895065425</v>
      </c>
      <c r="AG112">
        <f t="shared" si="61"/>
        <v>703.15646754936222</v>
      </c>
      <c r="AH112">
        <f t="shared" si="62"/>
        <v>4080.2880066443445</v>
      </c>
      <c r="AI112">
        <f t="shared" si="63"/>
        <v>401.4293257689643</v>
      </c>
      <c r="AJ112">
        <f t="shared" si="64"/>
        <v>-313.43756568308584</v>
      </c>
      <c r="AK112">
        <f t="shared" si="65"/>
        <v>234.26493352196542</v>
      </c>
      <c r="AL112">
        <f t="shared" si="66"/>
        <v>6897.6472337309069</v>
      </c>
      <c r="AN112">
        <v>0</v>
      </c>
      <c r="AO112">
        <f t="shared" si="67"/>
        <v>3.7488280096509313E-2</v>
      </c>
      <c r="AP112">
        <f t="shared" si="68"/>
        <v>0.18937201121589747</v>
      </c>
      <c r="AQ112">
        <f t="shared" si="69"/>
        <v>-8.0509054834997248E-2</v>
      </c>
      <c r="AR112">
        <f t="shared" si="70"/>
        <v>0.11756439113041255</v>
      </c>
      <c r="AS112">
        <f t="shared" si="71"/>
        <v>0.68220459780410392</v>
      </c>
      <c r="AT112">
        <f t="shared" si="72"/>
        <v>6.7117059209310728E-2</v>
      </c>
      <c r="AU112">
        <f t="shared" si="73"/>
        <v>-5.2405258669321476E-2</v>
      </c>
      <c r="AV112">
        <f t="shared" si="74"/>
        <v>3.916797404808485E-2</v>
      </c>
      <c r="AX112">
        <f t="shared" si="75"/>
        <v>876.86846655434636</v>
      </c>
      <c r="AY112">
        <f t="shared" si="76"/>
        <v>482.79956057886318</v>
      </c>
      <c r="AZ112">
        <f t="shared" si="77"/>
        <v>2438.8615206031855</v>
      </c>
      <c r="BA112">
        <f t="shared" si="78"/>
        <v>-1036.8503488794513</v>
      </c>
      <c r="BB112">
        <f t="shared" si="79"/>
        <v>1514.0741648153107</v>
      </c>
      <c r="BC112">
        <f t="shared" si="80"/>
        <v>8785.8946635263273</v>
      </c>
      <c r="BD112">
        <f t="shared" si="81"/>
        <v>864.37912356022002</v>
      </c>
      <c r="BE112">
        <f t="shared" si="82"/>
        <v>-674.91055317648375</v>
      </c>
      <c r="BF112">
        <f t="shared" si="83"/>
        <v>504.43180136558186</v>
      </c>
      <c r="BI112">
        <f t="shared" si="84"/>
        <v>13755.5483989479</v>
      </c>
      <c r="BJ112">
        <f t="shared" si="85"/>
        <v>13755.5483989479</v>
      </c>
      <c r="BK112">
        <f t="shared" si="86"/>
        <v>0</v>
      </c>
    </row>
    <row r="113" spans="1:63" x14ac:dyDescent="0.35">
      <c r="A113" s="2">
        <v>42023</v>
      </c>
      <c r="B113">
        <v>9.0405779539961504</v>
      </c>
      <c r="C113">
        <f t="shared" si="46"/>
        <v>9.0714193043244187</v>
      </c>
      <c r="D113">
        <f t="shared" si="47"/>
        <v>8702.9672031100745</v>
      </c>
      <c r="E113">
        <v>1</v>
      </c>
      <c r="F113">
        <v>243012.70279703199</v>
      </c>
      <c r="G113">
        <v>55.774604797363203</v>
      </c>
      <c r="H113">
        <v>47.5949897766113</v>
      </c>
      <c r="I113">
        <v>35.738193511962798</v>
      </c>
      <c r="J113">
        <v>286069.89242549601</v>
      </c>
      <c r="K113">
        <v>14.7956989247311</v>
      </c>
      <c r="L113">
        <v>0.28571428571428498</v>
      </c>
      <c r="M113">
        <v>36.622657775878899</v>
      </c>
      <c r="N113">
        <v>27.216875076293899</v>
      </c>
      <c r="O113">
        <v>49.722686767578097</v>
      </c>
      <c r="P113">
        <v>76</v>
      </c>
      <c r="S113">
        <f t="shared" si="48"/>
        <v>510.10866002890572</v>
      </c>
      <c r="T113">
        <f t="shared" si="49"/>
        <v>621.53553734681293</v>
      </c>
      <c r="U113">
        <f t="shared" si="50"/>
        <v>1205.5222661027019</v>
      </c>
      <c r="V113">
        <f t="shared" si="51"/>
        <v>215.75725186122182</v>
      </c>
      <c r="W113">
        <f t="shared" si="52"/>
        <v>975.91860725281379</v>
      </c>
      <c r="X113">
        <f t="shared" si="53"/>
        <v>2962.98830431539</v>
      </c>
      <c r="Y113">
        <f t="shared" si="54"/>
        <v>728.85509449920664</v>
      </c>
      <c r="Z113">
        <f t="shared" si="55"/>
        <v>345.4040218089263</v>
      </c>
      <c r="AA113">
        <f t="shared" si="56"/>
        <v>664.64156868123257</v>
      </c>
      <c r="AC113">
        <f t="shared" si="57"/>
        <v>510.10866002890572</v>
      </c>
      <c r="AD113">
        <f t="shared" si="58"/>
        <v>111.42687731790721</v>
      </c>
      <c r="AE113">
        <f t="shared" si="59"/>
        <v>695.41360607379625</v>
      </c>
      <c r="AF113">
        <f t="shared" si="60"/>
        <v>-294.35140816768387</v>
      </c>
      <c r="AG113">
        <f t="shared" si="61"/>
        <v>465.80994722390807</v>
      </c>
      <c r="AH113">
        <f t="shared" si="62"/>
        <v>2452.8796442864841</v>
      </c>
      <c r="AI113">
        <f t="shared" si="63"/>
        <v>218.74643447030093</v>
      </c>
      <c r="AJ113">
        <f t="shared" si="64"/>
        <v>-164.70463821997942</v>
      </c>
      <c r="AK113">
        <f t="shared" si="65"/>
        <v>154.53290865232685</v>
      </c>
      <c r="AL113">
        <f t="shared" si="66"/>
        <v>4553.1051714441082</v>
      </c>
      <c r="AN113">
        <v>0</v>
      </c>
      <c r="AO113">
        <f t="shared" si="67"/>
        <v>3.0613853725971137E-2</v>
      </c>
      <c r="AP113">
        <f t="shared" si="68"/>
        <v>0.19106063929848591</v>
      </c>
      <c r="AQ113">
        <f t="shared" si="69"/>
        <v>-8.0871250909863926E-2</v>
      </c>
      <c r="AR113">
        <f t="shared" si="70"/>
        <v>0.1279784369055752</v>
      </c>
      <c r="AS113">
        <f t="shared" si="71"/>
        <v>0.67391369519722344</v>
      </c>
      <c r="AT113">
        <f t="shared" si="72"/>
        <v>6.0099246332153231E-2</v>
      </c>
      <c r="AU113">
        <f t="shared" si="73"/>
        <v>-4.5251593007220661E-2</v>
      </c>
      <c r="AV113">
        <f t="shared" si="74"/>
        <v>4.2456972457675685E-2</v>
      </c>
      <c r="AX113">
        <f t="shared" si="75"/>
        <v>510.10866002890572</v>
      </c>
      <c r="AY113">
        <f t="shared" si="76"/>
        <v>250.81497303545987</v>
      </c>
      <c r="AZ113">
        <f t="shared" si="77"/>
        <v>1565.3327909231498</v>
      </c>
      <c r="BA113">
        <f t="shared" si="78"/>
        <v>-662.56671890653934</v>
      </c>
      <c r="BB113">
        <f t="shared" si="79"/>
        <v>1048.509230132016</v>
      </c>
      <c r="BC113">
        <f t="shared" si="80"/>
        <v>5521.2795749959705</v>
      </c>
      <c r="BD113">
        <f t="shared" si="81"/>
        <v>492.38462374512113</v>
      </c>
      <c r="BE113">
        <f t="shared" si="82"/>
        <v>-370.73990035723989</v>
      </c>
      <c r="BF113">
        <f t="shared" si="83"/>
        <v>347.84396951323009</v>
      </c>
      <c r="BI113">
        <f t="shared" si="84"/>
        <v>8702.9672031100745</v>
      </c>
      <c r="BJ113">
        <f t="shared" si="85"/>
        <v>8702.9672031100745</v>
      </c>
      <c r="BK113">
        <f t="shared" si="86"/>
        <v>0</v>
      </c>
    </row>
    <row r="114" spans="1:63" x14ac:dyDescent="0.35">
      <c r="A114" s="2">
        <v>42030</v>
      </c>
      <c r="B114">
        <v>9.2425384068239804</v>
      </c>
      <c r="C114">
        <f t="shared" si="46"/>
        <v>8.8720558441321202</v>
      </c>
      <c r="D114">
        <f t="shared" si="47"/>
        <v>7129.9239284663563</v>
      </c>
      <c r="E114">
        <v>1</v>
      </c>
      <c r="F114">
        <v>221117.48153192399</v>
      </c>
      <c r="G114">
        <v>60.871250152587798</v>
      </c>
      <c r="H114">
        <v>53.355117797851499</v>
      </c>
      <c r="I114">
        <v>35.13374710083</v>
      </c>
      <c r="J114">
        <v>312174.28780345398</v>
      </c>
      <c r="K114">
        <v>12.1225806451612</v>
      </c>
      <c r="L114">
        <v>0</v>
      </c>
      <c r="M114">
        <v>29.828863143920898</v>
      </c>
      <c r="N114">
        <v>24.900341033935501</v>
      </c>
      <c r="O114">
        <v>38.317378997802699</v>
      </c>
      <c r="P114">
        <v>70</v>
      </c>
      <c r="S114">
        <f t="shared" si="48"/>
        <v>412.71191203166012</v>
      </c>
      <c r="T114">
        <f t="shared" si="49"/>
        <v>493.99150095009134</v>
      </c>
      <c r="U114">
        <f t="shared" si="50"/>
        <v>1055.0932992973196</v>
      </c>
      <c r="V114">
        <f t="shared" si="51"/>
        <v>157.29808335339749</v>
      </c>
      <c r="W114">
        <f t="shared" si="52"/>
        <v>780.96685606428889</v>
      </c>
      <c r="X114">
        <f t="shared" si="53"/>
        <v>2814.7301372462744</v>
      </c>
      <c r="Y114">
        <f t="shared" si="54"/>
        <v>551.9195221680211</v>
      </c>
      <c r="Z114">
        <f t="shared" si="55"/>
        <v>288.88466180355459</v>
      </c>
      <c r="AA114">
        <f t="shared" si="56"/>
        <v>506.0699450337026</v>
      </c>
      <c r="AC114">
        <f t="shared" si="57"/>
        <v>412.71191203166012</v>
      </c>
      <c r="AD114">
        <f t="shared" si="58"/>
        <v>81.279588918431216</v>
      </c>
      <c r="AE114">
        <f t="shared" si="59"/>
        <v>642.38138726565944</v>
      </c>
      <c r="AF114">
        <f t="shared" si="60"/>
        <v>-255.41382867826263</v>
      </c>
      <c r="AG114">
        <f t="shared" si="61"/>
        <v>368.25494403262877</v>
      </c>
      <c r="AH114">
        <f t="shared" si="62"/>
        <v>2402.0182252146142</v>
      </c>
      <c r="AI114">
        <f t="shared" si="63"/>
        <v>139.20761013636098</v>
      </c>
      <c r="AJ114">
        <f t="shared" si="64"/>
        <v>-123.82725022810553</v>
      </c>
      <c r="AK114">
        <f t="shared" si="65"/>
        <v>93.358033002042475</v>
      </c>
      <c r="AL114">
        <f t="shared" si="66"/>
        <v>3369.9533067713273</v>
      </c>
      <c r="AN114">
        <v>0</v>
      </c>
      <c r="AO114">
        <f t="shared" si="67"/>
        <v>2.4282434065756885E-2</v>
      </c>
      <c r="AP114">
        <f t="shared" si="68"/>
        <v>0.19191267929519054</v>
      </c>
      <c r="AQ114">
        <f t="shared" si="69"/>
        <v>-7.6305374287591113E-2</v>
      </c>
      <c r="AR114">
        <f t="shared" si="70"/>
        <v>0.11001687529245802</v>
      </c>
      <c r="AS114">
        <f t="shared" si="71"/>
        <v>0.71760758087808019</v>
      </c>
      <c r="AT114">
        <f t="shared" si="72"/>
        <v>4.1588542210518581E-2</v>
      </c>
      <c r="AU114">
        <f t="shared" si="73"/>
        <v>-3.6993630002551771E-2</v>
      </c>
      <c r="AV114">
        <f t="shared" si="74"/>
        <v>2.7890892548138719E-2</v>
      </c>
      <c r="AX114">
        <f t="shared" si="75"/>
        <v>412.71191203166012</v>
      </c>
      <c r="AY114">
        <f t="shared" si="76"/>
        <v>163.11025789478535</v>
      </c>
      <c r="AZ114">
        <f t="shared" si="77"/>
        <v>1289.1181554678319</v>
      </c>
      <c r="BA114">
        <f t="shared" si="78"/>
        <v>-512.55937708315412</v>
      </c>
      <c r="BB114">
        <f t="shared" si="79"/>
        <v>739.00667672509644</v>
      </c>
      <c r="BC114">
        <f t="shared" si="80"/>
        <v>4820.3222653588728</v>
      </c>
      <c r="BD114">
        <f t="shared" si="81"/>
        <v>279.35905548249701</v>
      </c>
      <c r="BE114">
        <f t="shared" si="82"/>
        <v>-248.49405598467985</v>
      </c>
      <c r="BF114">
        <f t="shared" si="83"/>
        <v>187.34903857344631</v>
      </c>
      <c r="BI114">
        <f t="shared" si="84"/>
        <v>7129.9239284663554</v>
      </c>
      <c r="BJ114">
        <f t="shared" si="85"/>
        <v>7129.9239284663563</v>
      </c>
      <c r="BK114">
        <f t="shared" si="86"/>
        <v>0</v>
      </c>
    </row>
    <row r="115" spans="1:63" x14ac:dyDescent="0.35">
      <c r="A115" s="2">
        <v>42037</v>
      </c>
      <c r="B115">
        <v>9.4710145475091601</v>
      </c>
      <c r="C115">
        <f t="shared" si="46"/>
        <v>8.7116704660561215</v>
      </c>
      <c r="D115">
        <f t="shared" si="47"/>
        <v>6073.3793931231021</v>
      </c>
      <c r="E115">
        <v>1</v>
      </c>
      <c r="F115">
        <v>238534.89713927999</v>
      </c>
      <c r="G115">
        <v>62.362743377685497</v>
      </c>
      <c r="H115">
        <v>54.402904510497997</v>
      </c>
      <c r="I115">
        <v>34.796173095703097</v>
      </c>
      <c r="J115">
        <v>334461.010203938</v>
      </c>
      <c r="K115">
        <v>11.1201716738197</v>
      </c>
      <c r="L115">
        <v>0</v>
      </c>
      <c r="M115">
        <v>28.568922042846602</v>
      </c>
      <c r="N115">
        <v>41.823204040527301</v>
      </c>
      <c r="O115">
        <v>45.933486938476499</v>
      </c>
      <c r="P115">
        <v>74</v>
      </c>
      <c r="S115">
        <f t="shared" si="48"/>
        <v>375.17541378569717</v>
      </c>
      <c r="T115">
        <f t="shared" si="49"/>
        <v>455.46667746273744</v>
      </c>
      <c r="U115">
        <f t="shared" si="50"/>
        <v>981.44619158422631</v>
      </c>
      <c r="V115">
        <f t="shared" si="51"/>
        <v>140.30850088602941</v>
      </c>
      <c r="W115">
        <f t="shared" si="52"/>
        <v>705.60007917467101</v>
      </c>
      <c r="X115">
        <f t="shared" si="53"/>
        <v>2934.6072269782703</v>
      </c>
      <c r="Y115">
        <f t="shared" si="54"/>
        <v>495.60005616426349</v>
      </c>
      <c r="Z115">
        <f t="shared" si="55"/>
        <v>206.07382236951756</v>
      </c>
      <c r="AA115">
        <f t="shared" si="56"/>
        <v>479.0723856121179</v>
      </c>
      <c r="AC115">
        <f t="shared" si="57"/>
        <v>375.17541378569717</v>
      </c>
      <c r="AD115">
        <f t="shared" si="58"/>
        <v>80.291263677040263</v>
      </c>
      <c r="AE115">
        <f t="shared" si="59"/>
        <v>606.27077779852914</v>
      </c>
      <c r="AF115">
        <f t="shared" si="60"/>
        <v>-234.86691289966777</v>
      </c>
      <c r="AG115">
        <f t="shared" si="61"/>
        <v>330.42466538897384</v>
      </c>
      <c r="AH115">
        <f t="shared" si="62"/>
        <v>2559.4318131925729</v>
      </c>
      <c r="AI115">
        <f t="shared" si="63"/>
        <v>120.42464237856632</v>
      </c>
      <c r="AJ115">
        <f t="shared" si="64"/>
        <v>-169.10159141617962</v>
      </c>
      <c r="AK115">
        <f t="shared" si="65"/>
        <v>103.89697182642072</v>
      </c>
      <c r="AL115">
        <f t="shared" si="66"/>
        <v>2301.4323493911493</v>
      </c>
      <c r="AN115">
        <v>0</v>
      </c>
      <c r="AO115">
        <f t="shared" si="67"/>
        <v>2.3637521866111042E-2</v>
      </c>
      <c r="AP115">
        <f t="shared" si="68"/>
        <v>0.17848440927072912</v>
      </c>
      <c r="AQ115">
        <f t="shared" si="69"/>
        <v>-6.9144157596306779E-2</v>
      </c>
      <c r="AR115">
        <f t="shared" si="70"/>
        <v>9.7276090766867912E-2</v>
      </c>
      <c r="AS115">
        <f t="shared" si="71"/>
        <v>0.75348951652456797</v>
      </c>
      <c r="AT115">
        <f t="shared" si="72"/>
        <v>3.545267551014953E-2</v>
      </c>
      <c r="AU115">
        <f t="shared" si="73"/>
        <v>-4.9783032196031134E-2</v>
      </c>
      <c r="AV115">
        <f t="shared" si="74"/>
        <v>3.0586975853912381E-2</v>
      </c>
      <c r="AX115">
        <f t="shared" si="75"/>
        <v>375.17541378569717</v>
      </c>
      <c r="AY115">
        <f t="shared" si="76"/>
        <v>134.69142115914886</v>
      </c>
      <c r="AZ115">
        <f t="shared" si="77"/>
        <v>1017.0405711561547</v>
      </c>
      <c r="BA115">
        <f t="shared" si="78"/>
        <v>-393.99751396320795</v>
      </c>
      <c r="BB115">
        <f t="shared" si="79"/>
        <v>554.29900750215336</v>
      </c>
      <c r="BC115">
        <f t="shared" si="80"/>
        <v>4293.5369614493102</v>
      </c>
      <c r="BD115">
        <f t="shared" si="81"/>
        <v>202.01657667009181</v>
      </c>
      <c r="BE115">
        <f t="shared" si="82"/>
        <v>-283.67387216290678</v>
      </c>
      <c r="BF115">
        <f t="shared" si="83"/>
        <v>174.29082752666065</v>
      </c>
      <c r="BI115">
        <f t="shared" si="84"/>
        <v>6073.3793931231021</v>
      </c>
      <c r="BJ115">
        <f t="shared" si="85"/>
        <v>6073.3793931231021</v>
      </c>
      <c r="BK115">
        <f t="shared" si="86"/>
        <v>0</v>
      </c>
    </row>
    <row r="116" spans="1:63" x14ac:dyDescent="0.35">
      <c r="A116" s="2">
        <v>42044</v>
      </c>
      <c r="B116">
        <v>10.0070579589039</v>
      </c>
      <c r="C116">
        <f t="shared" si="46"/>
        <v>9.7232674086739195</v>
      </c>
      <c r="D116">
        <f t="shared" si="47"/>
        <v>16701.727040788857</v>
      </c>
      <c r="E116">
        <v>1</v>
      </c>
      <c r="F116">
        <v>280734.39867042098</v>
      </c>
      <c r="G116">
        <v>60.084701538085902</v>
      </c>
      <c r="H116">
        <v>51.968997955322202</v>
      </c>
      <c r="I116">
        <v>33.995510101318303</v>
      </c>
      <c r="J116">
        <v>381285.92982092302</v>
      </c>
      <c r="K116">
        <v>18.685224839400401</v>
      </c>
      <c r="L116">
        <v>1</v>
      </c>
      <c r="M116">
        <v>35.759445190429602</v>
      </c>
      <c r="N116">
        <v>60.359176635742102</v>
      </c>
      <c r="O116">
        <v>46.440666198730398</v>
      </c>
      <c r="P116">
        <v>82</v>
      </c>
      <c r="S116">
        <f t="shared" si="48"/>
        <v>911.55424181018907</v>
      </c>
      <c r="T116">
        <f t="shared" si="49"/>
        <v>1145.2613769638231</v>
      </c>
      <c r="U116">
        <f t="shared" si="50"/>
        <v>2302.2845656843092</v>
      </c>
      <c r="V116">
        <f t="shared" si="51"/>
        <v>356.23961725405462</v>
      </c>
      <c r="W116">
        <f t="shared" si="52"/>
        <v>1689.6413990858484</v>
      </c>
      <c r="X116">
        <f t="shared" si="53"/>
        <v>9509.6235398519984</v>
      </c>
      <c r="Y116">
        <f t="shared" si="54"/>
        <v>1291.5407113589549</v>
      </c>
      <c r="Z116">
        <f t="shared" si="55"/>
        <v>383.92435314335683</v>
      </c>
      <c r="AA116">
        <f t="shared" si="56"/>
        <v>1167.1361896871169</v>
      </c>
      <c r="AC116">
        <f t="shared" si="57"/>
        <v>911.55424181018907</v>
      </c>
      <c r="AD116">
        <f t="shared" si="58"/>
        <v>233.707135153634</v>
      </c>
      <c r="AE116">
        <f t="shared" si="59"/>
        <v>1390.7303238741201</v>
      </c>
      <c r="AF116">
        <f t="shared" si="60"/>
        <v>-555.3146245561345</v>
      </c>
      <c r="AG116">
        <f t="shared" si="61"/>
        <v>778.08715727565937</v>
      </c>
      <c r="AH116">
        <f t="shared" si="62"/>
        <v>8598.0692980418098</v>
      </c>
      <c r="AI116">
        <f t="shared" si="63"/>
        <v>379.98646954876585</v>
      </c>
      <c r="AJ116">
        <f t="shared" si="64"/>
        <v>-527.62988866683224</v>
      </c>
      <c r="AK116">
        <f t="shared" si="65"/>
        <v>255.58194787692787</v>
      </c>
      <c r="AL116">
        <f t="shared" si="66"/>
        <v>5236.9549804307171</v>
      </c>
      <c r="AN116">
        <v>0</v>
      </c>
      <c r="AO116">
        <f t="shared" si="67"/>
        <v>2.2145580539698412E-2</v>
      </c>
      <c r="AP116">
        <f t="shared" si="68"/>
        <v>0.13178258496947001</v>
      </c>
      <c r="AQ116">
        <f t="shared" si="69"/>
        <v>-5.2620407737641296E-2</v>
      </c>
      <c r="AR116">
        <f t="shared" si="70"/>
        <v>7.3729849099496633E-2</v>
      </c>
      <c r="AS116">
        <f t="shared" si="71"/>
        <v>0.81473437257498449</v>
      </c>
      <c r="AT116">
        <f t="shared" si="72"/>
        <v>3.6006692563562509E-2</v>
      </c>
      <c r="AU116">
        <f t="shared" si="73"/>
        <v>-4.9997062293122507E-2</v>
      </c>
      <c r="AV116">
        <f t="shared" si="74"/>
        <v>2.4218390283551845E-2</v>
      </c>
      <c r="AX116">
        <f t="shared" si="75"/>
        <v>911.55424181018907</v>
      </c>
      <c r="AY116">
        <f t="shared" si="76"/>
        <v>349.68254345553714</v>
      </c>
      <c r="AZ116">
        <f t="shared" si="77"/>
        <v>2080.8697885640204</v>
      </c>
      <c r="BA116">
        <f t="shared" si="78"/>
        <v>-830.88533093007015</v>
      </c>
      <c r="BB116">
        <f t="shared" si="79"/>
        <v>1164.2070577236734</v>
      </c>
      <c r="BC116">
        <f t="shared" si="80"/>
        <v>12864.79652822647</v>
      </c>
      <c r="BD116">
        <f t="shared" si="81"/>
        <v>568.55189749835222</v>
      </c>
      <c r="BE116">
        <f t="shared" si="82"/>
        <v>-789.46225304970494</v>
      </c>
      <c r="BF116">
        <f t="shared" si="83"/>
        <v>382.41256749038962</v>
      </c>
      <c r="BI116">
        <f t="shared" si="84"/>
        <v>16701.727040788857</v>
      </c>
      <c r="BJ116">
        <f t="shared" si="85"/>
        <v>16701.727040788857</v>
      </c>
      <c r="BK116">
        <f t="shared" si="86"/>
        <v>0</v>
      </c>
    </row>
    <row r="117" spans="1:63" x14ac:dyDescent="0.35">
      <c r="A117" s="2">
        <v>42051</v>
      </c>
      <c r="B117">
        <v>9.6512165290066996</v>
      </c>
      <c r="C117">
        <f t="shared" si="46"/>
        <v>9.8155528896416797</v>
      </c>
      <c r="D117">
        <f t="shared" si="47"/>
        <v>18316.414236861874</v>
      </c>
      <c r="E117">
        <v>1</v>
      </c>
      <c r="F117">
        <v>258380.63671089301</v>
      </c>
      <c r="G117">
        <v>57.608310699462798</v>
      </c>
      <c r="H117">
        <v>49.4793090820312</v>
      </c>
      <c r="I117">
        <v>33.3523559570312</v>
      </c>
      <c r="J117">
        <v>385841.63385477703</v>
      </c>
      <c r="K117">
        <v>21.4603854389721</v>
      </c>
      <c r="L117">
        <v>1</v>
      </c>
      <c r="M117">
        <v>41.367252349853501</v>
      </c>
      <c r="N117">
        <v>61.4116821289062</v>
      </c>
      <c r="O117">
        <v>50.309871673583899</v>
      </c>
      <c r="P117">
        <v>86</v>
      </c>
      <c r="S117">
        <f t="shared" si="48"/>
        <v>936.62824968193047</v>
      </c>
      <c r="T117">
        <f t="shared" si="49"/>
        <v>1155.5710494601981</v>
      </c>
      <c r="U117">
        <f t="shared" si="50"/>
        <v>2276.9830208524841</v>
      </c>
      <c r="V117">
        <f t="shared" si="51"/>
        <v>382.89087593361461</v>
      </c>
      <c r="W117">
        <f t="shared" si="52"/>
        <v>1715.9665312636591</v>
      </c>
      <c r="X117">
        <f t="shared" si="53"/>
        <v>10048.840226210172</v>
      </c>
      <c r="Y117">
        <f t="shared" si="54"/>
        <v>1401.598941734871</v>
      </c>
      <c r="Z117">
        <f t="shared" si="55"/>
        <v>388.58141103385498</v>
      </c>
      <c r="AA117">
        <f t="shared" si="56"/>
        <v>1224.1911207552953</v>
      </c>
      <c r="AC117">
        <f t="shared" si="57"/>
        <v>936.62824968193047</v>
      </c>
      <c r="AD117">
        <f t="shared" si="58"/>
        <v>218.94279977826761</v>
      </c>
      <c r="AE117">
        <f t="shared" si="59"/>
        <v>1340.3547711705537</v>
      </c>
      <c r="AF117">
        <f t="shared" si="60"/>
        <v>-553.7373737483158</v>
      </c>
      <c r="AG117">
        <f t="shared" si="61"/>
        <v>779.33828158172867</v>
      </c>
      <c r="AH117">
        <f t="shared" si="62"/>
        <v>9112.2119765282405</v>
      </c>
      <c r="AI117">
        <f t="shared" si="63"/>
        <v>464.97069205294054</v>
      </c>
      <c r="AJ117">
        <f t="shared" si="64"/>
        <v>-548.04683864807544</v>
      </c>
      <c r="AK117">
        <f t="shared" si="65"/>
        <v>287.56287107336482</v>
      </c>
      <c r="AL117">
        <f t="shared" si="66"/>
        <v>6278.1888073912378</v>
      </c>
      <c r="AN117">
        <v>0</v>
      </c>
      <c r="AO117">
        <f t="shared" si="67"/>
        <v>1.9721738794204271E-2</v>
      </c>
      <c r="AP117">
        <f t="shared" si="68"/>
        <v>0.1207353094751781</v>
      </c>
      <c r="AQ117">
        <f t="shared" si="69"/>
        <v>-4.987907278390865E-2</v>
      </c>
      <c r="AR117">
        <f t="shared" si="70"/>
        <v>7.0200554835530588E-2</v>
      </c>
      <c r="AS117">
        <f t="shared" si="71"/>
        <v>0.82080189264277303</v>
      </c>
      <c r="AT117">
        <f t="shared" si="72"/>
        <v>4.1883224956086026E-2</v>
      </c>
      <c r="AU117">
        <f t="shared" si="73"/>
        <v>-4.9366485720256183E-2</v>
      </c>
      <c r="AV117">
        <f t="shared" si="74"/>
        <v>2.5902837800392785E-2</v>
      </c>
      <c r="AX117">
        <f t="shared" si="75"/>
        <v>936.62824968193047</v>
      </c>
      <c r="AY117">
        <f t="shared" si="76"/>
        <v>342.75959953833444</v>
      </c>
      <c r="AZ117">
        <f t="shared" si="77"/>
        <v>2098.3538397745342</v>
      </c>
      <c r="BA117">
        <f t="shared" si="78"/>
        <v>-866.88761022330402</v>
      </c>
      <c r="BB117">
        <f t="shared" si="79"/>
        <v>1220.0706192228117</v>
      </c>
      <c r="BC117">
        <f t="shared" si="80"/>
        <v>14265.361232003643</v>
      </c>
      <c r="BD117">
        <f t="shared" si="81"/>
        <v>727.92148618968918</v>
      </c>
      <c r="BE117">
        <f t="shared" si="82"/>
        <v>-857.97895675722725</v>
      </c>
      <c r="BF117">
        <f t="shared" si="83"/>
        <v>450.18577743146147</v>
      </c>
      <c r="BI117">
        <f t="shared" si="84"/>
        <v>18316.414236861878</v>
      </c>
      <c r="BJ117">
        <f t="shared" si="85"/>
        <v>18316.414236861874</v>
      </c>
      <c r="BK117">
        <f t="shared" si="86"/>
        <v>0</v>
      </c>
    </row>
    <row r="118" spans="1:63" x14ac:dyDescent="0.35">
      <c r="A118" s="2">
        <v>42058</v>
      </c>
      <c r="B118">
        <v>9.2427065308727308</v>
      </c>
      <c r="C118">
        <f t="shared" si="46"/>
        <v>9.8352009860180498</v>
      </c>
      <c r="D118">
        <f t="shared" si="47"/>
        <v>18679.855683271318</v>
      </c>
      <c r="E118">
        <v>1</v>
      </c>
      <c r="F118">
        <v>232041.83713198299</v>
      </c>
      <c r="G118">
        <v>54.919956207275298</v>
      </c>
      <c r="H118">
        <v>45.162376403808601</v>
      </c>
      <c r="I118">
        <v>32.814708709716797</v>
      </c>
      <c r="J118">
        <v>340255.22806797101</v>
      </c>
      <c r="K118">
        <v>22.728051391862898</v>
      </c>
      <c r="L118">
        <v>1</v>
      </c>
      <c r="M118">
        <v>43.371326446533203</v>
      </c>
      <c r="N118">
        <v>55.320350646972599</v>
      </c>
      <c r="O118">
        <v>48.348014831542898</v>
      </c>
      <c r="P118">
        <v>76</v>
      </c>
      <c r="S118">
        <f t="shared" si="48"/>
        <v>1141.9833317369907</v>
      </c>
      <c r="T118">
        <f t="shared" si="49"/>
        <v>1379.0798880977331</v>
      </c>
      <c r="U118">
        <f t="shared" si="50"/>
        <v>2663.4765421039338</v>
      </c>
      <c r="V118">
        <f t="shared" si="51"/>
        <v>504.73381506468161</v>
      </c>
      <c r="W118">
        <f t="shared" si="52"/>
        <v>2071.8707076301685</v>
      </c>
      <c r="X118">
        <f t="shared" si="53"/>
        <v>9256.5940522692254</v>
      </c>
      <c r="Y118">
        <f t="shared" si="54"/>
        <v>1742.5973330056809</v>
      </c>
      <c r="Z118">
        <f t="shared" si="55"/>
        <v>516.97910150163659</v>
      </c>
      <c r="AA118">
        <f t="shared" si="56"/>
        <v>1477.091055181364</v>
      </c>
      <c r="AC118">
        <f t="shared" si="57"/>
        <v>1141.9833317369907</v>
      </c>
      <c r="AD118">
        <f t="shared" si="58"/>
        <v>237.0965563607424</v>
      </c>
      <c r="AE118">
        <f t="shared" si="59"/>
        <v>1521.493210366943</v>
      </c>
      <c r="AF118">
        <f t="shared" si="60"/>
        <v>-637.24951667230914</v>
      </c>
      <c r="AG118">
        <f t="shared" si="61"/>
        <v>929.8873758931777</v>
      </c>
      <c r="AH118">
        <f t="shared" si="62"/>
        <v>8114.6107205322351</v>
      </c>
      <c r="AI118">
        <f t="shared" si="63"/>
        <v>600.61400126869012</v>
      </c>
      <c r="AJ118">
        <f t="shared" si="64"/>
        <v>-625.00423023535416</v>
      </c>
      <c r="AK118">
        <f t="shared" si="65"/>
        <v>335.10772344437328</v>
      </c>
      <c r="AL118">
        <f t="shared" si="66"/>
        <v>7061.3165105758289</v>
      </c>
      <c r="AN118">
        <v>0</v>
      </c>
      <c r="AO118">
        <f t="shared" si="67"/>
        <v>2.2631154738258951E-2</v>
      </c>
      <c r="AP118">
        <f t="shared" si="68"/>
        <v>0.14522837786237028</v>
      </c>
      <c r="AQ118">
        <f t="shared" si="69"/>
        <v>-6.0826241595635627E-2</v>
      </c>
      <c r="AR118">
        <f t="shared" si="70"/>
        <v>8.8758881259215675E-2</v>
      </c>
      <c r="AS118">
        <f t="shared" si="71"/>
        <v>0.77454946489263699</v>
      </c>
      <c r="AT118">
        <f t="shared" si="72"/>
        <v>5.7329337082380319E-2</v>
      </c>
      <c r="AU118">
        <f t="shared" si="73"/>
        <v>-5.9657414108544728E-2</v>
      </c>
      <c r="AV118">
        <f t="shared" si="74"/>
        <v>3.1986439869318192E-2</v>
      </c>
      <c r="AX118">
        <f t="shared" si="75"/>
        <v>1141.9833317369907</v>
      </c>
      <c r="AY118">
        <f t="shared" si="76"/>
        <v>396.90230296740674</v>
      </c>
      <c r="AZ118">
        <f t="shared" si="77"/>
        <v>2546.9967527706435</v>
      </c>
      <c r="BA118">
        <f t="shared" si="78"/>
        <v>-1066.7628607278452</v>
      </c>
      <c r="BB118">
        <f t="shared" si="79"/>
        <v>1556.6419295891169</v>
      </c>
      <c r="BC118">
        <f t="shared" si="80"/>
        <v>13583.949645236287</v>
      </c>
      <c r="BD118">
        <f t="shared" si="81"/>
        <v>1005.4345957488695</v>
      </c>
      <c r="BE118">
        <f t="shared" si="82"/>
        <v>-1046.2641134582805</v>
      </c>
      <c r="BF118">
        <f t="shared" si="83"/>
        <v>560.97409940813077</v>
      </c>
      <c r="BI118">
        <f t="shared" si="84"/>
        <v>18679.855683271318</v>
      </c>
      <c r="BJ118">
        <f t="shared" si="85"/>
        <v>18679.855683271318</v>
      </c>
      <c r="BK118">
        <f t="shared" si="86"/>
        <v>0</v>
      </c>
    </row>
    <row r="119" spans="1:63" x14ac:dyDescent="0.35">
      <c r="A119" s="2">
        <v>42065</v>
      </c>
      <c r="B119">
        <v>8.7264871503482997</v>
      </c>
      <c r="C119">
        <f t="shared" si="46"/>
        <v>9.0195526490665117</v>
      </c>
      <c r="D119">
        <f t="shared" si="47"/>
        <v>8263.0797578796246</v>
      </c>
      <c r="E119">
        <v>1</v>
      </c>
      <c r="F119">
        <v>255639.17510819901</v>
      </c>
      <c r="G119">
        <v>52.501590728759702</v>
      </c>
      <c r="H119">
        <v>42.882865905761697</v>
      </c>
      <c r="I119">
        <v>32.023983001708899</v>
      </c>
      <c r="J119">
        <v>295630.53482111701</v>
      </c>
      <c r="K119">
        <v>13.0256959314775</v>
      </c>
      <c r="L119">
        <v>0.28571428571428498</v>
      </c>
      <c r="M119">
        <v>43.391311645507798</v>
      </c>
      <c r="N119">
        <v>36.527168273925703</v>
      </c>
      <c r="O119">
        <v>47.741127014160099</v>
      </c>
      <c r="P119">
        <v>73</v>
      </c>
      <c r="S119">
        <f t="shared" si="48"/>
        <v>504.90416795693216</v>
      </c>
      <c r="T119">
        <f t="shared" si="49"/>
        <v>621.54188010566463</v>
      </c>
      <c r="U119">
        <f t="shared" si="50"/>
        <v>1134.4953141424594</v>
      </c>
      <c r="V119">
        <f t="shared" si="51"/>
        <v>232.54629236052617</v>
      </c>
      <c r="W119">
        <f t="shared" si="52"/>
        <v>902.9796419667623</v>
      </c>
      <c r="X119">
        <f t="shared" si="53"/>
        <v>3110.3683354470904</v>
      </c>
      <c r="Y119">
        <f t="shared" si="54"/>
        <v>770.60320056065484</v>
      </c>
      <c r="Z119">
        <f t="shared" si="55"/>
        <v>299.19048141845104</v>
      </c>
      <c r="AA119">
        <f t="shared" si="56"/>
        <v>650.95917095510663</v>
      </c>
      <c r="AC119">
        <f t="shared" si="57"/>
        <v>504.90416795693216</v>
      </c>
      <c r="AD119">
        <f t="shared" si="58"/>
        <v>116.63771214873248</v>
      </c>
      <c r="AE119">
        <f t="shared" si="59"/>
        <v>629.59114618552724</v>
      </c>
      <c r="AF119">
        <f t="shared" si="60"/>
        <v>-272.35787559640596</v>
      </c>
      <c r="AG119">
        <f t="shared" si="61"/>
        <v>398.07547400983015</v>
      </c>
      <c r="AH119">
        <f t="shared" si="62"/>
        <v>2605.4641674901582</v>
      </c>
      <c r="AI119">
        <f t="shared" si="63"/>
        <v>265.69903260372269</v>
      </c>
      <c r="AJ119">
        <f t="shared" si="64"/>
        <v>-205.71368653848111</v>
      </c>
      <c r="AK119">
        <f t="shared" si="65"/>
        <v>146.05500299817447</v>
      </c>
      <c r="AL119">
        <f t="shared" si="66"/>
        <v>4074.7246166214345</v>
      </c>
      <c r="AN119">
        <v>0</v>
      </c>
      <c r="AO119">
        <f t="shared" si="67"/>
        <v>3.1665335847865794E-2</v>
      </c>
      <c r="AP119">
        <f t="shared" si="68"/>
        <v>0.17092426388975718</v>
      </c>
      <c r="AQ119">
        <f t="shared" si="69"/>
        <v>-7.394095308191595E-2</v>
      </c>
      <c r="AR119">
        <f t="shared" si="70"/>
        <v>0.10807133769261458</v>
      </c>
      <c r="AS119">
        <f t="shared" si="71"/>
        <v>0.70734324587875141</v>
      </c>
      <c r="AT119">
        <f t="shared" si="72"/>
        <v>7.2133180142640099E-2</v>
      </c>
      <c r="AU119">
        <f t="shared" si="73"/>
        <v>-5.5848085946997729E-2</v>
      </c>
      <c r="AV119">
        <f t="shared" si="74"/>
        <v>3.9651675577284544E-2</v>
      </c>
      <c r="AX119">
        <f t="shared" si="75"/>
        <v>504.90416795693216</v>
      </c>
      <c r="AY119">
        <f t="shared" si="76"/>
        <v>245.6652356216164</v>
      </c>
      <c r="AZ119">
        <f t="shared" si="77"/>
        <v>1326.060451835019</v>
      </c>
      <c r="BA119">
        <f t="shared" si="78"/>
        <v>-573.64689729573934</v>
      </c>
      <c r="BB119">
        <f t="shared" si="79"/>
        <v>838.4364140571347</v>
      </c>
      <c r="BC119">
        <f t="shared" si="80"/>
        <v>5487.6931038732146</v>
      </c>
      <c r="BD119">
        <f t="shared" si="81"/>
        <v>559.62187740612671</v>
      </c>
      <c r="BE119">
        <f t="shared" si="82"/>
        <v>-433.27925713790239</v>
      </c>
      <c r="BF119">
        <f t="shared" si="83"/>
        <v>307.62466156322273</v>
      </c>
      <c r="BI119">
        <f t="shared" si="84"/>
        <v>8263.0797578796246</v>
      </c>
      <c r="BJ119">
        <f t="shared" si="85"/>
        <v>8263.0797578796246</v>
      </c>
      <c r="BK119">
        <f t="shared" si="86"/>
        <v>0</v>
      </c>
    </row>
    <row r="120" spans="1:63" x14ac:dyDescent="0.35">
      <c r="A120" s="2">
        <v>42072</v>
      </c>
      <c r="B120">
        <v>8.8286614609098493</v>
      </c>
      <c r="C120">
        <f t="shared" si="46"/>
        <v>8.5961080166371566</v>
      </c>
      <c r="D120">
        <f t="shared" si="47"/>
        <v>5410.5607474085391</v>
      </c>
      <c r="E120">
        <v>1</v>
      </c>
      <c r="F120">
        <v>284609.74962319399</v>
      </c>
      <c r="G120">
        <v>57.459720611572202</v>
      </c>
      <c r="H120">
        <v>50.151416778564403</v>
      </c>
      <c r="I120">
        <v>30.603734970092699</v>
      </c>
      <c r="J120">
        <v>264166.61691572401</v>
      </c>
      <c r="K120">
        <v>8.9699570815450596</v>
      </c>
      <c r="L120">
        <v>0</v>
      </c>
      <c r="M120">
        <v>42.334842681884702</v>
      </c>
      <c r="N120">
        <v>24.566194534301701</v>
      </c>
      <c r="O120">
        <v>48.0143432617187</v>
      </c>
      <c r="P120">
        <v>72</v>
      </c>
      <c r="S120">
        <f t="shared" si="48"/>
        <v>361.0790207148973</v>
      </c>
      <c r="T120">
        <f t="shared" si="49"/>
        <v>455.08515476509825</v>
      </c>
      <c r="U120">
        <f t="shared" si="50"/>
        <v>875.78946050170873</v>
      </c>
      <c r="V120">
        <f t="shared" si="51"/>
        <v>145.82530502929805</v>
      </c>
      <c r="W120">
        <f t="shared" si="52"/>
        <v>629.32412700979512</v>
      </c>
      <c r="X120">
        <f t="shared" si="53"/>
        <v>1833.0224993299046</v>
      </c>
      <c r="Y120">
        <f t="shared" si="54"/>
        <v>545.44803276977711</v>
      </c>
      <c r="Z120">
        <f t="shared" si="55"/>
        <v>253.9561274253646</v>
      </c>
      <c r="AA120">
        <f t="shared" si="56"/>
        <v>466.2067303744343</v>
      </c>
      <c r="AC120">
        <f t="shared" si="57"/>
        <v>361.0790207148973</v>
      </c>
      <c r="AD120">
        <f t="shared" si="58"/>
        <v>94.006134050200956</v>
      </c>
      <c r="AE120">
        <f t="shared" si="59"/>
        <v>514.71043978681143</v>
      </c>
      <c r="AF120">
        <f t="shared" si="60"/>
        <v>-215.25371568559925</v>
      </c>
      <c r="AG120">
        <f t="shared" si="61"/>
        <v>268.24510629489782</v>
      </c>
      <c r="AH120">
        <f t="shared" si="62"/>
        <v>1471.9434786150073</v>
      </c>
      <c r="AI120">
        <f t="shared" si="63"/>
        <v>184.36901205487982</v>
      </c>
      <c r="AJ120">
        <f t="shared" si="64"/>
        <v>-107.1228932895327</v>
      </c>
      <c r="AK120">
        <f t="shared" si="65"/>
        <v>105.127709659537</v>
      </c>
      <c r="AL120">
        <f t="shared" si="66"/>
        <v>2733.4564552074398</v>
      </c>
      <c r="AN120">
        <v>0</v>
      </c>
      <c r="AO120">
        <f t="shared" si="67"/>
        <v>4.0589424997887369E-2</v>
      </c>
      <c r="AP120">
        <f t="shared" si="68"/>
        <v>0.22223869753222497</v>
      </c>
      <c r="AQ120">
        <f t="shared" si="69"/>
        <v>-9.2941004718601394E-2</v>
      </c>
      <c r="AR120">
        <f t="shared" si="70"/>
        <v>0.11582132094904296</v>
      </c>
      <c r="AS120">
        <f t="shared" si="71"/>
        <v>0.63554724412417796</v>
      </c>
      <c r="AT120">
        <f t="shared" si="72"/>
        <v>7.960578596647587E-2</v>
      </c>
      <c r="AU120">
        <f t="shared" si="73"/>
        <v>-4.6252903458515161E-2</v>
      </c>
      <c r="AV120">
        <f t="shared" si="74"/>
        <v>4.5391434607307254E-2</v>
      </c>
      <c r="AX120">
        <f t="shared" si="75"/>
        <v>361.0790207148973</v>
      </c>
      <c r="AY120">
        <f t="shared" si="76"/>
        <v>204.95555982383439</v>
      </c>
      <c r="AZ120">
        <f t="shared" si="77"/>
        <v>1122.1902421531654</v>
      </c>
      <c r="BA120">
        <f t="shared" si="78"/>
        <v>-469.30390498712535</v>
      </c>
      <c r="BB120">
        <f t="shared" si="79"/>
        <v>584.83764369371193</v>
      </c>
      <c r="BC120">
        <f t="shared" si="80"/>
        <v>3209.18419565554</v>
      </c>
      <c r="BD120">
        <f t="shared" si="81"/>
        <v>401.96796157680512</v>
      </c>
      <c r="BE120">
        <f t="shared" si="82"/>
        <v>-233.55319082029749</v>
      </c>
      <c r="BF120">
        <f t="shared" si="83"/>
        <v>229.20321959800739</v>
      </c>
      <c r="BI120">
        <f t="shared" si="84"/>
        <v>5410.5607474085391</v>
      </c>
      <c r="BJ120">
        <f t="shared" si="85"/>
        <v>5410.5607474085391</v>
      </c>
      <c r="BK120">
        <f t="shared" si="86"/>
        <v>0</v>
      </c>
    </row>
    <row r="121" spans="1:63" x14ac:dyDescent="0.35">
      <c r="A121" s="2">
        <v>42079</v>
      </c>
      <c r="B121">
        <v>8.4948042593152095</v>
      </c>
      <c r="C121">
        <f t="shared" si="46"/>
        <v>8.4518394335470166</v>
      </c>
      <c r="D121">
        <f t="shared" si="47"/>
        <v>4683.6801350790493</v>
      </c>
      <c r="E121">
        <v>1</v>
      </c>
      <c r="F121">
        <v>283850.61661423201</v>
      </c>
      <c r="G121">
        <v>60.904605865478501</v>
      </c>
      <c r="H121">
        <v>53.630462646484297</v>
      </c>
      <c r="I121">
        <v>29.2685146331787</v>
      </c>
      <c r="J121">
        <v>240010.52037930701</v>
      </c>
      <c r="K121">
        <v>9.2548179871520304</v>
      </c>
      <c r="L121">
        <v>0</v>
      </c>
      <c r="M121">
        <v>41.753597259521399</v>
      </c>
      <c r="N121">
        <v>22.4883613586425</v>
      </c>
      <c r="O121">
        <v>46.111129760742102</v>
      </c>
      <c r="P121">
        <v>71</v>
      </c>
      <c r="S121">
        <f t="shared" si="48"/>
        <v>370.20123199507049</v>
      </c>
      <c r="T121">
        <f t="shared" si="49"/>
        <v>466.29443965954658</v>
      </c>
      <c r="U121">
        <f t="shared" si="50"/>
        <v>946.90213953017872</v>
      </c>
      <c r="V121">
        <f t="shared" si="51"/>
        <v>140.39524083991719</v>
      </c>
      <c r="W121">
        <f t="shared" si="52"/>
        <v>629.77214174100141</v>
      </c>
      <c r="X121">
        <f t="shared" si="53"/>
        <v>1619.8866042243644</v>
      </c>
      <c r="Y121">
        <f t="shared" si="54"/>
        <v>556.06977431439861</v>
      </c>
      <c r="Z121">
        <f t="shared" si="55"/>
        <v>268.23902389506043</v>
      </c>
      <c r="AA121">
        <f t="shared" si="56"/>
        <v>473.16783699530396</v>
      </c>
      <c r="AC121">
        <f t="shared" si="57"/>
        <v>370.20123199507049</v>
      </c>
      <c r="AD121">
        <f t="shared" si="58"/>
        <v>96.093207664476097</v>
      </c>
      <c r="AE121">
        <f t="shared" si="59"/>
        <v>576.70090753510817</v>
      </c>
      <c r="AF121">
        <f t="shared" si="60"/>
        <v>-229.80599115515329</v>
      </c>
      <c r="AG121">
        <f t="shared" si="61"/>
        <v>259.57090974593092</v>
      </c>
      <c r="AH121">
        <f t="shared" si="62"/>
        <v>1249.685372229294</v>
      </c>
      <c r="AI121">
        <f t="shared" si="63"/>
        <v>185.86854231932813</v>
      </c>
      <c r="AJ121">
        <f t="shared" si="64"/>
        <v>-101.96220810001006</v>
      </c>
      <c r="AK121">
        <f t="shared" si="65"/>
        <v>102.96660500023347</v>
      </c>
      <c r="AL121">
        <f t="shared" si="66"/>
        <v>2174.3615578447716</v>
      </c>
      <c r="AN121">
        <v>0</v>
      </c>
      <c r="AO121">
        <f t="shared" si="67"/>
        <v>4.4921896350539121E-2</v>
      </c>
      <c r="AP121">
        <f t="shared" si="68"/>
        <v>0.26959760240297542</v>
      </c>
      <c r="AQ121">
        <f t="shared" si="69"/>
        <v>-0.1074302873877427</v>
      </c>
      <c r="AR121">
        <f t="shared" si="70"/>
        <v>0.12134486699555246</v>
      </c>
      <c r="AS121">
        <f t="shared" si="71"/>
        <v>0.58420608622083203</v>
      </c>
      <c r="AT121">
        <f t="shared" si="72"/>
        <v>8.6890297408412295E-2</v>
      </c>
      <c r="AU121">
        <f t="shared" si="73"/>
        <v>-4.7665551554212697E-2</v>
      </c>
      <c r="AV121">
        <f t="shared" si="74"/>
        <v>4.8135089563643922E-2</v>
      </c>
      <c r="AX121">
        <f t="shared" si="75"/>
        <v>370.20123199507049</v>
      </c>
      <c r="AY121">
        <f t="shared" si="76"/>
        <v>193.76965219457571</v>
      </c>
      <c r="AZ121">
        <f t="shared" si="77"/>
        <v>1162.903570287257</v>
      </c>
      <c r="BA121">
        <f t="shared" si="78"/>
        <v>-463.398278199277</v>
      </c>
      <c r="BB121">
        <f t="shared" si="79"/>
        <v>523.41852378284693</v>
      </c>
      <c r="BC121">
        <f t="shared" si="80"/>
        <v>2519.9606279668192</v>
      </c>
      <c r="BD121">
        <f t="shared" si="81"/>
        <v>374.79946475387896</v>
      </c>
      <c r="BE121">
        <f t="shared" si="82"/>
        <v>-205.60435103295825</v>
      </c>
      <c r="BF121">
        <f t="shared" si="83"/>
        <v>207.62969333083589</v>
      </c>
      <c r="BI121">
        <f t="shared" si="84"/>
        <v>4683.6801350790493</v>
      </c>
      <c r="BJ121">
        <f t="shared" si="85"/>
        <v>4683.6801350790493</v>
      </c>
      <c r="BK121">
        <f t="shared" si="86"/>
        <v>0</v>
      </c>
    </row>
    <row r="122" spans="1:63" x14ac:dyDescent="0.35">
      <c r="A122" s="2">
        <v>42086</v>
      </c>
      <c r="B122">
        <v>8.7490908574121509</v>
      </c>
      <c r="C122">
        <f t="shared" si="46"/>
        <v>8.2582834996544356</v>
      </c>
      <c r="D122">
        <f t="shared" si="47"/>
        <v>3859.4636408427077</v>
      </c>
      <c r="E122">
        <v>1</v>
      </c>
      <c r="F122">
        <v>260190.974332271</v>
      </c>
      <c r="G122">
        <v>64.190734863281193</v>
      </c>
      <c r="H122">
        <v>57.177696228027301</v>
      </c>
      <c r="I122">
        <v>28.022352218627901</v>
      </c>
      <c r="J122">
        <v>236398.51357879199</v>
      </c>
      <c r="K122">
        <v>9.6209850107066295</v>
      </c>
      <c r="L122">
        <v>0</v>
      </c>
      <c r="M122">
        <v>38.256191253662102</v>
      </c>
      <c r="N122">
        <v>22.316118240356399</v>
      </c>
      <c r="O122">
        <v>33.923408508300703</v>
      </c>
      <c r="P122">
        <v>73</v>
      </c>
      <c r="S122">
        <f t="shared" si="48"/>
        <v>363.03311643682503</v>
      </c>
      <c r="T122">
        <f t="shared" si="49"/>
        <v>448.5541105687206</v>
      </c>
      <c r="U122">
        <f t="shared" si="50"/>
        <v>976.83249745798889</v>
      </c>
      <c r="V122">
        <f t="shared" si="51"/>
        <v>129.12468524668654</v>
      </c>
      <c r="W122">
        <f t="shared" si="52"/>
        <v>603.76425761298742</v>
      </c>
      <c r="X122">
        <f t="shared" si="53"/>
        <v>1553.6230259669892</v>
      </c>
      <c r="Y122">
        <f t="shared" si="54"/>
        <v>527.03259015617834</v>
      </c>
      <c r="Z122">
        <f t="shared" si="55"/>
        <v>263.69505743457302</v>
      </c>
      <c r="AA122">
        <f t="shared" si="56"/>
        <v>434.86447900776517</v>
      </c>
      <c r="AC122">
        <f t="shared" si="57"/>
        <v>363.03311643682503</v>
      </c>
      <c r="AD122">
        <f t="shared" si="58"/>
        <v>85.520994131895577</v>
      </c>
      <c r="AE122">
        <f t="shared" si="59"/>
        <v>613.79938102116387</v>
      </c>
      <c r="AF122">
        <f t="shared" si="60"/>
        <v>-233.90843119013849</v>
      </c>
      <c r="AG122">
        <f t="shared" si="61"/>
        <v>240.7311411761624</v>
      </c>
      <c r="AH122">
        <f t="shared" si="62"/>
        <v>1190.5899095301643</v>
      </c>
      <c r="AI122">
        <f t="shared" si="63"/>
        <v>163.99947371935332</v>
      </c>
      <c r="AJ122">
        <f t="shared" si="64"/>
        <v>-99.33805900225201</v>
      </c>
      <c r="AK122">
        <f t="shared" si="65"/>
        <v>71.831362570940144</v>
      </c>
      <c r="AL122">
        <f t="shared" si="66"/>
        <v>1463.2047524485938</v>
      </c>
      <c r="AN122">
        <v>0</v>
      </c>
      <c r="AO122">
        <f t="shared" si="67"/>
        <v>4.206173033581441E-2</v>
      </c>
      <c r="AP122">
        <f t="shared" si="68"/>
        <v>0.30188451744357375</v>
      </c>
      <c r="AQ122">
        <f t="shared" si="69"/>
        <v>-0.11504301903716578</v>
      </c>
      <c r="AR122">
        <f t="shared" si="70"/>
        <v>0.1183986276863007</v>
      </c>
      <c r="AS122">
        <f t="shared" si="71"/>
        <v>0.58556699701088311</v>
      </c>
      <c r="AT122">
        <f t="shared" si="72"/>
        <v>8.0659745701274918E-2</v>
      </c>
      <c r="AU122">
        <f t="shared" si="73"/>
        <v>-4.8857367623578771E-2</v>
      </c>
      <c r="AV122">
        <f t="shared" si="74"/>
        <v>3.532876848289776E-2</v>
      </c>
      <c r="AX122">
        <f t="shared" si="75"/>
        <v>363.03311643682503</v>
      </c>
      <c r="AY122">
        <f t="shared" si="76"/>
        <v>147.06591785547042</v>
      </c>
      <c r="AZ122">
        <f t="shared" si="77"/>
        <v>1055.5182416352513</v>
      </c>
      <c r="BA122">
        <f t="shared" si="78"/>
        <v>-402.23992338135349</v>
      </c>
      <c r="BB122">
        <f t="shared" si="79"/>
        <v>413.97257589014924</v>
      </c>
      <c r="BC122">
        <f t="shared" si="80"/>
        <v>2047.3943224335399</v>
      </c>
      <c r="BD122">
        <f t="shared" si="81"/>
        <v>282.0211969607538</v>
      </c>
      <c r="BE122">
        <f t="shared" si="82"/>
        <v>-170.82639150120053</v>
      </c>
      <c r="BF122">
        <f t="shared" si="83"/>
        <v>123.52458451327225</v>
      </c>
      <c r="BI122">
        <f t="shared" si="84"/>
        <v>3859.4636408427077</v>
      </c>
      <c r="BJ122">
        <f t="shared" si="85"/>
        <v>3859.4636408427077</v>
      </c>
      <c r="BK122">
        <f t="shared" si="86"/>
        <v>0</v>
      </c>
    </row>
    <row r="123" spans="1:63" x14ac:dyDescent="0.35">
      <c r="A123" s="2">
        <v>42093</v>
      </c>
      <c r="B123">
        <v>8.7490908574121509</v>
      </c>
      <c r="C123">
        <f t="shared" si="46"/>
        <v>7.7410579393207639</v>
      </c>
      <c r="D123">
        <f t="shared" si="47"/>
        <v>2300.9053141539093</v>
      </c>
      <c r="E123">
        <v>1</v>
      </c>
      <c r="F123">
        <v>220595.72146744101</v>
      </c>
      <c r="G123">
        <v>66.495010375976506</v>
      </c>
      <c r="H123">
        <v>60.688488006591797</v>
      </c>
      <c r="I123">
        <v>26.868841171264599</v>
      </c>
      <c r="J123">
        <v>165478.95950515399</v>
      </c>
      <c r="K123">
        <v>9.6209850107066295</v>
      </c>
      <c r="L123" s="7">
        <v>0</v>
      </c>
      <c r="M123">
        <v>38.256191253662102</v>
      </c>
      <c r="N123">
        <v>22.316118240356399</v>
      </c>
      <c r="O123">
        <v>33.923408508300703</v>
      </c>
      <c r="P123">
        <v>73</v>
      </c>
      <c r="S123">
        <f t="shared" si="48"/>
        <v>363.03311643682503</v>
      </c>
      <c r="T123">
        <f t="shared" si="49"/>
        <v>434.34466656408131</v>
      </c>
      <c r="U123">
        <f t="shared" si="50"/>
        <v>1012.1652428378488</v>
      </c>
      <c r="V123">
        <f t="shared" si="51"/>
        <v>121.18361627954427</v>
      </c>
      <c r="W123">
        <f t="shared" si="52"/>
        <v>591.25307092085939</v>
      </c>
      <c r="X123">
        <f t="shared" si="53"/>
        <v>1004.4442283521746</v>
      </c>
      <c r="Y123">
        <f t="shared" si="54"/>
        <v>527.03259015617834</v>
      </c>
      <c r="Z123">
        <f t="shared" si="55"/>
        <v>263.69505743457302</v>
      </c>
      <c r="AA123">
        <f t="shared" si="56"/>
        <v>434.86447900776517</v>
      </c>
      <c r="AC123">
        <f t="shared" si="57"/>
        <v>363.03311643682503</v>
      </c>
      <c r="AD123">
        <f t="shared" si="58"/>
        <v>71.311550127256282</v>
      </c>
      <c r="AE123">
        <f t="shared" si="59"/>
        <v>649.13212640102381</v>
      </c>
      <c r="AF123">
        <f t="shared" si="60"/>
        <v>-241.84950015728077</v>
      </c>
      <c r="AG123">
        <f t="shared" si="61"/>
        <v>228.21995448403436</v>
      </c>
      <c r="AH123">
        <f t="shared" si="62"/>
        <v>641.41111191534958</v>
      </c>
      <c r="AI123">
        <f t="shared" si="63"/>
        <v>163.99947371935332</v>
      </c>
      <c r="AJ123">
        <f t="shared" si="64"/>
        <v>-99.33805900225201</v>
      </c>
      <c r="AK123">
        <f t="shared" si="65"/>
        <v>71.831362570940144</v>
      </c>
      <c r="AL123">
        <f t="shared" si="66"/>
        <v>453.15417765865959</v>
      </c>
      <c r="AN123">
        <v>0</v>
      </c>
      <c r="AO123">
        <f t="shared" si="67"/>
        <v>4.8030366146192605E-2</v>
      </c>
      <c r="AP123">
        <f t="shared" si="68"/>
        <v>0.43720903069222528</v>
      </c>
      <c r="AQ123">
        <f t="shared" si="69"/>
        <v>-0.16289254719745624</v>
      </c>
      <c r="AR123">
        <f t="shared" si="70"/>
        <v>0.15371265883541557</v>
      </c>
      <c r="AS123">
        <f t="shared" si="71"/>
        <v>0.43200870687223797</v>
      </c>
      <c r="AT123">
        <f t="shared" si="72"/>
        <v>0.11045833047335131</v>
      </c>
      <c r="AU123">
        <f t="shared" si="73"/>
        <v>-6.6907020498305117E-2</v>
      </c>
      <c r="AV123">
        <f t="shared" si="74"/>
        <v>4.8380474676338554E-2</v>
      </c>
      <c r="AX123">
        <f t="shared" si="75"/>
        <v>363.03311643682503</v>
      </c>
      <c r="AY123">
        <f t="shared" si="76"/>
        <v>93.07671120087852</v>
      </c>
      <c r="AZ123">
        <f t="shared" si="77"/>
        <v>847.2552251692988</v>
      </c>
      <c r="BA123">
        <f t="shared" si="78"/>
        <v>-315.66493842926843</v>
      </c>
      <c r="BB123">
        <f t="shared" si="79"/>
        <v>297.87548799432318</v>
      </c>
      <c r="BC123">
        <f t="shared" si="80"/>
        <v>837.17766221941952</v>
      </c>
      <c r="BD123">
        <f t="shared" si="81"/>
        <v>214.0541276305533</v>
      </c>
      <c r="BE123">
        <f t="shared" si="82"/>
        <v>-129.65725485575254</v>
      </c>
      <c r="BF123">
        <f t="shared" si="83"/>
        <v>93.755176787631939</v>
      </c>
      <c r="BI123">
        <f t="shared" si="84"/>
        <v>2300.9053141539102</v>
      </c>
      <c r="BJ123">
        <f t="shared" si="85"/>
        <v>2300.9053141539093</v>
      </c>
      <c r="BK123">
        <f t="shared" si="86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23"/>
  <sheetViews>
    <sheetView workbookViewId="0">
      <selection activeCell="S6" sqref="S6"/>
    </sheetView>
  </sheetViews>
  <sheetFormatPr defaultRowHeight="14.5" x14ac:dyDescent="0.35"/>
  <cols>
    <col min="1" max="1" width="12" customWidth="1"/>
    <col min="19" max="19" width="8.1796875" customWidth="1"/>
    <col min="62" max="62" width="12" bestFit="1" customWidth="1"/>
  </cols>
  <sheetData>
    <row r="1" spans="1:63" ht="15" thickBot="1" x14ac:dyDescent="0.4">
      <c r="A1" t="s">
        <v>36</v>
      </c>
      <c r="E1" s="3">
        <v>6.7295730000000002</v>
      </c>
      <c r="F1" s="4">
        <v>8.1299999999999999E-7</v>
      </c>
      <c r="G1" s="4">
        <v>1.542E-2</v>
      </c>
      <c r="H1" s="4">
        <v>-1.8079000000000001E-2</v>
      </c>
      <c r="I1" s="4">
        <v>1.8152999999999999E-2</v>
      </c>
      <c r="J1" s="4">
        <v>6.1500000000000004E-6</v>
      </c>
      <c r="K1" s="4">
        <v>3.2426000000000003E-2</v>
      </c>
      <c r="L1" s="4">
        <v>0.76815699999999998</v>
      </c>
      <c r="M1" s="4">
        <v>9.7439999999999992E-3</v>
      </c>
      <c r="N1" s="4">
        <v>-1.4326E-2</v>
      </c>
      <c r="O1" s="4">
        <v>5.3220000000000003E-3</v>
      </c>
      <c r="P1" s="5">
        <v>-1.5713000000000001E-2</v>
      </c>
    </row>
    <row r="2" spans="1:63" x14ac:dyDescent="0.35">
      <c r="A2" t="s">
        <v>40</v>
      </c>
      <c r="E2">
        <v>0</v>
      </c>
      <c r="F2">
        <f>MIN(F6:F123)</f>
        <v>69921.604159037393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S2" t="s">
        <v>65</v>
      </c>
      <c r="AC2" t="s">
        <v>64</v>
      </c>
      <c r="AN2" t="s">
        <v>53</v>
      </c>
      <c r="AX2" t="s">
        <v>62</v>
      </c>
      <c r="BI2" t="s">
        <v>63</v>
      </c>
      <c r="BJ2" s="8">
        <f>SUM(BK6:BK123)</f>
        <v>-1.1721112969098613E-10</v>
      </c>
    </row>
    <row r="4" spans="1:63" x14ac:dyDescent="0.35">
      <c r="E4" t="s">
        <v>37</v>
      </c>
      <c r="F4" t="s">
        <v>38</v>
      </c>
      <c r="G4" t="s">
        <v>38</v>
      </c>
      <c r="H4" t="s">
        <v>38</v>
      </c>
      <c r="I4" t="s">
        <v>38</v>
      </c>
      <c r="J4" t="s">
        <v>38</v>
      </c>
      <c r="K4" t="s">
        <v>37</v>
      </c>
      <c r="L4" t="s">
        <v>37</v>
      </c>
      <c r="M4" t="s">
        <v>39</v>
      </c>
      <c r="N4" t="s">
        <v>39</v>
      </c>
      <c r="O4" t="s">
        <v>39</v>
      </c>
      <c r="P4" t="s">
        <v>37</v>
      </c>
    </row>
    <row r="5" spans="1:63" s="6" customFormat="1" ht="58" x14ac:dyDescent="0.35">
      <c r="B5" s="6" t="s">
        <v>35</v>
      </c>
      <c r="C5" s="6" t="s">
        <v>50</v>
      </c>
      <c r="D5" s="6" t="s">
        <v>51</v>
      </c>
      <c r="E5" s="6" t="s">
        <v>10</v>
      </c>
      <c r="F5" s="6" t="s">
        <v>11</v>
      </c>
      <c r="G5" s="6" t="s">
        <v>12</v>
      </c>
      <c r="H5" s="6" t="s">
        <v>13</v>
      </c>
      <c r="I5" s="6" t="s">
        <v>14</v>
      </c>
      <c r="J5" s="6" t="s">
        <v>15</v>
      </c>
      <c r="K5" s="6" t="s">
        <v>16</v>
      </c>
      <c r="L5" s="6" t="s">
        <v>17</v>
      </c>
      <c r="M5" s="6" t="s">
        <v>18</v>
      </c>
      <c r="N5" s="6" t="s">
        <v>19</v>
      </c>
      <c r="O5" s="6" t="s">
        <v>20</v>
      </c>
      <c r="P5" s="6" t="s">
        <v>21</v>
      </c>
      <c r="S5" s="6" t="s">
        <v>37</v>
      </c>
      <c r="T5" s="6" t="s">
        <v>41</v>
      </c>
      <c r="U5" s="6" t="s">
        <v>42</v>
      </c>
      <c r="V5" s="6" t="s">
        <v>43</v>
      </c>
      <c r="W5" s="6" t="s">
        <v>44</v>
      </c>
      <c r="X5" s="6" t="s">
        <v>45</v>
      </c>
      <c r="Y5" s="6" t="s">
        <v>46</v>
      </c>
      <c r="Z5" s="6" t="s">
        <v>47</v>
      </c>
      <c r="AA5" s="6" t="s">
        <v>48</v>
      </c>
      <c r="AC5" s="6" t="s">
        <v>37</v>
      </c>
      <c r="AD5" s="6" t="s">
        <v>54</v>
      </c>
      <c r="AE5" s="6" t="s">
        <v>55</v>
      </c>
      <c r="AF5" s="6" t="s">
        <v>56</v>
      </c>
      <c r="AG5" s="6" t="s">
        <v>57</v>
      </c>
      <c r="AH5" s="6" t="s">
        <v>58</v>
      </c>
      <c r="AI5" s="6" t="s">
        <v>59</v>
      </c>
      <c r="AJ5" s="6" t="s">
        <v>60</v>
      </c>
      <c r="AK5" s="6" t="s">
        <v>61</v>
      </c>
      <c r="AL5" s="6" t="s">
        <v>52</v>
      </c>
      <c r="AN5" s="6" t="s">
        <v>37</v>
      </c>
      <c r="AO5" s="6" t="s">
        <v>54</v>
      </c>
      <c r="AP5" s="6" t="s">
        <v>55</v>
      </c>
      <c r="AQ5" s="6" t="s">
        <v>56</v>
      </c>
      <c r="AR5" s="6" t="s">
        <v>57</v>
      </c>
      <c r="AS5" s="6" t="s">
        <v>58</v>
      </c>
      <c r="AT5" s="6" t="s">
        <v>59</v>
      </c>
      <c r="AU5" s="6" t="s">
        <v>60</v>
      </c>
      <c r="AV5" s="6" t="s">
        <v>61</v>
      </c>
      <c r="AX5" s="6" t="s">
        <v>37</v>
      </c>
      <c r="AY5" s="6" t="s">
        <v>54</v>
      </c>
      <c r="AZ5" s="6" t="s">
        <v>55</v>
      </c>
      <c r="BA5" s="6" t="s">
        <v>56</v>
      </c>
      <c r="BB5" s="6" t="s">
        <v>57</v>
      </c>
      <c r="BC5" s="6" t="s">
        <v>58</v>
      </c>
      <c r="BD5" s="6" t="s">
        <v>59</v>
      </c>
      <c r="BE5" s="6" t="s">
        <v>60</v>
      </c>
      <c r="BF5" s="6" t="s">
        <v>61</v>
      </c>
      <c r="BI5" s="6" t="s">
        <v>62</v>
      </c>
      <c r="BJ5" s="6" t="s">
        <v>49</v>
      </c>
      <c r="BK5" s="6" t="s">
        <v>63</v>
      </c>
    </row>
    <row r="6" spans="1:63" x14ac:dyDescent="0.35">
      <c r="A6" s="2">
        <v>41274</v>
      </c>
      <c r="B6">
        <v>7.9719253871024804</v>
      </c>
      <c r="C6">
        <f>SUMPRODUCT(E6:P6,$E$1:$P$1)</f>
        <v>7.2384598478249202</v>
      </c>
      <c r="D6">
        <f>EXP(C6)</f>
        <v>1391.9485065997883</v>
      </c>
      <c r="E6">
        <v>1</v>
      </c>
      <c r="F6">
        <v>69921.604159037393</v>
      </c>
      <c r="G6">
        <v>0</v>
      </c>
      <c r="H6">
        <v>0</v>
      </c>
      <c r="I6">
        <v>0</v>
      </c>
      <c r="J6">
        <v>46553.079524000001</v>
      </c>
      <c r="K6">
        <v>17.512195121951201</v>
      </c>
      <c r="L6">
        <v>1</v>
      </c>
      <c r="M6">
        <v>14.625958442687899</v>
      </c>
      <c r="N6">
        <v>5.0266456604003897</v>
      </c>
      <c r="O6">
        <v>0.104301430284977</v>
      </c>
      <c r="P6">
        <v>79</v>
      </c>
      <c r="S6">
        <f>EXP(SUMPRODUCT(E6,$E$1))*EXP(SUMPRODUCT(K6:L6,$K$1:$L$1))*EXP(SUMPRODUCT(P6,$P$1))+SUMPRODUCT($E$2:$P$2,$E$1:$P$1)</f>
        <v>919.94624037624328</v>
      </c>
      <c r="T6">
        <f>EXP(SUMPRODUCT(F6-F$2,F$1))*$S6</f>
        <v>919.94624037624328</v>
      </c>
      <c r="U6">
        <f>EXP(SUMPRODUCT(G6-G$2,G$1))*$S6</f>
        <v>919.94624037624328</v>
      </c>
      <c r="V6">
        <f>EXP(SUMPRODUCT(H6-H$2,H$1))*$S6</f>
        <v>919.94624037624328</v>
      </c>
      <c r="W6">
        <f t="shared" ref="W6:X6" si="0">EXP(SUMPRODUCT(I6-I$2,I$1))*$S6</f>
        <v>919.94624037624328</v>
      </c>
      <c r="X6">
        <f t="shared" si="0"/>
        <v>1224.9026776846003</v>
      </c>
      <c r="Y6">
        <f>EXP(SUMPRODUCT(M6-M$2,M$1))*$S6</f>
        <v>1060.8551138063426</v>
      </c>
      <c r="Z6">
        <f t="shared" ref="Z6:AA6" si="1">EXP(SUMPRODUCT(N6-N$2,N$1))*$S6</f>
        <v>856.02836153840065</v>
      </c>
      <c r="AA6">
        <f t="shared" si="1"/>
        <v>920.45703712624629</v>
      </c>
      <c r="AC6">
        <f>S6</f>
        <v>919.94624037624328</v>
      </c>
      <c r="AD6">
        <f t="shared" ref="AD6:AK6" si="2">T6-$S6</f>
        <v>0</v>
      </c>
      <c r="AE6">
        <f t="shared" si="2"/>
        <v>0</v>
      </c>
      <c r="AF6">
        <f t="shared" si="2"/>
        <v>0</v>
      </c>
      <c r="AG6">
        <f t="shared" si="2"/>
        <v>0</v>
      </c>
      <c r="AH6">
        <f t="shared" si="2"/>
        <v>304.95643730835707</v>
      </c>
      <c r="AI6">
        <f t="shared" si="2"/>
        <v>140.90887343009933</v>
      </c>
      <c r="AJ6">
        <f t="shared" si="2"/>
        <v>-63.917878837842636</v>
      </c>
      <c r="AK6">
        <f t="shared" si="2"/>
        <v>0.51079675000300995</v>
      </c>
      <c r="AL6">
        <f>D6-SUM(AC6:AK6)</f>
        <v>89.544037572928119</v>
      </c>
      <c r="AN6">
        <v>0</v>
      </c>
      <c r="AO6">
        <f>AD6/SUM($AD6:$AK6)</f>
        <v>0</v>
      </c>
      <c r="AP6">
        <f t="shared" ref="AP6:AV21" si="3">AE6/SUM($AD6:$AK6)</f>
        <v>0</v>
      </c>
      <c r="AQ6">
        <f t="shared" si="3"/>
        <v>0</v>
      </c>
      <c r="AR6">
        <f t="shared" si="3"/>
        <v>0</v>
      </c>
      <c r="AS6">
        <f t="shared" si="3"/>
        <v>0.79735880800447068</v>
      </c>
      <c r="AT6">
        <f t="shared" si="3"/>
        <v>0.36842944634045882</v>
      </c>
      <c r="AU6">
        <f t="shared" si="3"/>
        <v>-0.16712381653640115</v>
      </c>
      <c r="AV6">
        <f t="shared" si="3"/>
        <v>1.3355621914717202E-3</v>
      </c>
      <c r="AX6">
        <f>AC6+($AL6*AN6)</f>
        <v>919.94624037624328</v>
      </c>
      <c r="AY6">
        <f t="shared" ref="AY6:BF21" si="4">AD6+($AL6*AO6)</f>
        <v>0</v>
      </c>
      <c r="AZ6">
        <f t="shared" si="4"/>
        <v>0</v>
      </c>
      <c r="BA6">
        <f t="shared" si="4"/>
        <v>0</v>
      </c>
      <c r="BB6">
        <f t="shared" si="4"/>
        <v>0</v>
      </c>
      <c r="BC6">
        <f t="shared" si="4"/>
        <v>376.35516437141456</v>
      </c>
      <c r="BD6">
        <f t="shared" si="4"/>
        <v>173.89953361618248</v>
      </c>
      <c r="BE6">
        <f t="shared" si="4"/>
        <v>-78.882820145109292</v>
      </c>
      <c r="BF6">
        <f t="shared" si="4"/>
        <v>0.6303883810571359</v>
      </c>
      <c r="BI6">
        <f>SUM(AX6:BF6)</f>
        <v>1391.9485065997883</v>
      </c>
      <c r="BJ6">
        <f>D6</f>
        <v>1391.9485065997883</v>
      </c>
      <c r="BK6">
        <f>BI6-BJ6</f>
        <v>0</v>
      </c>
    </row>
    <row r="7" spans="1:63" x14ac:dyDescent="0.35">
      <c r="A7" s="2">
        <v>41281</v>
      </c>
      <c r="B7">
        <v>8.6158386575098405</v>
      </c>
      <c r="C7">
        <f t="shared" ref="C7:C70" si="5">SUMPRODUCT(E7:P7,$E$1:$P$1)</f>
        <v>7.9567688986046035</v>
      </c>
      <c r="D7">
        <f t="shared" ref="D7:D70" si="6">EXP(C7)</f>
        <v>2854.8337767879716</v>
      </c>
      <c r="E7">
        <v>1</v>
      </c>
      <c r="F7">
        <v>69921.604159037393</v>
      </c>
      <c r="G7">
        <v>0</v>
      </c>
      <c r="H7">
        <v>0</v>
      </c>
      <c r="I7">
        <v>0</v>
      </c>
      <c r="J7">
        <v>115958.4643368</v>
      </c>
      <c r="K7">
        <v>19.261613691931501</v>
      </c>
      <c r="L7">
        <v>1</v>
      </c>
      <c r="M7">
        <v>21.256931304931602</v>
      </c>
      <c r="N7">
        <v>8.0431566238403303</v>
      </c>
      <c r="O7">
        <v>13.6188869476318</v>
      </c>
      <c r="P7">
        <v>70</v>
      </c>
      <c r="S7">
        <f t="shared" ref="S7:S70" si="7">EXP(SUMPRODUCT(E7,$E$1))*EXP(SUMPRODUCT(K7:L7,$K$1:$L$1))*EXP(SUMPRODUCT(P7,$P$1))+SUMPRODUCT($E$2:$P$2,$E$1:$P$1)</f>
        <v>1121.5285081276588</v>
      </c>
      <c r="T7">
        <f t="shared" ref="T7:T70" si="8">EXP(SUMPRODUCT(F7-F$2,F$1))*$S7</f>
        <v>1121.5285081276588</v>
      </c>
      <c r="U7">
        <f t="shared" ref="U7:U70" si="9">EXP(SUMPRODUCT(G7-G$2,G$1))*$S7</f>
        <v>1121.5285081276588</v>
      </c>
      <c r="V7">
        <f t="shared" ref="V7:V70" si="10">EXP(SUMPRODUCT(H7-H$2,H$1))*$S7</f>
        <v>1121.5285081276588</v>
      </c>
      <c r="W7">
        <f t="shared" ref="W7:W70" si="11">EXP(SUMPRODUCT(I7-I$2,I$1))*$S7</f>
        <v>1121.5285081276588</v>
      </c>
      <c r="X7">
        <f t="shared" ref="X7:X70" si="12">EXP(SUMPRODUCT(J7-J$2,J$1))*$S7</f>
        <v>2288.3637670321859</v>
      </c>
      <c r="Y7">
        <f t="shared" ref="Y7:Y70" si="13">EXP(SUMPRODUCT(M7-M$2,M$1))*$S7</f>
        <v>1379.6364644839373</v>
      </c>
      <c r="Z7">
        <f t="shared" ref="Z7:Z70" si="14">EXP(SUMPRODUCT(N7-N$2,N$1))*$S7</f>
        <v>999.46637493169101</v>
      </c>
      <c r="AA7">
        <f t="shared" ref="AA7:AA70" si="15">EXP(SUMPRODUCT(O7-O$2,O$1))*$S7</f>
        <v>1205.8349247645228</v>
      </c>
      <c r="AC7">
        <f t="shared" ref="AC7:AC70" si="16">S7</f>
        <v>1121.5285081276588</v>
      </c>
      <c r="AD7">
        <f t="shared" ref="AD7:AK38" si="17">T7-$S7</f>
        <v>0</v>
      </c>
      <c r="AE7">
        <f t="shared" si="17"/>
        <v>0</v>
      </c>
      <c r="AF7">
        <f t="shared" si="17"/>
        <v>0</v>
      </c>
      <c r="AG7">
        <f t="shared" si="17"/>
        <v>0</v>
      </c>
      <c r="AH7">
        <f t="shared" si="17"/>
        <v>1166.8352589045271</v>
      </c>
      <c r="AI7">
        <f t="shared" si="17"/>
        <v>258.10795635627846</v>
      </c>
      <c r="AJ7">
        <f t="shared" si="17"/>
        <v>-122.06213319596782</v>
      </c>
      <c r="AK7">
        <f t="shared" si="17"/>
        <v>84.306416636864014</v>
      </c>
      <c r="AL7">
        <f t="shared" ref="AL7:AL70" si="18">D7-SUM(AC7:AK7)</f>
        <v>346.11776995861101</v>
      </c>
      <c r="AN7">
        <v>0</v>
      </c>
      <c r="AO7">
        <f t="shared" ref="AO7:AV51" si="19">AD7/SUM($AD7:$AK7)</f>
        <v>0</v>
      </c>
      <c r="AP7">
        <f t="shared" si="3"/>
        <v>0</v>
      </c>
      <c r="AQ7">
        <f t="shared" si="3"/>
        <v>0</v>
      </c>
      <c r="AR7">
        <f t="shared" si="3"/>
        <v>0</v>
      </c>
      <c r="AS7">
        <f t="shared" si="3"/>
        <v>0.84115179815028107</v>
      </c>
      <c r="AT7">
        <f t="shared" si="3"/>
        <v>0.18606565918294909</v>
      </c>
      <c r="AU7">
        <f t="shared" si="3"/>
        <v>-8.7992526828715195E-2</v>
      </c>
      <c r="AV7">
        <f t="shared" si="3"/>
        <v>6.0775069495485057E-2</v>
      </c>
      <c r="AX7">
        <f t="shared" ref="AX7:BF48" si="20">AC7+($AL7*AN7)</f>
        <v>1121.5285081276588</v>
      </c>
      <c r="AY7">
        <f t="shared" si="4"/>
        <v>0</v>
      </c>
      <c r="AZ7">
        <f t="shared" si="4"/>
        <v>0</v>
      </c>
      <c r="BA7">
        <f t="shared" si="4"/>
        <v>0</v>
      </c>
      <c r="BB7">
        <f t="shared" si="4"/>
        <v>0</v>
      </c>
      <c r="BC7">
        <f t="shared" si="4"/>
        <v>1457.9728434769781</v>
      </c>
      <c r="BD7">
        <f t="shared" si="4"/>
        <v>322.50858737855975</v>
      </c>
      <c r="BE7">
        <f t="shared" si="4"/>
        <v>-152.51791035494597</v>
      </c>
      <c r="BF7">
        <f t="shared" si="4"/>
        <v>105.34174815972091</v>
      </c>
      <c r="BI7">
        <f t="shared" ref="BI7:BI70" si="21">SUM(AX7:BF7)</f>
        <v>2854.8337767879716</v>
      </c>
      <c r="BJ7">
        <f t="shared" ref="BJ7:BJ70" si="22">D7</f>
        <v>2854.8337767879716</v>
      </c>
      <c r="BK7">
        <f t="shared" ref="BK7:BK70" si="23">BI7-BJ7</f>
        <v>0</v>
      </c>
    </row>
    <row r="8" spans="1:63" x14ac:dyDescent="0.35">
      <c r="A8" s="2">
        <v>41288</v>
      </c>
      <c r="B8">
        <v>8.3962572731449701</v>
      </c>
      <c r="C8">
        <f t="shared" si="5"/>
        <v>7.4674275212223211</v>
      </c>
      <c r="D8">
        <f t="shared" si="6"/>
        <v>1750.0987978220874</v>
      </c>
      <c r="E8">
        <v>1</v>
      </c>
      <c r="F8">
        <v>69921.604159037393</v>
      </c>
      <c r="G8">
        <v>0</v>
      </c>
      <c r="H8">
        <v>0</v>
      </c>
      <c r="I8">
        <v>0</v>
      </c>
      <c r="J8">
        <v>150914.88928075999</v>
      </c>
      <c r="K8">
        <v>13.4156479217603</v>
      </c>
      <c r="L8">
        <v>0.14285714285714199</v>
      </c>
      <c r="M8">
        <v>29.942569732666001</v>
      </c>
      <c r="N8">
        <v>10.5857334136962</v>
      </c>
      <c r="O8">
        <v>19.7440795898437</v>
      </c>
      <c r="P8">
        <v>66</v>
      </c>
      <c r="S8">
        <f t="shared" si="7"/>
        <v>511.51589128304244</v>
      </c>
      <c r="T8">
        <f t="shared" si="8"/>
        <v>511.51589128304244</v>
      </c>
      <c r="U8">
        <f t="shared" si="9"/>
        <v>511.51589128304244</v>
      </c>
      <c r="V8">
        <f t="shared" si="10"/>
        <v>511.51589128304244</v>
      </c>
      <c r="W8">
        <f t="shared" si="11"/>
        <v>511.51589128304244</v>
      </c>
      <c r="X8">
        <f t="shared" si="12"/>
        <v>1294.0152006127494</v>
      </c>
      <c r="Y8">
        <f t="shared" si="13"/>
        <v>684.80837348338036</v>
      </c>
      <c r="Z8">
        <f t="shared" si="14"/>
        <v>439.53943322603692</v>
      </c>
      <c r="AA8">
        <f t="shared" si="15"/>
        <v>568.19044015416159</v>
      </c>
      <c r="AC8">
        <f t="shared" si="16"/>
        <v>511.51589128304244</v>
      </c>
      <c r="AD8">
        <f t="shared" si="17"/>
        <v>0</v>
      </c>
      <c r="AE8">
        <f t="shared" si="17"/>
        <v>0</v>
      </c>
      <c r="AF8">
        <f t="shared" si="17"/>
        <v>0</v>
      </c>
      <c r="AG8">
        <f t="shared" si="17"/>
        <v>0</v>
      </c>
      <c r="AH8">
        <f t="shared" si="17"/>
        <v>782.49930932970688</v>
      </c>
      <c r="AI8">
        <f t="shared" si="17"/>
        <v>173.29248220033793</v>
      </c>
      <c r="AJ8">
        <f t="shared" si="17"/>
        <v>-71.976458057005516</v>
      </c>
      <c r="AK8">
        <f t="shared" si="17"/>
        <v>56.674548871119157</v>
      </c>
      <c r="AL8">
        <f t="shared" si="18"/>
        <v>298.09302419488654</v>
      </c>
      <c r="AN8">
        <v>0</v>
      </c>
      <c r="AO8">
        <f t="shared" si="19"/>
        <v>0</v>
      </c>
      <c r="AP8">
        <f t="shared" si="3"/>
        <v>0</v>
      </c>
      <c r="AQ8">
        <f t="shared" si="3"/>
        <v>0</v>
      </c>
      <c r="AR8">
        <f t="shared" si="3"/>
        <v>0</v>
      </c>
      <c r="AS8">
        <f t="shared" si="3"/>
        <v>0.83201246926690786</v>
      </c>
      <c r="AT8">
        <f t="shared" si="3"/>
        <v>0.18425767831590995</v>
      </c>
      <c r="AU8">
        <f t="shared" si="3"/>
        <v>-7.6530815916493605E-2</v>
      </c>
      <c r="AV8">
        <f t="shared" si="3"/>
        <v>6.0260668333675861E-2</v>
      </c>
      <c r="AX8">
        <f t="shared" si="20"/>
        <v>511.51589128304244</v>
      </c>
      <c r="AY8">
        <f t="shared" si="4"/>
        <v>0</v>
      </c>
      <c r="AZ8">
        <f t="shared" si="4"/>
        <v>0</v>
      </c>
      <c r="BA8">
        <f t="shared" si="4"/>
        <v>0</v>
      </c>
      <c r="BB8">
        <f t="shared" si="4"/>
        <v>0</v>
      </c>
      <c r="BC8">
        <f t="shared" si="4"/>
        <v>1030.5164224613345</v>
      </c>
      <c r="BD8">
        <f t="shared" si="4"/>
        <v>228.2184107606561</v>
      </c>
      <c r="BE8">
        <f t="shared" si="4"/>
        <v>-94.789760417655259</v>
      </c>
      <c r="BF8">
        <f t="shared" si="4"/>
        <v>74.637833734709631</v>
      </c>
      <c r="BI8">
        <f t="shared" si="21"/>
        <v>1750.0987978220874</v>
      </c>
      <c r="BJ8">
        <f t="shared" si="22"/>
        <v>1750.0987978220874</v>
      </c>
      <c r="BK8">
        <f t="shared" si="23"/>
        <v>0</v>
      </c>
    </row>
    <row r="9" spans="1:63" x14ac:dyDescent="0.35">
      <c r="A9" s="2">
        <v>41295</v>
      </c>
      <c r="B9">
        <v>8.0791932179806505</v>
      </c>
      <c r="C9">
        <f t="shared" si="5"/>
        <v>7.4571480719764578</v>
      </c>
      <c r="D9">
        <f t="shared" si="6"/>
        <v>1732.2008939531638</v>
      </c>
      <c r="E9">
        <v>1</v>
      </c>
      <c r="F9">
        <v>69921.604159037393</v>
      </c>
      <c r="G9">
        <v>0</v>
      </c>
      <c r="H9">
        <v>0</v>
      </c>
      <c r="I9">
        <v>0</v>
      </c>
      <c r="J9">
        <v>174599.331811532</v>
      </c>
      <c r="K9">
        <v>11.8746928746928</v>
      </c>
      <c r="L9">
        <v>0</v>
      </c>
      <c r="M9">
        <v>31.108200073242099</v>
      </c>
      <c r="N9">
        <v>9.7558631896972603</v>
      </c>
      <c r="O9">
        <v>27.893333435058501</v>
      </c>
      <c r="P9">
        <v>70</v>
      </c>
      <c r="S9">
        <f t="shared" si="7"/>
        <v>409.46467321855795</v>
      </c>
      <c r="T9">
        <f t="shared" si="8"/>
        <v>409.46467321855795</v>
      </c>
      <c r="U9">
        <f t="shared" si="9"/>
        <v>409.46467321855795</v>
      </c>
      <c r="V9">
        <f t="shared" si="10"/>
        <v>409.46467321855795</v>
      </c>
      <c r="W9">
        <f t="shared" si="11"/>
        <v>409.46467321855795</v>
      </c>
      <c r="X9">
        <f t="shared" si="12"/>
        <v>1198.2728677247933</v>
      </c>
      <c r="Y9">
        <f t="shared" si="13"/>
        <v>554.44573163839198</v>
      </c>
      <c r="Z9">
        <f t="shared" si="14"/>
        <v>356.05604044003354</v>
      </c>
      <c r="AA9">
        <f t="shared" si="15"/>
        <v>474.99247035588456</v>
      </c>
      <c r="AC9">
        <f t="shared" si="16"/>
        <v>409.46467321855795</v>
      </c>
      <c r="AD9">
        <f t="shared" si="17"/>
        <v>0</v>
      </c>
      <c r="AE9">
        <f t="shared" si="17"/>
        <v>0</v>
      </c>
      <c r="AF9">
        <f t="shared" si="17"/>
        <v>0</v>
      </c>
      <c r="AG9">
        <f t="shared" si="17"/>
        <v>0</v>
      </c>
      <c r="AH9">
        <f t="shared" si="17"/>
        <v>788.8081945062354</v>
      </c>
      <c r="AI9">
        <f t="shared" si="17"/>
        <v>144.98105841983403</v>
      </c>
      <c r="AJ9">
        <f t="shared" si="17"/>
        <v>-53.408632778524407</v>
      </c>
      <c r="AK9">
        <f t="shared" si="17"/>
        <v>65.527797137326615</v>
      </c>
      <c r="AL9">
        <f t="shared" si="18"/>
        <v>376.82780344973435</v>
      </c>
      <c r="AN9">
        <v>0</v>
      </c>
      <c r="AO9">
        <f t="shared" si="19"/>
        <v>0</v>
      </c>
      <c r="AP9">
        <f t="shared" si="3"/>
        <v>0</v>
      </c>
      <c r="AQ9">
        <f t="shared" si="3"/>
        <v>0</v>
      </c>
      <c r="AR9">
        <f t="shared" si="3"/>
        <v>0</v>
      </c>
      <c r="AS9">
        <f t="shared" si="3"/>
        <v>0.83391603255886493</v>
      </c>
      <c r="AT9">
        <f t="shared" si="3"/>
        <v>0.15327177110442317</v>
      </c>
      <c r="AU9">
        <f t="shared" si="3"/>
        <v>-5.6462794708845222E-2</v>
      </c>
      <c r="AV9">
        <f t="shared" si="3"/>
        <v>6.9274991045557149E-2</v>
      </c>
      <c r="AX9">
        <f t="shared" si="20"/>
        <v>409.46467321855795</v>
      </c>
      <c r="AY9">
        <f t="shared" si="4"/>
        <v>0</v>
      </c>
      <c r="AZ9">
        <f t="shared" si="4"/>
        <v>0</v>
      </c>
      <c r="BA9">
        <f t="shared" si="4"/>
        <v>0</v>
      </c>
      <c r="BB9">
        <f t="shared" si="4"/>
        <v>0</v>
      </c>
      <c r="BC9">
        <f t="shared" si="4"/>
        <v>1103.0509413169098</v>
      </c>
      <c r="BD9">
        <f t="shared" si="4"/>
        <v>202.73812325596427</v>
      </c>
      <c r="BE9">
        <f t="shared" si="4"/>
        <v>-74.685383685291839</v>
      </c>
      <c r="BF9">
        <f t="shared" si="4"/>
        <v>91.632539847023935</v>
      </c>
      <c r="BI9">
        <f t="shared" si="21"/>
        <v>1732.200893953164</v>
      </c>
      <c r="BJ9">
        <f t="shared" si="22"/>
        <v>1732.2008939531638</v>
      </c>
      <c r="BK9">
        <f t="shared" si="23"/>
        <v>0</v>
      </c>
    </row>
    <row r="10" spans="1:63" x14ac:dyDescent="0.35">
      <c r="A10" s="2">
        <v>41302</v>
      </c>
      <c r="B10">
        <v>7.8958969807526902</v>
      </c>
      <c r="C10">
        <f t="shared" si="5"/>
        <v>7.7215455507899016</v>
      </c>
      <c r="D10">
        <f t="shared" si="6"/>
        <v>2256.444336267874</v>
      </c>
      <c r="E10">
        <v>1</v>
      </c>
      <c r="F10">
        <v>69921.604159037393</v>
      </c>
      <c r="G10">
        <v>0</v>
      </c>
      <c r="H10">
        <v>0</v>
      </c>
      <c r="I10">
        <v>0</v>
      </c>
      <c r="J10">
        <v>194847.584423072</v>
      </c>
      <c r="K10">
        <v>10.296568627450901</v>
      </c>
      <c r="L10">
        <v>0.28571428571428498</v>
      </c>
      <c r="M10">
        <v>32.0025825500488</v>
      </c>
      <c r="N10">
        <v>12.45152759552</v>
      </c>
      <c r="O10">
        <v>19.3126831054687</v>
      </c>
      <c r="P10">
        <v>67</v>
      </c>
      <c r="S10">
        <f t="shared" si="7"/>
        <v>507.88949561122246</v>
      </c>
      <c r="T10">
        <f t="shared" si="8"/>
        <v>507.88949561122246</v>
      </c>
      <c r="U10">
        <f t="shared" si="9"/>
        <v>507.88949561122246</v>
      </c>
      <c r="V10">
        <f t="shared" si="10"/>
        <v>507.88949561122246</v>
      </c>
      <c r="W10">
        <f t="shared" si="11"/>
        <v>507.88949561122246</v>
      </c>
      <c r="X10">
        <f t="shared" si="12"/>
        <v>1683.4096004842008</v>
      </c>
      <c r="Y10">
        <f t="shared" si="13"/>
        <v>693.73986778477729</v>
      </c>
      <c r="Z10">
        <f t="shared" si="14"/>
        <v>424.91251949633926</v>
      </c>
      <c r="AA10">
        <f t="shared" si="15"/>
        <v>562.86847995097844</v>
      </c>
      <c r="AC10">
        <f t="shared" si="16"/>
        <v>507.88949561122246</v>
      </c>
      <c r="AD10">
        <f t="shared" si="17"/>
        <v>0</v>
      </c>
      <c r="AE10">
        <f t="shared" si="17"/>
        <v>0</v>
      </c>
      <c r="AF10">
        <f t="shared" si="17"/>
        <v>0</v>
      </c>
      <c r="AG10">
        <f t="shared" si="17"/>
        <v>0</v>
      </c>
      <c r="AH10">
        <f t="shared" si="17"/>
        <v>1175.5201048729784</v>
      </c>
      <c r="AI10">
        <f t="shared" si="17"/>
        <v>185.85037217355483</v>
      </c>
      <c r="AJ10">
        <f t="shared" si="17"/>
        <v>-82.9769761148832</v>
      </c>
      <c r="AK10">
        <f t="shared" si="17"/>
        <v>54.978984339755982</v>
      </c>
      <c r="AL10">
        <f t="shared" si="18"/>
        <v>415.1823553852455</v>
      </c>
      <c r="AN10">
        <v>0</v>
      </c>
      <c r="AO10">
        <f t="shared" si="19"/>
        <v>0</v>
      </c>
      <c r="AP10">
        <f t="shared" si="3"/>
        <v>0</v>
      </c>
      <c r="AQ10">
        <f t="shared" si="3"/>
        <v>0</v>
      </c>
      <c r="AR10">
        <f t="shared" si="3"/>
        <v>0</v>
      </c>
      <c r="AS10">
        <f t="shared" si="3"/>
        <v>0.88161419097657701</v>
      </c>
      <c r="AT10">
        <f t="shared" si="3"/>
        <v>0.1393836862740761</v>
      </c>
      <c r="AU10">
        <f t="shared" si="3"/>
        <v>-6.2230904740765938E-2</v>
      </c>
      <c r="AV10">
        <f t="shared" si="3"/>
        <v>4.1233027490112852E-2</v>
      </c>
      <c r="AX10">
        <f t="shared" si="20"/>
        <v>507.88949561122246</v>
      </c>
      <c r="AY10">
        <f t="shared" si="4"/>
        <v>0</v>
      </c>
      <c r="AZ10">
        <f t="shared" si="4"/>
        <v>0</v>
      </c>
      <c r="BA10">
        <f t="shared" si="4"/>
        <v>0</v>
      </c>
      <c r="BB10">
        <f t="shared" si="4"/>
        <v>0</v>
      </c>
      <c r="BC10">
        <f t="shared" si="4"/>
        <v>1541.5507612236913</v>
      </c>
      <c r="BD10">
        <f t="shared" si="4"/>
        <v>243.72001934310384</v>
      </c>
      <c r="BE10">
        <f t="shared" si="4"/>
        <v>-108.81414972290924</v>
      </c>
      <c r="BF10">
        <f t="shared" si="4"/>
        <v>72.098209812765617</v>
      </c>
      <c r="BI10">
        <f t="shared" si="21"/>
        <v>2256.444336267874</v>
      </c>
      <c r="BJ10">
        <f t="shared" si="22"/>
        <v>2256.444336267874</v>
      </c>
      <c r="BK10">
        <f t="shared" si="23"/>
        <v>0</v>
      </c>
    </row>
    <row r="11" spans="1:63" x14ac:dyDescent="0.35">
      <c r="A11" s="2">
        <v>41309</v>
      </c>
      <c r="B11">
        <v>8.21445441354388</v>
      </c>
      <c r="C11">
        <f t="shared" si="5"/>
        <v>8.4279657270688286</v>
      </c>
      <c r="D11">
        <f t="shared" si="6"/>
        <v>4573.1875124417656</v>
      </c>
      <c r="E11">
        <v>1</v>
      </c>
      <c r="F11">
        <v>139748.51318419</v>
      </c>
      <c r="G11">
        <v>0</v>
      </c>
      <c r="H11">
        <v>0</v>
      </c>
      <c r="I11">
        <v>0</v>
      </c>
      <c r="J11">
        <v>231073.15612415</v>
      </c>
      <c r="K11">
        <v>11.5980392156862</v>
      </c>
      <c r="L11">
        <v>1</v>
      </c>
      <c r="M11">
        <v>34.045345306396399</v>
      </c>
      <c r="N11">
        <v>26.843669891357401</v>
      </c>
      <c r="O11">
        <v>11.6846723556518</v>
      </c>
      <c r="P11">
        <v>63</v>
      </c>
      <c r="S11">
        <f t="shared" si="7"/>
        <v>976.47313381536264</v>
      </c>
      <c r="T11">
        <f t="shared" si="8"/>
        <v>1033.5104746995949</v>
      </c>
      <c r="U11">
        <f t="shared" si="9"/>
        <v>976.47313381536264</v>
      </c>
      <c r="V11">
        <f t="shared" si="10"/>
        <v>976.47313381536264</v>
      </c>
      <c r="W11">
        <f t="shared" si="11"/>
        <v>976.47313381536264</v>
      </c>
      <c r="X11">
        <f t="shared" si="12"/>
        <v>4044.2328085691324</v>
      </c>
      <c r="Y11">
        <f t="shared" si="13"/>
        <v>1360.6054750095411</v>
      </c>
      <c r="Z11">
        <f t="shared" si="14"/>
        <v>664.73257860497358</v>
      </c>
      <c r="AA11">
        <f t="shared" si="15"/>
        <v>1039.1237235706981</v>
      </c>
      <c r="AC11">
        <f t="shared" si="16"/>
        <v>976.47313381536264</v>
      </c>
      <c r="AD11">
        <f t="shared" si="17"/>
        <v>57.037340884232208</v>
      </c>
      <c r="AE11">
        <f t="shared" si="17"/>
        <v>0</v>
      </c>
      <c r="AF11">
        <f t="shared" si="17"/>
        <v>0</v>
      </c>
      <c r="AG11">
        <f t="shared" si="17"/>
        <v>0</v>
      </c>
      <c r="AH11">
        <f t="shared" si="17"/>
        <v>3067.75967475377</v>
      </c>
      <c r="AI11">
        <f t="shared" si="17"/>
        <v>384.13234119417848</v>
      </c>
      <c r="AJ11">
        <f t="shared" si="17"/>
        <v>-311.74055521038906</v>
      </c>
      <c r="AK11">
        <f t="shared" si="17"/>
        <v>62.650589755335432</v>
      </c>
      <c r="AL11">
        <f t="shared" si="18"/>
        <v>336.87498724927627</v>
      </c>
      <c r="AN11">
        <v>0</v>
      </c>
      <c r="AO11">
        <f t="shared" si="19"/>
        <v>1.749697884966555E-2</v>
      </c>
      <c r="AP11">
        <f t="shared" si="3"/>
        <v>0</v>
      </c>
      <c r="AQ11">
        <f t="shared" si="3"/>
        <v>0</v>
      </c>
      <c r="AR11">
        <f t="shared" si="3"/>
        <v>0</v>
      </c>
      <c r="AS11">
        <f t="shared" si="3"/>
        <v>0.94107693859659369</v>
      </c>
      <c r="AT11">
        <f t="shared" si="3"/>
        <v>0.11783781195180321</v>
      </c>
      <c r="AU11">
        <f t="shared" si="3"/>
        <v>-9.5630648563545806E-2</v>
      </c>
      <c r="AV11">
        <f t="shared" si="3"/>
        <v>1.9218919165483347E-2</v>
      </c>
      <c r="AX11">
        <f t="shared" si="20"/>
        <v>976.47313381536264</v>
      </c>
      <c r="AY11">
        <f t="shared" si="4"/>
        <v>62.931635411114144</v>
      </c>
      <c r="AZ11">
        <f t="shared" si="4"/>
        <v>0</v>
      </c>
      <c r="BA11">
        <f t="shared" si="4"/>
        <v>0</v>
      </c>
      <c r="BB11">
        <f t="shared" si="4"/>
        <v>0</v>
      </c>
      <c r="BC11">
        <f t="shared" si="4"/>
        <v>3384.7849564440853</v>
      </c>
      <c r="BD11">
        <f t="shared" si="4"/>
        <v>423.82895259292479</v>
      </c>
      <c r="BE11">
        <f t="shared" si="4"/>
        <v>-343.95612872587355</v>
      </c>
      <c r="BF11">
        <f t="shared" si="4"/>
        <v>69.124962904152511</v>
      </c>
      <c r="BI11">
        <f t="shared" si="21"/>
        <v>4573.1875124417647</v>
      </c>
      <c r="BJ11">
        <f t="shared" si="22"/>
        <v>4573.1875124417656</v>
      </c>
      <c r="BK11">
        <f t="shared" si="23"/>
        <v>0</v>
      </c>
    </row>
    <row r="12" spans="1:63" x14ac:dyDescent="0.35">
      <c r="A12" s="2">
        <v>41316</v>
      </c>
      <c r="B12">
        <v>8.4677806115863596</v>
      </c>
      <c r="C12">
        <f t="shared" si="5"/>
        <v>8.1565557899552896</v>
      </c>
      <c r="D12">
        <f t="shared" si="6"/>
        <v>3486.1588392880167</v>
      </c>
      <c r="E12">
        <v>1</v>
      </c>
      <c r="F12">
        <v>145861.491633022</v>
      </c>
      <c r="G12">
        <v>0</v>
      </c>
      <c r="H12">
        <v>0</v>
      </c>
      <c r="I12">
        <v>0</v>
      </c>
      <c r="J12">
        <v>251700.004638905</v>
      </c>
      <c r="K12">
        <v>19.539215686274499</v>
      </c>
      <c r="L12">
        <v>1</v>
      </c>
      <c r="M12">
        <v>37.0361938476562</v>
      </c>
      <c r="N12">
        <v>59.316448211669901</v>
      </c>
      <c r="O12">
        <v>4.8982572555542001</v>
      </c>
      <c r="P12">
        <v>75</v>
      </c>
      <c r="S12">
        <f t="shared" si="7"/>
        <v>1046.1666435527281</v>
      </c>
      <c r="T12">
        <f t="shared" si="8"/>
        <v>1112.7915815915205</v>
      </c>
      <c r="U12">
        <f t="shared" si="9"/>
        <v>1046.1666435527281</v>
      </c>
      <c r="V12">
        <f t="shared" si="10"/>
        <v>1046.1666435527281</v>
      </c>
      <c r="W12">
        <f t="shared" si="11"/>
        <v>1046.1666435527281</v>
      </c>
      <c r="X12">
        <f t="shared" si="12"/>
        <v>4918.913616868751</v>
      </c>
      <c r="Y12">
        <f t="shared" si="13"/>
        <v>1500.8225745957693</v>
      </c>
      <c r="Z12">
        <f t="shared" si="14"/>
        <v>447.2512467228886</v>
      </c>
      <c r="AA12">
        <f t="shared" si="15"/>
        <v>1073.797244762806</v>
      </c>
      <c r="AC12">
        <f t="shared" si="16"/>
        <v>1046.1666435527281</v>
      </c>
      <c r="AD12">
        <f t="shared" si="17"/>
        <v>66.624938038792379</v>
      </c>
      <c r="AE12">
        <f t="shared" si="17"/>
        <v>0</v>
      </c>
      <c r="AF12">
        <f t="shared" si="17"/>
        <v>0</v>
      </c>
      <c r="AG12">
        <f t="shared" si="17"/>
        <v>0</v>
      </c>
      <c r="AH12">
        <f t="shared" si="17"/>
        <v>3872.7469733160228</v>
      </c>
      <c r="AI12">
        <f t="shared" si="17"/>
        <v>454.65593104304116</v>
      </c>
      <c r="AJ12">
        <f t="shared" si="17"/>
        <v>-598.91539682983955</v>
      </c>
      <c r="AK12">
        <f t="shared" si="17"/>
        <v>27.630601210077884</v>
      </c>
      <c r="AL12">
        <f t="shared" si="18"/>
        <v>-1382.7508510428061</v>
      </c>
      <c r="AN12">
        <v>0</v>
      </c>
      <c r="AO12">
        <f t="shared" si="19"/>
        <v>1.742856823582364E-2</v>
      </c>
      <c r="AP12">
        <f t="shared" si="3"/>
        <v>0</v>
      </c>
      <c r="AQ12">
        <f t="shared" si="3"/>
        <v>0</v>
      </c>
      <c r="AR12">
        <f t="shared" si="3"/>
        <v>0</v>
      </c>
      <c r="AS12">
        <f t="shared" si="3"/>
        <v>1.0130806402434172</v>
      </c>
      <c r="AT12">
        <f t="shared" si="3"/>
        <v>0.11893447335578489</v>
      </c>
      <c r="AU12">
        <f t="shared" si="3"/>
        <v>-0.15667163330128109</v>
      </c>
      <c r="AV12">
        <f t="shared" si="3"/>
        <v>7.2279514662555366E-3</v>
      </c>
      <c r="AX12">
        <f t="shared" si="20"/>
        <v>1046.1666435527281</v>
      </c>
      <c r="AY12">
        <f t="shared" si="4"/>
        <v>42.52557047824962</v>
      </c>
      <c r="AZ12">
        <f t="shared" si="4"/>
        <v>0</v>
      </c>
      <c r="BA12">
        <f t="shared" si="4"/>
        <v>0</v>
      </c>
      <c r="BB12">
        <f t="shared" si="4"/>
        <v>0</v>
      </c>
      <c r="BC12">
        <f t="shared" si="4"/>
        <v>2471.9088558444469</v>
      </c>
      <c r="BD12">
        <f t="shared" si="4"/>
        <v>290.19918679200168</v>
      </c>
      <c r="BE12">
        <f t="shared" si="4"/>
        <v>-382.27756254822668</v>
      </c>
      <c r="BF12">
        <f t="shared" si="4"/>
        <v>17.636145168816945</v>
      </c>
      <c r="BI12">
        <f t="shared" si="21"/>
        <v>3486.1588392880162</v>
      </c>
      <c r="BJ12">
        <f t="shared" si="22"/>
        <v>3486.1588392880167</v>
      </c>
      <c r="BK12">
        <f t="shared" si="23"/>
        <v>0</v>
      </c>
    </row>
    <row r="13" spans="1:63" x14ac:dyDescent="0.35">
      <c r="A13" s="2">
        <v>41323</v>
      </c>
      <c r="B13">
        <v>7.7946966202865902</v>
      </c>
      <c r="C13">
        <f t="shared" si="5"/>
        <v>8.40668682757968</v>
      </c>
      <c r="D13">
        <f t="shared" si="6"/>
        <v>4476.9031605767786</v>
      </c>
      <c r="E13">
        <v>1</v>
      </c>
      <c r="F13">
        <v>120412.14210262201</v>
      </c>
      <c r="G13">
        <v>0</v>
      </c>
      <c r="H13">
        <v>0</v>
      </c>
      <c r="I13">
        <v>0</v>
      </c>
      <c r="J13">
        <v>261065.13533623301</v>
      </c>
      <c r="K13">
        <v>27.538083538083502</v>
      </c>
      <c r="L13">
        <v>1</v>
      </c>
      <c r="M13">
        <v>36.991664886474602</v>
      </c>
      <c r="N13">
        <v>55.526348114013601</v>
      </c>
      <c r="O13">
        <v>3.8214876651763898</v>
      </c>
      <c r="P13">
        <v>81</v>
      </c>
      <c r="S13">
        <f t="shared" si="7"/>
        <v>1233.9466455333938</v>
      </c>
      <c r="T13">
        <f t="shared" si="8"/>
        <v>1285.6526585453448</v>
      </c>
      <c r="U13">
        <f t="shared" si="9"/>
        <v>1233.9466455333938</v>
      </c>
      <c r="V13">
        <f t="shared" si="10"/>
        <v>1233.9466455333938</v>
      </c>
      <c r="W13">
        <f t="shared" si="11"/>
        <v>1233.9466455333938</v>
      </c>
      <c r="X13">
        <f t="shared" si="12"/>
        <v>6145.7959939900338</v>
      </c>
      <c r="Y13">
        <f t="shared" si="13"/>
        <v>1769.442402636392</v>
      </c>
      <c r="Z13">
        <f t="shared" si="14"/>
        <v>556.96505687395404</v>
      </c>
      <c r="AA13">
        <f t="shared" si="15"/>
        <v>1259.2995389273879</v>
      </c>
      <c r="AC13">
        <f t="shared" si="16"/>
        <v>1233.9466455333938</v>
      </c>
      <c r="AD13">
        <f t="shared" si="17"/>
        <v>51.706013011950972</v>
      </c>
      <c r="AE13">
        <f t="shared" si="17"/>
        <v>0</v>
      </c>
      <c r="AF13">
        <f t="shared" si="17"/>
        <v>0</v>
      </c>
      <c r="AG13">
        <f t="shared" si="17"/>
        <v>0</v>
      </c>
      <c r="AH13">
        <f t="shared" si="17"/>
        <v>4911.8493484566397</v>
      </c>
      <c r="AI13">
        <f t="shared" si="17"/>
        <v>535.49575710299814</v>
      </c>
      <c r="AJ13">
        <f t="shared" si="17"/>
        <v>-676.98158865943981</v>
      </c>
      <c r="AK13">
        <f t="shared" si="17"/>
        <v>25.352893393994009</v>
      </c>
      <c r="AL13">
        <f t="shared" si="18"/>
        <v>-1604.4659082627586</v>
      </c>
      <c r="AN13">
        <v>0</v>
      </c>
      <c r="AO13">
        <f t="shared" si="19"/>
        <v>1.0666702526965935E-2</v>
      </c>
      <c r="AP13">
        <f t="shared" si="3"/>
        <v>0</v>
      </c>
      <c r="AQ13">
        <f t="shared" si="3"/>
        <v>0</v>
      </c>
      <c r="AR13">
        <f t="shared" si="3"/>
        <v>0</v>
      </c>
      <c r="AS13">
        <f t="shared" si="3"/>
        <v>1.0132909656977149</v>
      </c>
      <c r="AT13">
        <f t="shared" si="3"/>
        <v>0.1104702067078709</v>
      </c>
      <c r="AU13">
        <f t="shared" si="3"/>
        <v>-0.13965805525933725</v>
      </c>
      <c r="AV13">
        <f t="shared" si="3"/>
        <v>5.230180326785361E-3</v>
      </c>
      <c r="AX13">
        <f t="shared" si="20"/>
        <v>1233.9466455333938</v>
      </c>
      <c r="AY13">
        <f t="shared" si="4"/>
        <v>34.591652453853911</v>
      </c>
      <c r="AZ13">
        <f t="shared" si="4"/>
        <v>0</v>
      </c>
      <c r="BA13">
        <f t="shared" si="4"/>
        <v>0</v>
      </c>
      <c r="BB13">
        <f t="shared" si="4"/>
        <v>0</v>
      </c>
      <c r="BC13">
        <f t="shared" si="4"/>
        <v>3286.0585388440077</v>
      </c>
      <c r="BD13">
        <f t="shared" si="4"/>
        <v>358.25007656147937</v>
      </c>
      <c r="BE13">
        <f t="shared" si="4"/>
        <v>-452.90500018155672</v>
      </c>
      <c r="BF13">
        <f t="shared" si="4"/>
        <v>16.961247365600322</v>
      </c>
      <c r="BI13">
        <f t="shared" si="21"/>
        <v>4476.9031605767786</v>
      </c>
      <c r="BJ13">
        <f t="shared" si="22"/>
        <v>4476.9031605767786</v>
      </c>
      <c r="BK13">
        <f t="shared" si="23"/>
        <v>0</v>
      </c>
    </row>
    <row r="14" spans="1:63" x14ac:dyDescent="0.35">
      <c r="A14" s="2">
        <v>41330</v>
      </c>
      <c r="B14">
        <v>7.28764093804336</v>
      </c>
      <c r="C14">
        <f t="shared" si="5"/>
        <v>7.3103572963358276</v>
      </c>
      <c r="D14">
        <f t="shared" si="6"/>
        <v>1495.7115059715925</v>
      </c>
      <c r="E14">
        <v>1</v>
      </c>
      <c r="F14">
        <v>111492.097728675</v>
      </c>
      <c r="G14">
        <v>0</v>
      </c>
      <c r="H14">
        <v>0</v>
      </c>
      <c r="I14">
        <v>0</v>
      </c>
      <c r="J14">
        <v>213139.163109363</v>
      </c>
      <c r="K14">
        <v>13.066339066338999</v>
      </c>
      <c r="L14">
        <v>0.28571428571428498</v>
      </c>
      <c r="M14">
        <v>35.236839294433601</v>
      </c>
      <c r="N14">
        <v>49.241111755371101</v>
      </c>
      <c r="O14">
        <v>2.6073343753814702</v>
      </c>
      <c r="P14">
        <v>71</v>
      </c>
      <c r="S14">
        <f t="shared" si="7"/>
        <v>521.76719121248902</v>
      </c>
      <c r="T14">
        <f t="shared" si="8"/>
        <v>539.7026316912943</v>
      </c>
      <c r="U14">
        <f t="shared" si="9"/>
        <v>521.76719121248902</v>
      </c>
      <c r="V14">
        <f t="shared" si="10"/>
        <v>521.76719121248902</v>
      </c>
      <c r="W14">
        <f t="shared" si="11"/>
        <v>521.76719121248902</v>
      </c>
      <c r="X14">
        <f t="shared" si="12"/>
        <v>1935.3188024370859</v>
      </c>
      <c r="Y14">
        <f t="shared" si="13"/>
        <v>735.51376618479208</v>
      </c>
      <c r="Z14">
        <f t="shared" si="14"/>
        <v>257.69928098868462</v>
      </c>
      <c r="AA14">
        <f t="shared" si="15"/>
        <v>529.05782087042758</v>
      </c>
      <c r="AC14">
        <f t="shared" si="16"/>
        <v>521.76719121248902</v>
      </c>
      <c r="AD14">
        <f t="shared" si="17"/>
        <v>17.935440478805276</v>
      </c>
      <c r="AE14">
        <f t="shared" si="17"/>
        <v>0</v>
      </c>
      <c r="AF14">
        <f t="shared" si="17"/>
        <v>0</v>
      </c>
      <c r="AG14">
        <f t="shared" si="17"/>
        <v>0</v>
      </c>
      <c r="AH14">
        <f t="shared" si="17"/>
        <v>1413.5516112245969</v>
      </c>
      <c r="AI14">
        <f t="shared" si="17"/>
        <v>213.74657497230305</v>
      </c>
      <c r="AJ14">
        <f t="shared" si="17"/>
        <v>-264.0679102238044</v>
      </c>
      <c r="AK14">
        <f t="shared" si="17"/>
        <v>7.2906296579385526</v>
      </c>
      <c r="AL14">
        <f t="shared" si="18"/>
        <v>-414.51203135073615</v>
      </c>
      <c r="AN14">
        <v>0</v>
      </c>
      <c r="AO14">
        <f t="shared" si="19"/>
        <v>1.2917540064587974E-2</v>
      </c>
      <c r="AP14">
        <f t="shared" si="3"/>
        <v>0</v>
      </c>
      <c r="AQ14">
        <f t="shared" si="3"/>
        <v>0</v>
      </c>
      <c r="AR14">
        <f t="shared" si="3"/>
        <v>0</v>
      </c>
      <c r="AS14">
        <f t="shared" si="3"/>
        <v>1.0180742197513584</v>
      </c>
      <c r="AT14">
        <f t="shared" si="3"/>
        <v>0.15394547734336458</v>
      </c>
      <c r="AU14">
        <f t="shared" si="3"/>
        <v>-0.19018812580148217</v>
      </c>
      <c r="AV14">
        <f t="shared" si="3"/>
        <v>5.2508886421711084E-3</v>
      </c>
      <c r="AX14">
        <f t="shared" si="20"/>
        <v>521.76719121248902</v>
      </c>
      <c r="AY14">
        <f t="shared" si="4"/>
        <v>12.580964706578396</v>
      </c>
      <c r="AZ14">
        <f t="shared" si="4"/>
        <v>0</v>
      </c>
      <c r="BA14">
        <f t="shared" si="4"/>
        <v>0</v>
      </c>
      <c r="BB14">
        <f t="shared" si="4"/>
        <v>0</v>
      </c>
      <c r="BC14">
        <f t="shared" si="4"/>
        <v>991.54759832964555</v>
      </c>
      <c r="BD14">
        <f t="shared" si="4"/>
        <v>149.93432244144628</v>
      </c>
      <c r="BE14">
        <f t="shared" si="4"/>
        <v>-185.23264385904267</v>
      </c>
      <c r="BF14">
        <f t="shared" si="4"/>
        <v>5.1140731404756981</v>
      </c>
      <c r="BI14">
        <f t="shared" si="21"/>
        <v>1495.7115059715923</v>
      </c>
      <c r="BJ14">
        <f t="shared" si="22"/>
        <v>1495.7115059715925</v>
      </c>
      <c r="BK14">
        <f t="shared" si="23"/>
        <v>0</v>
      </c>
    </row>
    <row r="15" spans="1:63" x14ac:dyDescent="0.35">
      <c r="A15" s="2">
        <v>41337</v>
      </c>
      <c r="B15">
        <v>7.79904622409276</v>
      </c>
      <c r="C15">
        <f t="shared" si="5"/>
        <v>7.2740915817261227</v>
      </c>
      <c r="D15">
        <f t="shared" si="6"/>
        <v>1442.4402577107012</v>
      </c>
      <c r="E15">
        <v>1</v>
      </c>
      <c r="F15">
        <v>156498.26176366501</v>
      </c>
      <c r="G15">
        <v>0</v>
      </c>
      <c r="H15">
        <v>0</v>
      </c>
      <c r="I15">
        <v>0</v>
      </c>
      <c r="J15">
        <v>167701.77041655401</v>
      </c>
      <c r="K15">
        <v>9.8992628992628902</v>
      </c>
      <c r="L15">
        <v>0</v>
      </c>
      <c r="M15">
        <v>31.742259979248001</v>
      </c>
      <c r="N15">
        <v>12.462759971618601</v>
      </c>
      <c r="O15">
        <v>6.4038004875183097</v>
      </c>
      <c r="P15">
        <v>70</v>
      </c>
      <c r="S15">
        <f t="shared" si="7"/>
        <v>384.06220163609305</v>
      </c>
      <c r="T15">
        <f t="shared" si="8"/>
        <v>412.06922024044326</v>
      </c>
      <c r="U15">
        <f t="shared" si="9"/>
        <v>384.06220163609305</v>
      </c>
      <c r="V15">
        <f t="shared" si="10"/>
        <v>384.06220163609305</v>
      </c>
      <c r="W15">
        <f t="shared" si="11"/>
        <v>384.06220163609305</v>
      </c>
      <c r="X15">
        <f t="shared" si="12"/>
        <v>1077.2539152323964</v>
      </c>
      <c r="Y15">
        <f t="shared" si="13"/>
        <v>523.27184238060204</v>
      </c>
      <c r="Z15">
        <f t="shared" si="14"/>
        <v>321.2639384835237</v>
      </c>
      <c r="AA15">
        <f t="shared" si="15"/>
        <v>397.37703848364782</v>
      </c>
      <c r="AC15">
        <f t="shared" si="16"/>
        <v>384.06220163609305</v>
      </c>
      <c r="AD15">
        <f t="shared" si="17"/>
        <v>28.007018604350208</v>
      </c>
      <c r="AE15">
        <f t="shared" si="17"/>
        <v>0</v>
      </c>
      <c r="AF15">
        <f t="shared" si="17"/>
        <v>0</v>
      </c>
      <c r="AG15">
        <f t="shared" si="17"/>
        <v>0</v>
      </c>
      <c r="AH15">
        <f t="shared" si="17"/>
        <v>693.19171359630332</v>
      </c>
      <c r="AI15">
        <f t="shared" si="17"/>
        <v>139.20964074450899</v>
      </c>
      <c r="AJ15">
        <f t="shared" si="17"/>
        <v>-62.798263152569348</v>
      </c>
      <c r="AK15">
        <f t="shared" si="17"/>
        <v>13.314836847554773</v>
      </c>
      <c r="AL15">
        <f t="shared" si="18"/>
        <v>247.45310943446043</v>
      </c>
      <c r="AN15">
        <v>0</v>
      </c>
      <c r="AO15">
        <f t="shared" si="19"/>
        <v>3.4537127906090259E-2</v>
      </c>
      <c r="AP15">
        <f t="shared" si="3"/>
        <v>0</v>
      </c>
      <c r="AQ15">
        <f t="shared" si="3"/>
        <v>0</v>
      </c>
      <c r="AR15">
        <f t="shared" si="3"/>
        <v>0</v>
      </c>
      <c r="AS15">
        <f t="shared" si="3"/>
        <v>0.85481611642157396</v>
      </c>
      <c r="AT15">
        <f t="shared" si="3"/>
        <v>0.17166772501115812</v>
      </c>
      <c r="AU15">
        <f t="shared" si="3"/>
        <v>-7.7440290143689958E-2</v>
      </c>
      <c r="AV15">
        <f t="shared" si="3"/>
        <v>1.6419320804867653E-2</v>
      </c>
      <c r="AX15">
        <f t="shared" si="20"/>
        <v>384.06220163609305</v>
      </c>
      <c r="AY15">
        <f t="shared" si="4"/>
        <v>36.553338295647919</v>
      </c>
      <c r="AZ15">
        <f t="shared" si="4"/>
        <v>0</v>
      </c>
      <c r="BA15">
        <f t="shared" si="4"/>
        <v>0</v>
      </c>
      <c r="BB15">
        <f t="shared" si="4"/>
        <v>0</v>
      </c>
      <c r="BC15">
        <f t="shared" si="4"/>
        <v>904.7186195995115</v>
      </c>
      <c r="BD15">
        <f t="shared" si="4"/>
        <v>181.68935308805996</v>
      </c>
      <c r="BE15">
        <f t="shared" si="4"/>
        <v>-81.961103744132231</v>
      </c>
      <c r="BF15">
        <f t="shared" si="4"/>
        <v>17.377848835521199</v>
      </c>
      <c r="BI15">
        <f t="shared" si="21"/>
        <v>1442.4402577107014</v>
      </c>
      <c r="BJ15">
        <f t="shared" si="22"/>
        <v>1442.4402577107012</v>
      </c>
      <c r="BK15">
        <f t="shared" si="23"/>
        <v>0</v>
      </c>
    </row>
    <row r="16" spans="1:63" x14ac:dyDescent="0.35">
      <c r="A16" s="2">
        <v>41344</v>
      </c>
      <c r="B16">
        <v>7.0563980179140797</v>
      </c>
      <c r="C16">
        <f t="shared" si="5"/>
        <v>7.2466897549758276</v>
      </c>
      <c r="D16">
        <f t="shared" si="6"/>
        <v>1403.4513824426363</v>
      </c>
      <c r="E16">
        <v>1</v>
      </c>
      <c r="F16">
        <v>205487.59396658599</v>
      </c>
      <c r="G16">
        <v>0</v>
      </c>
      <c r="H16">
        <v>0</v>
      </c>
      <c r="I16">
        <v>0</v>
      </c>
      <c r="J16">
        <v>132412.08739158799</v>
      </c>
      <c r="K16">
        <v>11.2205882352941</v>
      </c>
      <c r="L16">
        <v>0</v>
      </c>
      <c r="M16">
        <v>30.0987949371337</v>
      </c>
      <c r="N16">
        <v>9.8637571334838796</v>
      </c>
      <c r="O16">
        <v>10.7038211822509</v>
      </c>
      <c r="P16">
        <v>66</v>
      </c>
      <c r="S16">
        <f t="shared" si="7"/>
        <v>426.87318221451864</v>
      </c>
      <c r="T16">
        <f t="shared" si="8"/>
        <v>476.61170401440449</v>
      </c>
      <c r="U16">
        <f t="shared" si="9"/>
        <v>426.87318221451864</v>
      </c>
      <c r="V16">
        <f t="shared" si="10"/>
        <v>426.87318221451864</v>
      </c>
      <c r="W16">
        <f t="shared" si="11"/>
        <v>426.87318221451864</v>
      </c>
      <c r="X16">
        <f t="shared" si="12"/>
        <v>963.73976940594821</v>
      </c>
      <c r="Y16">
        <f t="shared" si="13"/>
        <v>572.36083895985723</v>
      </c>
      <c r="Z16">
        <f t="shared" si="14"/>
        <v>370.62055901782998</v>
      </c>
      <c r="AA16">
        <f t="shared" si="15"/>
        <v>451.89629076364673</v>
      </c>
      <c r="AC16">
        <f t="shared" si="16"/>
        <v>426.87318221451864</v>
      </c>
      <c r="AD16">
        <f t="shared" si="17"/>
        <v>49.738521799885859</v>
      </c>
      <c r="AE16">
        <f t="shared" si="17"/>
        <v>0</v>
      </c>
      <c r="AF16">
        <f t="shared" si="17"/>
        <v>0</v>
      </c>
      <c r="AG16">
        <f t="shared" si="17"/>
        <v>0</v>
      </c>
      <c r="AH16">
        <f t="shared" si="17"/>
        <v>536.86658719142952</v>
      </c>
      <c r="AI16">
        <f t="shared" si="17"/>
        <v>145.4876567453386</v>
      </c>
      <c r="AJ16">
        <f t="shared" si="17"/>
        <v>-56.25262319668866</v>
      </c>
      <c r="AK16">
        <f t="shared" si="17"/>
        <v>25.023108549128096</v>
      </c>
      <c r="AL16">
        <f t="shared" si="18"/>
        <v>275.71494913902416</v>
      </c>
      <c r="AN16">
        <v>0</v>
      </c>
      <c r="AO16">
        <f t="shared" si="19"/>
        <v>7.096751288157227E-2</v>
      </c>
      <c r="AP16">
        <f t="shared" si="3"/>
        <v>0</v>
      </c>
      <c r="AQ16">
        <f t="shared" si="3"/>
        <v>0</v>
      </c>
      <c r="AR16">
        <f t="shared" si="3"/>
        <v>0</v>
      </c>
      <c r="AS16">
        <f t="shared" si="3"/>
        <v>0.76600761469113365</v>
      </c>
      <c r="AT16">
        <f t="shared" si="3"/>
        <v>0.20758351435784478</v>
      </c>
      <c r="AU16">
        <f t="shared" si="3"/>
        <v>-8.0261910022070559E-2</v>
      </c>
      <c r="AV16">
        <f t="shared" si="3"/>
        <v>3.5703268091519857E-2</v>
      </c>
      <c r="AX16">
        <f t="shared" si="20"/>
        <v>426.87318221451864</v>
      </c>
      <c r="AY16">
        <f t="shared" si="4"/>
        <v>69.305326004551603</v>
      </c>
      <c r="AZ16">
        <f t="shared" si="4"/>
        <v>0</v>
      </c>
      <c r="BA16">
        <f t="shared" si="4"/>
        <v>0</v>
      </c>
      <c r="BB16">
        <f t="shared" si="4"/>
        <v>0</v>
      </c>
      <c r="BC16">
        <f t="shared" si="4"/>
        <v>748.06633771610063</v>
      </c>
      <c r="BD16">
        <f t="shared" si="4"/>
        <v>202.72153484861167</v>
      </c>
      <c r="BE16">
        <f t="shared" si="4"/>
        <v>-78.382031636224781</v>
      </c>
      <c r="BF16">
        <f t="shared" si="4"/>
        <v>34.867033295078436</v>
      </c>
      <c r="BI16">
        <f t="shared" si="21"/>
        <v>1403.451382442636</v>
      </c>
      <c r="BJ16">
        <f t="shared" si="22"/>
        <v>1403.4513824426363</v>
      </c>
      <c r="BK16">
        <f t="shared" si="23"/>
        <v>0</v>
      </c>
    </row>
    <row r="17" spans="1:63" x14ac:dyDescent="0.35">
      <c r="A17" s="2">
        <v>41351</v>
      </c>
      <c r="B17">
        <v>7.0193149004179798</v>
      </c>
      <c r="C17">
        <f t="shared" si="5"/>
        <v>7.1381976156336258</v>
      </c>
      <c r="D17">
        <f t="shared" si="6"/>
        <v>1259.1568579915079</v>
      </c>
      <c r="E17">
        <v>1</v>
      </c>
      <c r="F17">
        <v>216527.51664387301</v>
      </c>
      <c r="G17">
        <v>0</v>
      </c>
      <c r="H17">
        <v>0</v>
      </c>
      <c r="I17">
        <v>0</v>
      </c>
      <c r="J17">
        <v>112831.590984111</v>
      </c>
      <c r="K17">
        <v>11.3682926829268</v>
      </c>
      <c r="L17">
        <v>0</v>
      </c>
      <c r="M17">
        <v>26.288002014160099</v>
      </c>
      <c r="N17">
        <v>7.5965919494628897</v>
      </c>
      <c r="O17">
        <v>8.2804746627807599</v>
      </c>
      <c r="P17">
        <v>65</v>
      </c>
      <c r="S17">
        <f t="shared" si="7"/>
        <v>435.71429152499945</v>
      </c>
      <c r="T17">
        <f t="shared" si="8"/>
        <v>490.86902502448009</v>
      </c>
      <c r="U17">
        <f t="shared" si="9"/>
        <v>435.71429152499945</v>
      </c>
      <c r="V17">
        <f t="shared" si="10"/>
        <v>435.71429152499945</v>
      </c>
      <c r="W17">
        <f t="shared" si="11"/>
        <v>435.71429152499945</v>
      </c>
      <c r="X17">
        <f t="shared" si="12"/>
        <v>872.09731585610314</v>
      </c>
      <c r="Y17">
        <f t="shared" si="13"/>
        <v>562.91972044263616</v>
      </c>
      <c r="Z17">
        <f t="shared" si="14"/>
        <v>390.78516451532903</v>
      </c>
      <c r="AA17">
        <f t="shared" si="15"/>
        <v>455.3450212411106</v>
      </c>
      <c r="AC17">
        <f t="shared" si="16"/>
        <v>435.71429152499945</v>
      </c>
      <c r="AD17">
        <f t="shared" si="17"/>
        <v>55.154733499480642</v>
      </c>
      <c r="AE17">
        <f t="shared" si="17"/>
        <v>0</v>
      </c>
      <c r="AF17">
        <f t="shared" si="17"/>
        <v>0</v>
      </c>
      <c r="AG17">
        <f t="shared" si="17"/>
        <v>0</v>
      </c>
      <c r="AH17">
        <f t="shared" si="17"/>
        <v>436.38302433110368</v>
      </c>
      <c r="AI17">
        <f t="shared" si="17"/>
        <v>127.20542891763671</v>
      </c>
      <c r="AJ17">
        <f t="shared" si="17"/>
        <v>-44.929127009670424</v>
      </c>
      <c r="AK17">
        <f t="shared" si="17"/>
        <v>19.630729716111148</v>
      </c>
      <c r="AL17">
        <f t="shared" si="18"/>
        <v>229.99777701184667</v>
      </c>
      <c r="AN17">
        <v>0</v>
      </c>
      <c r="AO17">
        <f t="shared" si="19"/>
        <v>9.293995748141011E-2</v>
      </c>
      <c r="AP17">
        <f t="shared" si="3"/>
        <v>0</v>
      </c>
      <c r="AQ17">
        <f t="shared" si="3"/>
        <v>0</v>
      </c>
      <c r="AR17">
        <f t="shared" si="3"/>
        <v>0</v>
      </c>
      <c r="AS17">
        <f t="shared" si="3"/>
        <v>0.73533887580698465</v>
      </c>
      <c r="AT17">
        <f t="shared" si="3"/>
        <v>0.21435090707347934</v>
      </c>
      <c r="AU17">
        <f t="shared" si="3"/>
        <v>-7.5709026025752871E-2</v>
      </c>
      <c r="AV17">
        <f t="shared" si="3"/>
        <v>3.3079285663878771E-2</v>
      </c>
      <c r="AX17">
        <f t="shared" si="20"/>
        <v>435.71429152499945</v>
      </c>
      <c r="AY17">
        <f t="shared" si="4"/>
        <v>76.530717115780519</v>
      </c>
      <c r="AZ17">
        <f t="shared" si="4"/>
        <v>0</v>
      </c>
      <c r="BA17">
        <f t="shared" si="4"/>
        <v>0</v>
      </c>
      <c r="BB17">
        <f t="shared" si="4"/>
        <v>0</v>
      </c>
      <c r="BC17">
        <f t="shared" si="4"/>
        <v>605.5093311171006</v>
      </c>
      <c r="BD17">
        <f t="shared" si="4"/>
        <v>176.50566104500987</v>
      </c>
      <c r="BE17">
        <f t="shared" si="4"/>
        <v>-62.34203469532563</v>
      </c>
      <c r="BF17">
        <f t="shared" si="4"/>
        <v>27.238891883943115</v>
      </c>
      <c r="BI17">
        <f t="shared" si="21"/>
        <v>1259.1568579915081</v>
      </c>
      <c r="BJ17">
        <f t="shared" si="22"/>
        <v>1259.1568579915079</v>
      </c>
      <c r="BK17">
        <f t="shared" si="23"/>
        <v>0</v>
      </c>
    </row>
    <row r="18" spans="1:63" x14ac:dyDescent="0.35">
      <c r="A18" s="2">
        <v>41358</v>
      </c>
      <c r="B18">
        <v>7.6786389406876099</v>
      </c>
      <c r="C18">
        <f t="shared" si="5"/>
        <v>7.1070521375939588</v>
      </c>
      <c r="D18">
        <f t="shared" si="6"/>
        <v>1220.5442411940494</v>
      </c>
      <c r="E18">
        <v>1</v>
      </c>
      <c r="F18">
        <v>176096.523177141</v>
      </c>
      <c r="G18">
        <v>0</v>
      </c>
      <c r="H18">
        <v>0</v>
      </c>
      <c r="I18">
        <v>0</v>
      </c>
      <c r="J18">
        <v>117304.03119787799</v>
      </c>
      <c r="K18">
        <v>14.929440389294401</v>
      </c>
      <c r="L18">
        <v>0</v>
      </c>
      <c r="M18">
        <v>18.680665969848601</v>
      </c>
      <c r="N18">
        <v>9.42584133148193</v>
      </c>
      <c r="O18">
        <v>3.5435986518859801</v>
      </c>
      <c r="P18">
        <v>66</v>
      </c>
      <c r="S18">
        <f t="shared" si="7"/>
        <v>481.41761795764421</v>
      </c>
      <c r="T18">
        <f t="shared" si="8"/>
        <v>524.81999187442193</v>
      </c>
      <c r="U18">
        <f t="shared" si="9"/>
        <v>481.41761795764421</v>
      </c>
      <c r="V18">
        <f t="shared" si="10"/>
        <v>481.41761795764421</v>
      </c>
      <c r="W18">
        <f t="shared" si="11"/>
        <v>481.41761795764421</v>
      </c>
      <c r="X18">
        <f t="shared" si="12"/>
        <v>990.44557128578197</v>
      </c>
      <c r="Y18">
        <f t="shared" si="13"/>
        <v>577.52950455285441</v>
      </c>
      <c r="Z18">
        <f t="shared" si="14"/>
        <v>420.60767847306562</v>
      </c>
      <c r="AA18">
        <f t="shared" si="15"/>
        <v>490.58284019949735</v>
      </c>
      <c r="AC18">
        <f t="shared" si="16"/>
        <v>481.41761795764421</v>
      </c>
      <c r="AD18">
        <f t="shared" si="17"/>
        <v>43.402373916777719</v>
      </c>
      <c r="AE18">
        <f t="shared" si="17"/>
        <v>0</v>
      </c>
      <c r="AF18">
        <f t="shared" si="17"/>
        <v>0</v>
      </c>
      <c r="AG18">
        <f t="shared" si="17"/>
        <v>0</v>
      </c>
      <c r="AH18">
        <f t="shared" si="17"/>
        <v>509.02795332813776</v>
      </c>
      <c r="AI18">
        <f t="shared" si="17"/>
        <v>96.111886595210194</v>
      </c>
      <c r="AJ18">
        <f t="shared" si="17"/>
        <v>-60.809939484578592</v>
      </c>
      <c r="AK18">
        <f t="shared" si="17"/>
        <v>9.1652222418531437</v>
      </c>
      <c r="AL18">
        <f t="shared" si="18"/>
        <v>142.22912663900502</v>
      </c>
      <c r="AN18">
        <v>0</v>
      </c>
      <c r="AO18">
        <f t="shared" si="19"/>
        <v>7.2713278517989935E-2</v>
      </c>
      <c r="AP18">
        <f t="shared" si="3"/>
        <v>0</v>
      </c>
      <c r="AQ18">
        <f t="shared" si="3"/>
        <v>0</v>
      </c>
      <c r="AR18">
        <f t="shared" si="3"/>
        <v>0</v>
      </c>
      <c r="AS18">
        <f t="shared" si="3"/>
        <v>0.85278955973151049</v>
      </c>
      <c r="AT18">
        <f t="shared" si="3"/>
        <v>0.16101908140525581</v>
      </c>
      <c r="AU18">
        <f t="shared" si="3"/>
        <v>-0.10187668708819216</v>
      </c>
      <c r="AV18">
        <f t="shared" si="3"/>
        <v>1.5354767433435843E-2</v>
      </c>
      <c r="AX18">
        <f t="shared" si="20"/>
        <v>481.41761795764421</v>
      </c>
      <c r="AY18">
        <f t="shared" si="4"/>
        <v>53.744320015450157</v>
      </c>
      <c r="AZ18">
        <f t="shared" si="4"/>
        <v>0</v>
      </c>
      <c r="BA18">
        <f t="shared" si="4"/>
        <v>0</v>
      </c>
      <c r="BB18">
        <f t="shared" si="4"/>
        <v>0</v>
      </c>
      <c r="BC18">
        <f t="shared" si="4"/>
        <v>630.3194676156121</v>
      </c>
      <c r="BD18">
        <f t="shared" si="4"/>
        <v>119.01348991569458</v>
      </c>
      <c r="BE18">
        <f t="shared" si="4"/>
        <v>-75.299771714007363</v>
      </c>
      <c r="BF18">
        <f t="shared" si="4"/>
        <v>11.349117403655761</v>
      </c>
      <c r="BI18">
        <f t="shared" si="21"/>
        <v>1220.5442411940494</v>
      </c>
      <c r="BJ18">
        <f t="shared" si="22"/>
        <v>1220.5442411940494</v>
      </c>
      <c r="BK18">
        <f t="shared" si="23"/>
        <v>0</v>
      </c>
    </row>
    <row r="19" spans="1:63" x14ac:dyDescent="0.35">
      <c r="A19" s="2">
        <v>41365</v>
      </c>
      <c r="B19">
        <v>6.2112384274525203</v>
      </c>
      <c r="C19">
        <f t="shared" si="5"/>
        <v>5.9650754744625409</v>
      </c>
      <c r="D19">
        <f t="shared" si="6"/>
        <v>389.58243048581693</v>
      </c>
      <c r="E19">
        <v>1</v>
      </c>
      <c r="F19">
        <v>126719.83713923801</v>
      </c>
      <c r="G19">
        <v>0</v>
      </c>
      <c r="H19">
        <v>39.713008880615199</v>
      </c>
      <c r="I19">
        <v>0</v>
      </c>
      <c r="J19">
        <v>95830.452612514695</v>
      </c>
      <c r="K19">
        <v>7.7791262135922299</v>
      </c>
      <c r="L19">
        <v>0</v>
      </c>
      <c r="M19">
        <v>17.451400756835898</v>
      </c>
      <c r="N19">
        <v>13.306571960449199</v>
      </c>
      <c r="O19">
        <v>0.68339067697525002</v>
      </c>
      <c r="P19">
        <v>62</v>
      </c>
      <c r="S19">
        <f t="shared" si="7"/>
        <v>406.56864209544591</v>
      </c>
      <c r="T19">
        <f t="shared" si="8"/>
        <v>425.7829627753726</v>
      </c>
      <c r="U19">
        <f t="shared" si="9"/>
        <v>406.56864209544591</v>
      </c>
      <c r="V19">
        <f t="shared" si="10"/>
        <v>198.30005014956612</v>
      </c>
      <c r="W19">
        <f t="shared" si="11"/>
        <v>406.56864209544591</v>
      </c>
      <c r="X19">
        <f t="shared" si="12"/>
        <v>732.97387462753341</v>
      </c>
      <c r="Y19">
        <f t="shared" si="13"/>
        <v>481.93016851275013</v>
      </c>
      <c r="Z19">
        <f t="shared" si="14"/>
        <v>336.00391983489055</v>
      </c>
      <c r="AA19">
        <f t="shared" si="15"/>
        <v>408.05002662258249</v>
      </c>
      <c r="AC19">
        <f t="shared" si="16"/>
        <v>406.56864209544591</v>
      </c>
      <c r="AD19">
        <f t="shared" si="17"/>
        <v>19.214320679926686</v>
      </c>
      <c r="AE19">
        <f t="shared" si="17"/>
        <v>0</v>
      </c>
      <c r="AF19">
        <f t="shared" si="17"/>
        <v>-208.26859194587979</v>
      </c>
      <c r="AG19">
        <f t="shared" si="17"/>
        <v>0</v>
      </c>
      <c r="AH19">
        <f t="shared" si="17"/>
        <v>326.4052325320875</v>
      </c>
      <c r="AI19">
        <f t="shared" si="17"/>
        <v>75.361526417304219</v>
      </c>
      <c r="AJ19">
        <f t="shared" si="17"/>
        <v>-70.564722260555357</v>
      </c>
      <c r="AK19">
        <f t="shared" si="17"/>
        <v>1.4813845271365835</v>
      </c>
      <c r="AL19">
        <f t="shared" si="18"/>
        <v>-160.61536155964899</v>
      </c>
      <c r="AN19">
        <v>0</v>
      </c>
      <c r="AO19">
        <f t="shared" si="19"/>
        <v>0.13377730555818856</v>
      </c>
      <c r="AP19">
        <f t="shared" si="3"/>
        <v>0</v>
      </c>
      <c r="AQ19">
        <f t="shared" si="3"/>
        <v>-1.4500440336683273</v>
      </c>
      <c r="AR19">
        <f t="shared" si="3"/>
        <v>0</v>
      </c>
      <c r="AS19">
        <f t="shared" si="3"/>
        <v>2.2725556242982026</v>
      </c>
      <c r="AT19">
        <f t="shared" si="3"/>
        <v>0.52469520597684083</v>
      </c>
      <c r="AU19">
        <f t="shared" si="3"/>
        <v>-0.49129805673228949</v>
      </c>
      <c r="AV19">
        <f t="shared" si="3"/>
        <v>1.0313954567384662E-2</v>
      </c>
      <c r="AX19">
        <f t="shared" si="20"/>
        <v>406.56864209544591</v>
      </c>
      <c r="AY19">
        <f t="shared" si="4"/>
        <v>-2.2723696207774111</v>
      </c>
      <c r="AZ19">
        <f t="shared" si="4"/>
        <v>0</v>
      </c>
      <c r="BA19">
        <f t="shared" si="4"/>
        <v>24.630754799170433</v>
      </c>
      <c r="BB19">
        <f t="shared" si="4"/>
        <v>0</v>
      </c>
      <c r="BC19">
        <f t="shared" si="4"/>
        <v>-38.602110728982154</v>
      </c>
      <c r="BD19">
        <f t="shared" si="4"/>
        <v>-8.9125837992805685</v>
      </c>
      <c r="BE19">
        <f t="shared" si="4"/>
        <v>8.3452927550542597</v>
      </c>
      <c r="BF19">
        <f t="shared" si="4"/>
        <v>-0.17519501481369693</v>
      </c>
      <c r="BI19">
        <f t="shared" si="21"/>
        <v>389.5824304858167</v>
      </c>
      <c r="BJ19">
        <f t="shared" si="22"/>
        <v>389.58243048581693</v>
      </c>
      <c r="BK19">
        <f t="shared" si="23"/>
        <v>0</v>
      </c>
    </row>
    <row r="20" spans="1:63" x14ac:dyDescent="0.35">
      <c r="A20" s="2">
        <v>41372</v>
      </c>
      <c r="B20">
        <v>6.0173688643121004</v>
      </c>
      <c r="C20">
        <f t="shared" si="5"/>
        <v>5.8006407753186382</v>
      </c>
      <c r="D20">
        <f t="shared" si="6"/>
        <v>330.51127553922674</v>
      </c>
      <c r="E20">
        <v>1</v>
      </c>
      <c r="F20">
        <v>94920.497589020495</v>
      </c>
      <c r="G20">
        <v>0</v>
      </c>
      <c r="H20">
        <v>42.217041015625</v>
      </c>
      <c r="I20">
        <v>0</v>
      </c>
      <c r="J20">
        <v>80115.246543760295</v>
      </c>
      <c r="K20">
        <v>8.0825242718446599</v>
      </c>
      <c r="L20">
        <v>0</v>
      </c>
      <c r="M20">
        <v>22.9101448059082</v>
      </c>
      <c r="N20">
        <v>15.5350456237793</v>
      </c>
      <c r="O20">
        <v>1.3711404800414999</v>
      </c>
      <c r="P20">
        <v>64</v>
      </c>
      <c r="S20">
        <f t="shared" si="7"/>
        <v>397.88690740318492</v>
      </c>
      <c r="T20">
        <f t="shared" si="8"/>
        <v>406.05633779252491</v>
      </c>
      <c r="U20">
        <f t="shared" si="9"/>
        <v>397.88690740318492</v>
      </c>
      <c r="V20">
        <f t="shared" si="10"/>
        <v>185.47608059072834</v>
      </c>
      <c r="W20">
        <f t="shared" si="11"/>
        <v>397.88690740318492</v>
      </c>
      <c r="X20">
        <f t="shared" si="12"/>
        <v>651.23891961525624</v>
      </c>
      <c r="Y20">
        <f t="shared" si="13"/>
        <v>497.40484085549872</v>
      </c>
      <c r="Z20">
        <f t="shared" si="14"/>
        <v>318.49690229481422</v>
      </c>
      <c r="AA20">
        <f t="shared" si="15"/>
        <v>400.8009909857816</v>
      </c>
      <c r="AC20">
        <f t="shared" si="16"/>
        <v>397.88690740318492</v>
      </c>
      <c r="AD20">
        <f t="shared" si="17"/>
        <v>8.1694303893399933</v>
      </c>
      <c r="AE20">
        <f t="shared" si="17"/>
        <v>0</v>
      </c>
      <c r="AF20">
        <f t="shared" si="17"/>
        <v>-212.41082681245658</v>
      </c>
      <c r="AG20">
        <f t="shared" si="17"/>
        <v>0</v>
      </c>
      <c r="AH20">
        <f t="shared" si="17"/>
        <v>253.35201221207132</v>
      </c>
      <c r="AI20">
        <f t="shared" si="17"/>
        <v>99.517933452313798</v>
      </c>
      <c r="AJ20">
        <f t="shared" si="17"/>
        <v>-79.390005108370701</v>
      </c>
      <c r="AK20">
        <f t="shared" si="17"/>
        <v>2.9140835825966747</v>
      </c>
      <c r="AL20">
        <f t="shared" si="18"/>
        <v>-139.52825957945271</v>
      </c>
      <c r="AN20">
        <v>0</v>
      </c>
      <c r="AO20">
        <f t="shared" si="19"/>
        <v>0.11322429477624747</v>
      </c>
      <c r="AP20">
        <f t="shared" si="3"/>
        <v>0</v>
      </c>
      <c r="AQ20">
        <f t="shared" si="3"/>
        <v>-2.9439097859334393</v>
      </c>
      <c r="AR20">
        <f t="shared" si="3"/>
        <v>0</v>
      </c>
      <c r="AS20">
        <f t="shared" si="3"/>
        <v>3.5113345173105168</v>
      </c>
      <c r="AT20">
        <f t="shared" si="3"/>
        <v>1.3792697037275428</v>
      </c>
      <c r="AU20">
        <f t="shared" si="3"/>
        <v>-1.1003064977953949</v>
      </c>
      <c r="AV20">
        <f t="shared" si="3"/>
        <v>4.0387767914527195E-2</v>
      </c>
      <c r="AX20">
        <f t="shared" si="20"/>
        <v>397.88690740318492</v>
      </c>
      <c r="AY20">
        <f t="shared" si="4"/>
        <v>-7.6285584029007349</v>
      </c>
      <c r="AZ20">
        <f t="shared" si="4"/>
        <v>0</v>
      </c>
      <c r="BA20">
        <f t="shared" si="4"/>
        <v>198.34778197775537</v>
      </c>
      <c r="BB20">
        <f t="shared" si="4"/>
        <v>0</v>
      </c>
      <c r="BC20">
        <f t="shared" si="4"/>
        <v>-236.57838178952278</v>
      </c>
      <c r="BD20">
        <f t="shared" si="4"/>
        <v>-92.929167799457616</v>
      </c>
      <c r="BE20">
        <f t="shared" si="4"/>
        <v>74.133845532983656</v>
      </c>
      <c r="BF20">
        <f t="shared" si="4"/>
        <v>-2.7211513828161671</v>
      </c>
      <c r="BI20">
        <f t="shared" si="21"/>
        <v>330.51127553922663</v>
      </c>
      <c r="BJ20">
        <f t="shared" si="22"/>
        <v>330.51127553922674</v>
      </c>
      <c r="BK20">
        <f t="shared" si="23"/>
        <v>0</v>
      </c>
    </row>
    <row r="21" spans="1:63" x14ac:dyDescent="0.35">
      <c r="A21" s="2">
        <v>41379</v>
      </c>
      <c r="B21">
        <v>5.2566012223951102</v>
      </c>
      <c r="C21">
        <f t="shared" si="5"/>
        <v>5.6911572847732277</v>
      </c>
      <c r="D21">
        <f t="shared" si="6"/>
        <v>296.23625204495926</v>
      </c>
      <c r="E21">
        <v>1</v>
      </c>
      <c r="F21">
        <v>87716.779509019994</v>
      </c>
      <c r="G21">
        <v>0</v>
      </c>
      <c r="H21">
        <v>45.15523147583</v>
      </c>
      <c r="I21">
        <v>0</v>
      </c>
      <c r="J21">
        <v>63819.053546632204</v>
      </c>
      <c r="K21">
        <v>8.6513317191283203</v>
      </c>
      <c r="L21">
        <v>0</v>
      </c>
      <c r="M21">
        <v>24.190263748168899</v>
      </c>
      <c r="N21">
        <v>16.495832443237301</v>
      </c>
      <c r="O21">
        <v>1.5843812227249101</v>
      </c>
      <c r="P21">
        <v>62</v>
      </c>
      <c r="S21">
        <f t="shared" si="7"/>
        <v>418.22978764657353</v>
      </c>
      <c r="T21">
        <f t="shared" si="8"/>
        <v>424.32449895807719</v>
      </c>
      <c r="U21">
        <f t="shared" si="9"/>
        <v>418.22978764657353</v>
      </c>
      <c r="V21">
        <f t="shared" si="10"/>
        <v>184.8730887365063</v>
      </c>
      <c r="W21">
        <f t="shared" si="11"/>
        <v>418.22978764657353</v>
      </c>
      <c r="X21">
        <f t="shared" si="12"/>
        <v>619.25564983496713</v>
      </c>
      <c r="Y21">
        <f t="shared" si="13"/>
        <v>529.39822802650065</v>
      </c>
      <c r="Z21">
        <f t="shared" si="14"/>
        <v>330.20435392107606</v>
      </c>
      <c r="AA21">
        <f t="shared" si="15"/>
        <v>421.77124329426709</v>
      </c>
      <c r="AC21">
        <f t="shared" si="16"/>
        <v>418.22978764657353</v>
      </c>
      <c r="AD21">
        <f t="shared" si="17"/>
        <v>6.0947113115036586</v>
      </c>
      <c r="AE21">
        <f t="shared" si="17"/>
        <v>0</v>
      </c>
      <c r="AF21">
        <f t="shared" si="17"/>
        <v>-233.35669891006722</v>
      </c>
      <c r="AG21">
        <f t="shared" si="17"/>
        <v>0</v>
      </c>
      <c r="AH21">
        <f t="shared" si="17"/>
        <v>201.0258621883936</v>
      </c>
      <c r="AI21">
        <f t="shared" si="17"/>
        <v>111.16844037992712</v>
      </c>
      <c r="AJ21">
        <f t="shared" si="17"/>
        <v>-88.025433725497464</v>
      </c>
      <c r="AK21">
        <f t="shared" si="17"/>
        <v>3.5414556476935672</v>
      </c>
      <c r="AL21">
        <f t="shared" si="18"/>
        <v>-122.44187249356753</v>
      </c>
      <c r="AN21">
        <v>0</v>
      </c>
      <c r="AO21">
        <f t="shared" si="19"/>
        <v>13.594043722235181</v>
      </c>
      <c r="AP21">
        <f t="shared" si="3"/>
        <v>0</v>
      </c>
      <c r="AQ21">
        <f t="shared" si="3"/>
        <v>-520.49408179060731</v>
      </c>
      <c r="AR21">
        <f t="shared" si="3"/>
        <v>0</v>
      </c>
      <c r="AS21">
        <f t="shared" si="3"/>
        <v>448.38126372466922</v>
      </c>
      <c r="AT21">
        <f t="shared" si="3"/>
        <v>247.95737842496447</v>
      </c>
      <c r="AU21">
        <f t="shared" si="3"/>
        <v>-196.33769896115112</v>
      </c>
      <c r="AV21">
        <f t="shared" si="3"/>
        <v>7.8990948798894829</v>
      </c>
      <c r="AX21">
        <f t="shared" si="20"/>
        <v>418.22978764657353</v>
      </c>
      <c r="AY21">
        <f t="shared" si="4"/>
        <v>-1658.3854567983985</v>
      </c>
      <c r="AZ21">
        <f t="shared" si="4"/>
        <v>0</v>
      </c>
      <c r="BA21">
        <f t="shared" si="4"/>
        <v>63496.913297351981</v>
      </c>
      <c r="BB21">
        <f t="shared" si="4"/>
        <v>0</v>
      </c>
      <c r="BC21">
        <f t="shared" si="4"/>
        <v>-54699.615659292234</v>
      </c>
      <c r="BD21">
        <f t="shared" si="4"/>
        <v>-30249.197272568847</v>
      </c>
      <c r="BE21">
        <f t="shared" si="4"/>
        <v>23951.930068156213</v>
      </c>
      <c r="BF21">
        <f t="shared" si="4"/>
        <v>-963.63851245032652</v>
      </c>
      <c r="BI21">
        <f t="shared" si="21"/>
        <v>296.23625204495897</v>
      </c>
      <c r="BJ21">
        <f t="shared" si="22"/>
        <v>296.23625204495926</v>
      </c>
      <c r="BK21">
        <f t="shared" si="23"/>
        <v>0</v>
      </c>
    </row>
    <row r="22" spans="1:63" x14ac:dyDescent="0.35">
      <c r="A22" s="2">
        <v>41386</v>
      </c>
      <c r="B22">
        <v>5.1698792667723197</v>
      </c>
      <c r="C22">
        <f t="shared" si="5"/>
        <v>5.6504612951550159</v>
      </c>
      <c r="D22">
        <f t="shared" si="6"/>
        <v>284.4226383520176</v>
      </c>
      <c r="E22">
        <v>1</v>
      </c>
      <c r="F22">
        <v>81671.429416249797</v>
      </c>
      <c r="G22">
        <v>0</v>
      </c>
      <c r="H22">
        <v>46.99361038208</v>
      </c>
      <c r="I22">
        <v>0</v>
      </c>
      <c r="J22">
        <v>53388.951621642504</v>
      </c>
      <c r="K22">
        <v>12.2469733656174</v>
      </c>
      <c r="L22">
        <v>0</v>
      </c>
      <c r="M22">
        <v>26.217674255371001</v>
      </c>
      <c r="N22">
        <v>17.262792587280199</v>
      </c>
      <c r="O22">
        <v>1.4137998819351201</v>
      </c>
      <c r="P22">
        <v>66</v>
      </c>
      <c r="S22">
        <f t="shared" si="7"/>
        <v>441.31732612290369</v>
      </c>
      <c r="T22">
        <f t="shared" si="8"/>
        <v>445.55325739774258</v>
      </c>
      <c r="U22">
        <f t="shared" si="9"/>
        <v>441.31732612290369</v>
      </c>
      <c r="V22">
        <f t="shared" si="10"/>
        <v>188.70155538213774</v>
      </c>
      <c r="W22">
        <f t="shared" si="11"/>
        <v>441.31732612290369</v>
      </c>
      <c r="X22">
        <f t="shared" si="12"/>
        <v>612.84143348490352</v>
      </c>
      <c r="Y22">
        <f t="shared" si="13"/>
        <v>569.76796272037893</v>
      </c>
      <c r="Z22">
        <f t="shared" si="14"/>
        <v>344.62518647921019</v>
      </c>
      <c r="AA22">
        <f t="shared" si="15"/>
        <v>444.65042872409333</v>
      </c>
      <c r="AC22">
        <f t="shared" si="16"/>
        <v>441.31732612290369</v>
      </c>
      <c r="AD22">
        <f t="shared" si="17"/>
        <v>4.2359312748388902</v>
      </c>
      <c r="AE22">
        <f t="shared" si="17"/>
        <v>0</v>
      </c>
      <c r="AF22">
        <f t="shared" si="17"/>
        <v>-252.61577074076595</v>
      </c>
      <c r="AG22">
        <f t="shared" si="17"/>
        <v>0</v>
      </c>
      <c r="AH22">
        <f t="shared" si="17"/>
        <v>171.52410736199982</v>
      </c>
      <c r="AI22">
        <f t="shared" si="17"/>
        <v>128.45063659747524</v>
      </c>
      <c r="AJ22">
        <f t="shared" si="17"/>
        <v>-96.692139643693508</v>
      </c>
      <c r="AK22">
        <f t="shared" si="17"/>
        <v>3.333102601189637</v>
      </c>
      <c r="AL22">
        <f t="shared" si="18"/>
        <v>-115.13055522193025</v>
      </c>
      <c r="AN22">
        <v>0</v>
      </c>
      <c r="AO22">
        <f t="shared" si="19"/>
        <v>-0.10142509891408702</v>
      </c>
      <c r="AP22">
        <f t="shared" si="19"/>
        <v>0</v>
      </c>
      <c r="AQ22">
        <f t="shared" si="19"/>
        <v>6.0486296571501876</v>
      </c>
      <c r="AR22">
        <f t="shared" si="19"/>
        <v>0</v>
      </c>
      <c r="AS22">
        <f t="shared" si="19"/>
        <v>-4.1069716259744995</v>
      </c>
      <c r="AT22">
        <f t="shared" si="19"/>
        <v>-3.0756208439599586</v>
      </c>
      <c r="AU22">
        <f t="shared" si="19"/>
        <v>2.3151956892759853</v>
      </c>
      <c r="AV22">
        <f t="shared" si="19"/>
        <v>-7.9807777577627831E-2</v>
      </c>
      <c r="AX22">
        <f t="shared" si="20"/>
        <v>441.31732612290369</v>
      </c>
      <c r="AY22">
        <f t="shared" si="20"/>
        <v>15.913059226256923</v>
      </c>
      <c r="AZ22">
        <f t="shared" si="20"/>
        <v>0</v>
      </c>
      <c r="BA22">
        <f t="shared" si="20"/>
        <v>-948.9978615003007</v>
      </c>
      <c r="BB22">
        <f t="shared" si="20"/>
        <v>0</v>
      </c>
      <c r="BC22">
        <f t="shared" si="20"/>
        <v>644.36203094115763</v>
      </c>
      <c r="BD22">
        <f t="shared" si="20"/>
        <v>482.54857201472697</v>
      </c>
      <c r="BE22">
        <f t="shared" si="20"/>
        <v>-363.24190479745721</v>
      </c>
      <c r="BF22">
        <f t="shared" si="20"/>
        <v>12.521416344730245</v>
      </c>
      <c r="BI22">
        <f t="shared" si="21"/>
        <v>284.42263835201754</v>
      </c>
      <c r="BJ22">
        <f t="shared" si="22"/>
        <v>284.4226383520176</v>
      </c>
      <c r="BK22">
        <f t="shared" si="23"/>
        <v>0</v>
      </c>
    </row>
    <row r="23" spans="1:63" x14ac:dyDescent="0.35">
      <c r="A23" s="2">
        <v>41393</v>
      </c>
      <c r="B23">
        <v>5.1849700410672996</v>
      </c>
      <c r="C23">
        <f t="shared" si="5"/>
        <v>5.5088310939553429</v>
      </c>
      <c r="D23">
        <f t="shared" si="6"/>
        <v>246.8623994018825</v>
      </c>
      <c r="E23">
        <v>1</v>
      </c>
      <c r="F23">
        <v>98978.724821280703</v>
      </c>
      <c r="G23">
        <v>0</v>
      </c>
      <c r="H23">
        <v>47.6889038085937</v>
      </c>
      <c r="I23">
        <v>0</v>
      </c>
      <c r="J23">
        <v>49968.361035149697</v>
      </c>
      <c r="K23">
        <v>8.1421686746987891</v>
      </c>
      <c r="L23">
        <v>0</v>
      </c>
      <c r="M23">
        <v>27.499057769775298</v>
      </c>
      <c r="N23">
        <v>19.265628814697202</v>
      </c>
      <c r="O23">
        <v>0.62256300449371305</v>
      </c>
      <c r="P23">
        <v>64</v>
      </c>
      <c r="S23">
        <f t="shared" si="7"/>
        <v>398.657066955944</v>
      </c>
      <c r="T23">
        <f t="shared" si="8"/>
        <v>408.18683769433034</v>
      </c>
      <c r="U23">
        <f t="shared" si="9"/>
        <v>398.657066955944</v>
      </c>
      <c r="V23">
        <f t="shared" si="10"/>
        <v>168.33126847637541</v>
      </c>
      <c r="W23">
        <f t="shared" si="11"/>
        <v>398.657066955944</v>
      </c>
      <c r="X23">
        <f t="shared" si="12"/>
        <v>542.07641922277674</v>
      </c>
      <c r="Y23">
        <f t="shared" si="13"/>
        <v>521.15754460451546</v>
      </c>
      <c r="Z23">
        <f t="shared" si="14"/>
        <v>302.5063193334633</v>
      </c>
      <c r="AA23">
        <f t="shared" si="15"/>
        <v>399.98012017904057</v>
      </c>
      <c r="AC23">
        <f t="shared" si="16"/>
        <v>398.657066955944</v>
      </c>
      <c r="AD23">
        <f t="shared" si="17"/>
        <v>9.5297707383863326</v>
      </c>
      <c r="AE23">
        <f t="shared" si="17"/>
        <v>0</v>
      </c>
      <c r="AF23">
        <f t="shared" si="17"/>
        <v>-230.32579847956859</v>
      </c>
      <c r="AG23">
        <f t="shared" si="17"/>
        <v>0</v>
      </c>
      <c r="AH23">
        <f t="shared" si="17"/>
        <v>143.41935226683273</v>
      </c>
      <c r="AI23">
        <f t="shared" si="17"/>
        <v>122.50047764857146</v>
      </c>
      <c r="AJ23">
        <f t="shared" si="17"/>
        <v>-96.150747622480708</v>
      </c>
      <c r="AK23">
        <f t="shared" si="17"/>
        <v>1.323053223096565</v>
      </c>
      <c r="AL23">
        <f t="shared" si="18"/>
        <v>-102.09077532889933</v>
      </c>
      <c r="AN23">
        <v>0</v>
      </c>
      <c r="AO23">
        <f t="shared" si="19"/>
        <v>-0.19173087482195128</v>
      </c>
      <c r="AP23">
        <f t="shared" si="19"/>
        <v>0</v>
      </c>
      <c r="AQ23">
        <f t="shared" si="19"/>
        <v>4.6339589953272906</v>
      </c>
      <c r="AR23">
        <f t="shared" si="19"/>
        <v>0</v>
      </c>
      <c r="AS23">
        <f t="shared" si="19"/>
        <v>-2.8854752786186793</v>
      </c>
      <c r="AT23">
        <f t="shared" si="19"/>
        <v>-2.4646053289677092</v>
      </c>
      <c r="AU23">
        <f t="shared" si="19"/>
        <v>1.9344711916505635</v>
      </c>
      <c r="AV23">
        <f t="shared" si="19"/>
        <v>-2.6618704569514168E-2</v>
      </c>
      <c r="AX23">
        <f t="shared" si="20"/>
        <v>398.657066955944</v>
      </c>
      <c r="AY23">
        <f t="shared" si="20"/>
        <v>29.103724403447483</v>
      </c>
      <c r="AZ23">
        <f t="shared" si="20"/>
        <v>0</v>
      </c>
      <c r="BA23">
        <f t="shared" si="20"/>
        <v>-703.41026515485908</v>
      </c>
      <c r="BB23">
        <f t="shared" si="20"/>
        <v>0</v>
      </c>
      <c r="BC23">
        <f t="shared" si="20"/>
        <v>437.99976065338552</v>
      </c>
      <c r="BD23">
        <f t="shared" si="20"/>
        <v>374.11394656262189</v>
      </c>
      <c r="BE23">
        <f t="shared" si="20"/>
        <v>-293.64241142950652</v>
      </c>
      <c r="BF23">
        <f t="shared" si="20"/>
        <v>4.0405774108491812</v>
      </c>
      <c r="BI23">
        <f t="shared" si="21"/>
        <v>246.86239940188247</v>
      </c>
      <c r="BJ23">
        <f t="shared" si="22"/>
        <v>246.8623994018825</v>
      </c>
      <c r="BK23">
        <f t="shared" si="23"/>
        <v>0</v>
      </c>
    </row>
    <row r="24" spans="1:63" x14ac:dyDescent="0.35">
      <c r="A24" s="2">
        <v>41400</v>
      </c>
      <c r="B24">
        <v>5.8593441585488497</v>
      </c>
      <c r="C24">
        <f t="shared" si="5"/>
        <v>5.961663793688448</v>
      </c>
      <c r="D24">
        <f t="shared" si="6"/>
        <v>388.25556430673248</v>
      </c>
      <c r="E24">
        <v>1</v>
      </c>
      <c r="F24">
        <v>107418.217978976</v>
      </c>
      <c r="G24">
        <v>0</v>
      </c>
      <c r="H24">
        <v>44.205833435058601</v>
      </c>
      <c r="I24">
        <v>0</v>
      </c>
      <c r="J24">
        <v>51366.856824604802</v>
      </c>
      <c r="K24">
        <v>9.6650602409638502</v>
      </c>
      <c r="L24">
        <v>0.28571428571428498</v>
      </c>
      <c r="M24">
        <v>26.9236660003662</v>
      </c>
      <c r="N24">
        <v>19.759883880615199</v>
      </c>
      <c r="O24">
        <v>16.9335021972656</v>
      </c>
      <c r="P24">
        <v>62</v>
      </c>
      <c r="S24">
        <f t="shared" si="7"/>
        <v>538.26192347969868</v>
      </c>
      <c r="T24">
        <f t="shared" si="8"/>
        <v>554.92337177632885</v>
      </c>
      <c r="U24">
        <f t="shared" si="9"/>
        <v>538.26192347969868</v>
      </c>
      <c r="V24">
        <f t="shared" si="10"/>
        <v>242.05089782534512</v>
      </c>
      <c r="W24">
        <f t="shared" si="11"/>
        <v>538.26192347969868</v>
      </c>
      <c r="X24">
        <f t="shared" si="12"/>
        <v>738.22706821028896</v>
      </c>
      <c r="Y24">
        <f t="shared" si="13"/>
        <v>699.72646179881951</v>
      </c>
      <c r="Z24">
        <f t="shared" si="14"/>
        <v>405.5585252846804</v>
      </c>
      <c r="AA24">
        <f t="shared" si="15"/>
        <v>589.02309122531528</v>
      </c>
      <c r="AC24">
        <f t="shared" si="16"/>
        <v>538.26192347969868</v>
      </c>
      <c r="AD24">
        <f t="shared" si="17"/>
        <v>16.661448296630169</v>
      </c>
      <c r="AE24">
        <f t="shared" si="17"/>
        <v>0</v>
      </c>
      <c r="AF24">
        <f t="shared" si="17"/>
        <v>-296.21102565435353</v>
      </c>
      <c r="AG24">
        <f t="shared" si="17"/>
        <v>0</v>
      </c>
      <c r="AH24">
        <f t="shared" si="17"/>
        <v>199.96514473059028</v>
      </c>
      <c r="AI24">
        <f t="shared" si="17"/>
        <v>161.46453831912083</v>
      </c>
      <c r="AJ24">
        <f t="shared" si="17"/>
        <v>-132.70339819501828</v>
      </c>
      <c r="AK24">
        <f t="shared" si="17"/>
        <v>50.761167745616603</v>
      </c>
      <c r="AL24">
        <f t="shared" si="18"/>
        <v>-149.94423441555227</v>
      </c>
      <c r="AN24">
        <v>0</v>
      </c>
      <c r="AO24">
        <f t="shared" si="19"/>
        <v>-268.19337394942141</v>
      </c>
      <c r="AP24">
        <f t="shared" si="19"/>
        <v>0</v>
      </c>
      <c r="AQ24">
        <f t="shared" si="19"/>
        <v>4768.0029344944196</v>
      </c>
      <c r="AR24">
        <f t="shared" si="19"/>
        <v>0</v>
      </c>
      <c r="AS24">
        <f t="shared" si="19"/>
        <v>-3218.7674134203612</v>
      </c>
      <c r="AT24">
        <f t="shared" si="19"/>
        <v>-2599.0369224834417</v>
      </c>
      <c r="AU24">
        <f t="shared" si="19"/>
        <v>2136.0791368703367</v>
      </c>
      <c r="AV24">
        <f t="shared" si="19"/>
        <v>-817.08436151153182</v>
      </c>
      <c r="AX24">
        <f t="shared" si="20"/>
        <v>538.26192347969868</v>
      </c>
      <c r="AY24">
        <f t="shared" si="20"/>
        <v>40230.711580466545</v>
      </c>
      <c r="AZ24">
        <f t="shared" si="20"/>
        <v>0</v>
      </c>
      <c r="BA24">
        <f t="shared" si="20"/>
        <v>-715230.76072952675</v>
      </c>
      <c r="BB24">
        <f t="shared" si="20"/>
        <v>0</v>
      </c>
      <c r="BC24">
        <f t="shared" si="20"/>
        <v>482835.58071177406</v>
      </c>
      <c r="BD24">
        <f t="shared" si="20"/>
        <v>389872.06609785184</v>
      </c>
      <c r="BE24">
        <f t="shared" si="20"/>
        <v>-320425.45422725135</v>
      </c>
      <c r="BF24">
        <f t="shared" si="20"/>
        <v>122567.8502075126</v>
      </c>
      <c r="BI24">
        <f t="shared" si="21"/>
        <v>388.25556430661527</v>
      </c>
      <c r="BJ24">
        <f t="shared" si="22"/>
        <v>388.25556430673248</v>
      </c>
      <c r="BK24">
        <f t="shared" si="23"/>
        <v>-1.1721112969098613E-10</v>
      </c>
    </row>
    <row r="25" spans="1:63" x14ac:dyDescent="0.35">
      <c r="A25" s="2">
        <v>41407</v>
      </c>
      <c r="B25">
        <v>7.2095241893903701</v>
      </c>
      <c r="C25">
        <f t="shared" si="5"/>
        <v>6.5293325574949606</v>
      </c>
      <c r="D25">
        <f t="shared" si="6"/>
        <v>684.94090022404737</v>
      </c>
      <c r="E25">
        <v>1</v>
      </c>
      <c r="F25">
        <v>111222.46715344601</v>
      </c>
      <c r="G25">
        <v>0</v>
      </c>
      <c r="H25">
        <v>41.646781921386697</v>
      </c>
      <c r="I25">
        <v>0</v>
      </c>
      <c r="J25">
        <v>97133.4229682234</v>
      </c>
      <c r="K25">
        <v>10.7759036144578</v>
      </c>
      <c r="L25">
        <v>1</v>
      </c>
      <c r="M25">
        <v>29.873512268066399</v>
      </c>
      <c r="N25">
        <v>46.430004119872997</v>
      </c>
      <c r="O25">
        <v>29.772190093994102</v>
      </c>
      <c r="P25">
        <v>66</v>
      </c>
      <c r="S25">
        <f t="shared" si="7"/>
        <v>907.01059088564818</v>
      </c>
      <c r="T25">
        <f t="shared" si="8"/>
        <v>937.98290931367831</v>
      </c>
      <c r="U25">
        <f t="shared" si="9"/>
        <v>907.01059088564818</v>
      </c>
      <c r="V25">
        <f t="shared" si="10"/>
        <v>427.18704273996997</v>
      </c>
      <c r="W25">
        <f t="shared" si="11"/>
        <v>907.01059088564818</v>
      </c>
      <c r="X25">
        <f t="shared" si="12"/>
        <v>1648.3411180076773</v>
      </c>
      <c r="Y25">
        <f t="shared" si="13"/>
        <v>1213.4728242767139</v>
      </c>
      <c r="Z25">
        <f t="shared" si="14"/>
        <v>466.37866400342432</v>
      </c>
      <c r="AA25">
        <f t="shared" si="15"/>
        <v>1062.7357117615561</v>
      </c>
      <c r="AC25">
        <f t="shared" si="16"/>
        <v>907.01059088564818</v>
      </c>
      <c r="AD25">
        <f t="shared" si="17"/>
        <v>30.972318428030121</v>
      </c>
      <c r="AE25">
        <f t="shared" si="17"/>
        <v>0</v>
      </c>
      <c r="AF25">
        <f t="shared" si="17"/>
        <v>-479.82354814567822</v>
      </c>
      <c r="AG25">
        <f t="shared" si="17"/>
        <v>0</v>
      </c>
      <c r="AH25">
        <f t="shared" si="17"/>
        <v>741.33052712202914</v>
      </c>
      <c r="AI25">
        <f t="shared" si="17"/>
        <v>306.46223339106575</v>
      </c>
      <c r="AJ25">
        <f t="shared" si="17"/>
        <v>-440.63192688222387</v>
      </c>
      <c r="AK25">
        <f t="shared" si="17"/>
        <v>155.72512087590792</v>
      </c>
      <c r="AL25">
        <f t="shared" si="18"/>
        <v>-536.10441545073161</v>
      </c>
      <c r="AN25">
        <v>0</v>
      </c>
      <c r="AO25">
        <f t="shared" si="19"/>
        <v>9.8627049759632532E-2</v>
      </c>
      <c r="AP25">
        <f t="shared" si="19"/>
        <v>0</v>
      </c>
      <c r="AQ25">
        <f t="shared" si="19"/>
        <v>-1.5279315001481819</v>
      </c>
      <c r="AR25">
        <f t="shared" si="19"/>
        <v>0</v>
      </c>
      <c r="AS25">
        <f t="shared" si="19"/>
        <v>2.360664183299539</v>
      </c>
      <c r="AT25">
        <f t="shared" si="19"/>
        <v>0.97588645203758928</v>
      </c>
      <c r="AU25">
        <f t="shared" si="19"/>
        <v>-1.403131221167025</v>
      </c>
      <c r="AV25">
        <f t="shared" si="19"/>
        <v>0.49588503621844604</v>
      </c>
      <c r="AX25">
        <f t="shared" si="20"/>
        <v>907.01059088564818</v>
      </c>
      <c r="AY25">
        <f t="shared" si="20"/>
        <v>-21.902078430987899</v>
      </c>
      <c r="AZ25">
        <f t="shared" si="20"/>
        <v>0</v>
      </c>
      <c r="BA25">
        <f t="shared" si="20"/>
        <v>339.30727559002224</v>
      </c>
      <c r="BB25">
        <f t="shared" si="20"/>
        <v>0</v>
      </c>
      <c r="BC25">
        <f t="shared" si="20"/>
        <v>-524.23196494124898</v>
      </c>
      <c r="BD25">
        <f t="shared" si="20"/>
        <v>-216.71480252483445</v>
      </c>
      <c r="BE25">
        <f t="shared" si="20"/>
        <v>311.59291624219532</v>
      </c>
      <c r="BF25">
        <f t="shared" si="20"/>
        <v>-110.12103659674699</v>
      </c>
      <c r="BI25">
        <f t="shared" si="21"/>
        <v>684.94090022404748</v>
      </c>
      <c r="BJ25">
        <f t="shared" si="22"/>
        <v>684.94090022404737</v>
      </c>
      <c r="BK25">
        <f t="shared" si="23"/>
        <v>0</v>
      </c>
    </row>
    <row r="26" spans="1:63" x14ac:dyDescent="0.35">
      <c r="A26" s="2">
        <v>41414</v>
      </c>
      <c r="B26">
        <v>7.20132955823874</v>
      </c>
      <c r="C26">
        <f t="shared" si="5"/>
        <v>7.1007599334768248</v>
      </c>
      <c r="D26">
        <f t="shared" si="6"/>
        <v>1212.888438888777</v>
      </c>
      <c r="E26">
        <v>1</v>
      </c>
      <c r="F26">
        <v>118636.85794174099</v>
      </c>
      <c r="G26">
        <v>43.8145332336425</v>
      </c>
      <c r="H26">
        <v>39.101524353027301</v>
      </c>
      <c r="I26">
        <v>0</v>
      </c>
      <c r="J26">
        <v>107323.554410756</v>
      </c>
      <c r="K26">
        <v>18.146987951807201</v>
      </c>
      <c r="L26">
        <v>1</v>
      </c>
      <c r="M26">
        <v>33.923084259033203</v>
      </c>
      <c r="N26">
        <v>67.588249206542898</v>
      </c>
      <c r="O26">
        <v>34.6041259765625</v>
      </c>
      <c r="P26">
        <v>80</v>
      </c>
      <c r="S26">
        <f t="shared" si="7"/>
        <v>924.43776030515573</v>
      </c>
      <c r="T26">
        <f t="shared" si="8"/>
        <v>961.78528312560252</v>
      </c>
      <c r="U26">
        <f t="shared" si="9"/>
        <v>1816.7524689281979</v>
      </c>
      <c r="V26">
        <f t="shared" si="10"/>
        <v>455.89807611334663</v>
      </c>
      <c r="W26">
        <f t="shared" si="11"/>
        <v>924.43776030515573</v>
      </c>
      <c r="X26">
        <f t="shared" si="12"/>
        <v>1788.6663864227783</v>
      </c>
      <c r="Y26">
        <f t="shared" si="13"/>
        <v>1286.5664202513988</v>
      </c>
      <c r="Z26">
        <f t="shared" si="14"/>
        <v>351.0457187668938</v>
      </c>
      <c r="AA26">
        <f t="shared" si="15"/>
        <v>1111.3701299873403</v>
      </c>
      <c r="AC26">
        <f t="shared" si="16"/>
        <v>924.43776030515573</v>
      </c>
      <c r="AD26">
        <f t="shared" si="17"/>
        <v>37.347522820446784</v>
      </c>
      <c r="AE26">
        <f t="shared" si="17"/>
        <v>892.31470862304218</v>
      </c>
      <c r="AF26">
        <f t="shared" si="17"/>
        <v>-468.5396841918091</v>
      </c>
      <c r="AG26">
        <f t="shared" si="17"/>
        <v>0</v>
      </c>
      <c r="AH26">
        <f t="shared" si="17"/>
        <v>864.22862611762253</v>
      </c>
      <c r="AI26">
        <f t="shared" si="17"/>
        <v>362.12865994624303</v>
      </c>
      <c r="AJ26">
        <f t="shared" si="17"/>
        <v>-573.39204153826199</v>
      </c>
      <c r="AK26">
        <f t="shared" si="17"/>
        <v>186.93236968218457</v>
      </c>
      <c r="AL26">
        <f t="shared" si="18"/>
        <v>-1012.5694828758467</v>
      </c>
      <c r="AN26">
        <v>0</v>
      </c>
      <c r="AO26">
        <f t="shared" si="19"/>
        <v>2.8706336709302647E-2</v>
      </c>
      <c r="AP26">
        <f t="shared" si="19"/>
        <v>0.68585771001585005</v>
      </c>
      <c r="AQ26">
        <f t="shared" si="19"/>
        <v>-0.36013253143303114</v>
      </c>
      <c r="AR26">
        <f t="shared" si="19"/>
        <v>0</v>
      </c>
      <c r="AS26">
        <f t="shared" si="19"/>
        <v>0.66426997191814596</v>
      </c>
      <c r="AT26">
        <f t="shared" si="19"/>
        <v>0.27834208160157309</v>
      </c>
      <c r="AU26">
        <f t="shared" si="19"/>
        <v>-0.44072494687172104</v>
      </c>
      <c r="AV26">
        <f t="shared" si="19"/>
        <v>0.14368137805988049</v>
      </c>
      <c r="AX26">
        <f t="shared" si="20"/>
        <v>924.43776030515573</v>
      </c>
      <c r="AY26">
        <f t="shared" si="20"/>
        <v>8.2803623034482676</v>
      </c>
      <c r="AZ26">
        <f t="shared" si="20"/>
        <v>197.8361218658805</v>
      </c>
      <c r="BA26">
        <f t="shared" si="20"/>
        <v>-103.88047307189515</v>
      </c>
      <c r="BB26">
        <f t="shared" si="20"/>
        <v>0</v>
      </c>
      <c r="BC26">
        <f t="shared" si="20"/>
        <v>191.60912416251222</v>
      </c>
      <c r="BD26">
        <f t="shared" si="20"/>
        <v>80.287962316351468</v>
      </c>
      <c r="BE26">
        <f t="shared" si="20"/>
        <v>-127.12740999387842</v>
      </c>
      <c r="BF26">
        <f t="shared" si="20"/>
        <v>41.444991001202368</v>
      </c>
      <c r="BI26">
        <f t="shared" si="21"/>
        <v>1212.888438888777</v>
      </c>
      <c r="BJ26">
        <f t="shared" si="22"/>
        <v>1212.888438888777</v>
      </c>
      <c r="BK26">
        <f t="shared" si="23"/>
        <v>0</v>
      </c>
    </row>
    <row r="27" spans="1:63" x14ac:dyDescent="0.35">
      <c r="A27" s="2">
        <v>41421</v>
      </c>
      <c r="B27">
        <v>7.2238863876274104</v>
      </c>
      <c r="C27">
        <f t="shared" si="5"/>
        <v>7.2850405642741434</v>
      </c>
      <c r="D27">
        <f t="shared" si="6"/>
        <v>1458.320287361222</v>
      </c>
      <c r="E27">
        <v>1</v>
      </c>
      <c r="F27">
        <v>122567.038181087</v>
      </c>
      <c r="G27">
        <v>41.257026672363203</v>
      </c>
      <c r="H27">
        <v>36.586719512939403</v>
      </c>
      <c r="I27">
        <v>0</v>
      </c>
      <c r="J27">
        <v>141012.71823852899</v>
      </c>
      <c r="K27">
        <v>22.5686746987951</v>
      </c>
      <c r="L27">
        <v>1</v>
      </c>
      <c r="M27">
        <v>34.6303100585937</v>
      </c>
      <c r="N27">
        <v>70.655517578125</v>
      </c>
      <c r="O27">
        <v>29.255102157592699</v>
      </c>
      <c r="P27">
        <v>87</v>
      </c>
      <c r="S27">
        <f t="shared" si="7"/>
        <v>955.82067913149956</v>
      </c>
      <c r="T27">
        <f t="shared" si="8"/>
        <v>997.6186201992432</v>
      </c>
      <c r="U27">
        <f t="shared" si="9"/>
        <v>1805.7904053431187</v>
      </c>
      <c r="V27">
        <f t="shared" si="10"/>
        <v>493.30074538318695</v>
      </c>
      <c r="W27">
        <f t="shared" si="11"/>
        <v>955.82067913149956</v>
      </c>
      <c r="X27">
        <f t="shared" si="12"/>
        <v>2275.1438007171901</v>
      </c>
      <c r="Y27">
        <f t="shared" si="13"/>
        <v>1339.4415636492283</v>
      </c>
      <c r="Z27">
        <f t="shared" si="14"/>
        <v>347.35919078161862</v>
      </c>
      <c r="AA27">
        <f t="shared" si="15"/>
        <v>1116.8482948283231</v>
      </c>
      <c r="AC27">
        <f t="shared" si="16"/>
        <v>955.82067913149956</v>
      </c>
      <c r="AD27">
        <f t="shared" si="17"/>
        <v>41.797941067743636</v>
      </c>
      <c r="AE27">
        <f t="shared" si="17"/>
        <v>849.9697262116191</v>
      </c>
      <c r="AF27">
        <f t="shared" si="17"/>
        <v>-462.51993374831261</v>
      </c>
      <c r="AG27">
        <f t="shared" si="17"/>
        <v>0</v>
      </c>
      <c r="AH27">
        <f t="shared" si="17"/>
        <v>1319.3231215856904</v>
      </c>
      <c r="AI27">
        <f t="shared" si="17"/>
        <v>383.62088451772877</v>
      </c>
      <c r="AJ27">
        <f t="shared" si="17"/>
        <v>-608.46148834988094</v>
      </c>
      <c r="AK27">
        <f t="shared" si="17"/>
        <v>161.02761569682355</v>
      </c>
      <c r="AL27">
        <f t="shared" si="18"/>
        <v>-1182.2582587516893</v>
      </c>
      <c r="AN27">
        <v>0</v>
      </c>
      <c r="AO27">
        <f t="shared" si="19"/>
        <v>2.4809464841753899E-2</v>
      </c>
      <c r="AP27">
        <f t="shared" si="19"/>
        <v>0.50450556894238674</v>
      </c>
      <c r="AQ27">
        <f t="shared" si="19"/>
        <v>-0.27453199228979508</v>
      </c>
      <c r="AR27">
        <f t="shared" si="19"/>
        <v>0</v>
      </c>
      <c r="AS27">
        <f t="shared" si="19"/>
        <v>0.7830936109231692</v>
      </c>
      <c r="AT27">
        <f t="shared" si="19"/>
        <v>0.22770090114199257</v>
      </c>
      <c r="AU27">
        <f t="shared" si="19"/>
        <v>-0.36115663875193177</v>
      </c>
      <c r="AV27">
        <f t="shared" si="19"/>
        <v>9.5579085192424376E-2</v>
      </c>
      <c r="AX27">
        <f t="shared" si="20"/>
        <v>955.82067913149956</v>
      </c>
      <c r="AY27">
        <f t="shared" si="20"/>
        <v>12.466746363370419</v>
      </c>
      <c r="AZ27">
        <f t="shared" si="20"/>
        <v>253.51385074326265</v>
      </c>
      <c r="BA27">
        <f t="shared" si="20"/>
        <v>-137.95221857214727</v>
      </c>
      <c r="BB27">
        <f t="shared" si="20"/>
        <v>0</v>
      </c>
      <c r="BC27">
        <f t="shared" si="20"/>
        <v>393.50423269609155</v>
      </c>
      <c r="BD27">
        <f t="shared" si="20"/>
        <v>114.41961361740613</v>
      </c>
      <c r="BE27">
        <f t="shared" si="20"/>
        <v>-181.48106948240923</v>
      </c>
      <c r="BF27">
        <f t="shared" si="20"/>
        <v>48.028452864148534</v>
      </c>
      <c r="BI27">
        <f t="shared" si="21"/>
        <v>1458.3202873612224</v>
      </c>
      <c r="BJ27">
        <f t="shared" si="22"/>
        <v>1458.320287361222</v>
      </c>
      <c r="BK27">
        <f t="shared" si="23"/>
        <v>0</v>
      </c>
    </row>
    <row r="28" spans="1:63" x14ac:dyDescent="0.35">
      <c r="A28" s="2">
        <v>41428</v>
      </c>
      <c r="B28">
        <v>6.4015874574603702</v>
      </c>
      <c r="C28">
        <f t="shared" si="5"/>
        <v>6.2701261074552885</v>
      </c>
      <c r="D28">
        <f t="shared" si="6"/>
        <v>528.54402701737752</v>
      </c>
      <c r="E28">
        <v>1</v>
      </c>
      <c r="F28">
        <v>129936.77476646101</v>
      </c>
      <c r="G28">
        <v>45.746513366699197</v>
      </c>
      <c r="H28">
        <v>42.034481048583899</v>
      </c>
      <c r="I28">
        <v>0</v>
      </c>
      <c r="J28">
        <v>120549.80017597</v>
      </c>
      <c r="K28">
        <v>10.7922705314009</v>
      </c>
      <c r="L28">
        <v>0.14285714285714199</v>
      </c>
      <c r="M28">
        <v>29.790239334106399</v>
      </c>
      <c r="N28">
        <v>68.380516052246094</v>
      </c>
      <c r="O28">
        <v>17.539024353027301</v>
      </c>
      <c r="P28">
        <v>71</v>
      </c>
      <c r="S28">
        <f t="shared" si="7"/>
        <v>434.31399990387354</v>
      </c>
      <c r="T28">
        <f t="shared" si="8"/>
        <v>456.03068927226337</v>
      </c>
      <c r="U28">
        <f t="shared" si="9"/>
        <v>879.34649361094046</v>
      </c>
      <c r="V28">
        <f t="shared" si="10"/>
        <v>203.1259828471166</v>
      </c>
      <c r="W28">
        <f t="shared" si="11"/>
        <v>434.31399990387354</v>
      </c>
      <c r="X28">
        <f t="shared" si="12"/>
        <v>911.55236858767296</v>
      </c>
      <c r="Y28">
        <f t="shared" si="13"/>
        <v>580.58944192134834</v>
      </c>
      <c r="Z28">
        <f t="shared" si="14"/>
        <v>163.06493596325407</v>
      </c>
      <c r="AA28">
        <f t="shared" si="15"/>
        <v>476.8063636237581</v>
      </c>
      <c r="AC28">
        <f t="shared" si="16"/>
        <v>434.31399990387354</v>
      </c>
      <c r="AD28">
        <f t="shared" si="17"/>
        <v>21.716689368389837</v>
      </c>
      <c r="AE28">
        <f t="shared" si="17"/>
        <v>445.03249370706692</v>
      </c>
      <c r="AF28">
        <f t="shared" si="17"/>
        <v>-231.18801705675693</v>
      </c>
      <c r="AG28">
        <f t="shared" si="17"/>
        <v>0</v>
      </c>
      <c r="AH28">
        <f t="shared" si="17"/>
        <v>477.23836868379942</v>
      </c>
      <c r="AI28">
        <f t="shared" si="17"/>
        <v>146.2754420174748</v>
      </c>
      <c r="AJ28">
        <f t="shared" si="17"/>
        <v>-271.24906394061946</v>
      </c>
      <c r="AK28">
        <f t="shared" si="17"/>
        <v>42.492363719884565</v>
      </c>
      <c r="AL28">
        <f t="shared" si="18"/>
        <v>-536.08824938573537</v>
      </c>
      <c r="AN28">
        <v>0</v>
      </c>
      <c r="AO28">
        <f t="shared" si="19"/>
        <v>3.4453529554947071E-2</v>
      </c>
      <c r="AP28">
        <f t="shared" si="19"/>
        <v>0.70604408962843079</v>
      </c>
      <c r="AQ28">
        <f t="shared" si="19"/>
        <v>-0.36677980898914325</v>
      </c>
      <c r="AR28">
        <f t="shared" si="19"/>
        <v>0</v>
      </c>
      <c r="AS28">
        <f t="shared" si="19"/>
        <v>0.75713871305518998</v>
      </c>
      <c r="AT28">
        <f t="shared" si="19"/>
        <v>0.23206600136978792</v>
      </c>
      <c r="AU28">
        <f t="shared" si="19"/>
        <v>-0.43033666332368653</v>
      </c>
      <c r="AV28">
        <f t="shared" si="19"/>
        <v>6.7414138704473769E-2</v>
      </c>
      <c r="AX28">
        <f t="shared" si="20"/>
        <v>434.31399990387354</v>
      </c>
      <c r="AY28">
        <f t="shared" si="20"/>
        <v>3.2465570241185659</v>
      </c>
      <c r="AZ28">
        <f t="shared" si="20"/>
        <v>66.530553709016203</v>
      </c>
      <c r="BA28">
        <f t="shared" si="20"/>
        <v>-34.561671345732719</v>
      </c>
      <c r="BB28">
        <f t="shared" si="20"/>
        <v>0</v>
      </c>
      <c r="BC28">
        <f t="shared" si="20"/>
        <v>71.345201459873977</v>
      </c>
      <c r="BD28">
        <f t="shared" si="20"/>
        <v>21.867585601197533</v>
      </c>
      <c r="BE28">
        <f t="shared" si="20"/>
        <v>-40.550635452925775</v>
      </c>
      <c r="BF28">
        <f t="shared" si="20"/>
        <v>6.3524361179560742</v>
      </c>
      <c r="BI28">
        <f t="shared" si="21"/>
        <v>528.5440270173774</v>
      </c>
      <c r="BJ28">
        <f t="shared" si="22"/>
        <v>528.54402701737752</v>
      </c>
      <c r="BK28">
        <f t="shared" si="23"/>
        <v>0</v>
      </c>
    </row>
    <row r="29" spans="1:63" x14ac:dyDescent="0.35">
      <c r="A29" s="2">
        <v>41435</v>
      </c>
      <c r="B29">
        <v>6.13856730572755</v>
      </c>
      <c r="C29">
        <f t="shared" si="5"/>
        <v>5.966405770355327</v>
      </c>
      <c r="D29">
        <f t="shared" si="6"/>
        <v>390.10103526541729</v>
      </c>
      <c r="E29">
        <v>1</v>
      </c>
      <c r="F29">
        <v>167693.99809915299</v>
      </c>
      <c r="G29">
        <v>52.509025573730398</v>
      </c>
      <c r="H29">
        <v>47.989105224609297</v>
      </c>
      <c r="I29">
        <v>0</v>
      </c>
      <c r="J29">
        <v>100963.894651179</v>
      </c>
      <c r="K29">
        <v>7.7662650602409604</v>
      </c>
      <c r="L29">
        <v>0</v>
      </c>
      <c r="M29">
        <v>24.604833602905199</v>
      </c>
      <c r="N29">
        <v>58.873023986816399</v>
      </c>
      <c r="O29">
        <v>6.8322038650512704</v>
      </c>
      <c r="P29">
        <v>73</v>
      </c>
      <c r="S29">
        <f t="shared" si="7"/>
        <v>341.90030553416369</v>
      </c>
      <c r="T29">
        <f t="shared" si="8"/>
        <v>370.18694935280803</v>
      </c>
      <c r="U29">
        <f t="shared" si="9"/>
        <v>768.32157628303764</v>
      </c>
      <c r="V29">
        <f t="shared" si="10"/>
        <v>143.58456387437326</v>
      </c>
      <c r="W29">
        <f t="shared" si="11"/>
        <v>341.90030553416369</v>
      </c>
      <c r="X29">
        <f t="shared" si="12"/>
        <v>636.15811592429554</v>
      </c>
      <c r="Y29">
        <f t="shared" si="13"/>
        <v>434.53160850549341</v>
      </c>
      <c r="Z29">
        <f t="shared" si="14"/>
        <v>147.09876745990903</v>
      </c>
      <c r="AA29">
        <f t="shared" si="15"/>
        <v>354.56092013113897</v>
      </c>
      <c r="AC29">
        <f t="shared" si="16"/>
        <v>341.90030553416369</v>
      </c>
      <c r="AD29">
        <f t="shared" si="17"/>
        <v>28.286643818644336</v>
      </c>
      <c r="AE29">
        <f t="shared" si="17"/>
        <v>426.42127074887395</v>
      </c>
      <c r="AF29">
        <f t="shared" si="17"/>
        <v>-198.31574165979043</v>
      </c>
      <c r="AG29">
        <f t="shared" si="17"/>
        <v>0</v>
      </c>
      <c r="AH29">
        <f t="shared" si="17"/>
        <v>294.25781039013185</v>
      </c>
      <c r="AI29">
        <f t="shared" si="17"/>
        <v>92.631302971329717</v>
      </c>
      <c r="AJ29">
        <f t="shared" si="17"/>
        <v>-194.80153807425467</v>
      </c>
      <c r="AK29">
        <f t="shared" si="17"/>
        <v>12.660614596975279</v>
      </c>
      <c r="AL29">
        <f t="shared" si="18"/>
        <v>-412.93963306065632</v>
      </c>
      <c r="AN29">
        <v>0</v>
      </c>
      <c r="AO29">
        <f t="shared" si="19"/>
        <v>6.1340637473993376E-2</v>
      </c>
      <c r="AP29">
        <f t="shared" si="19"/>
        <v>0.9247103596986519</v>
      </c>
      <c r="AQ29">
        <f t="shared" si="19"/>
        <v>-0.43005504974475761</v>
      </c>
      <c r="AR29">
        <f t="shared" si="19"/>
        <v>0</v>
      </c>
      <c r="AS29">
        <f t="shared" si="19"/>
        <v>0.63810898835354368</v>
      </c>
      <c r="AT29">
        <f t="shared" si="19"/>
        <v>0.20087442012342274</v>
      </c>
      <c r="AU29">
        <f t="shared" si="19"/>
        <v>-0.42243436877842555</v>
      </c>
      <c r="AV29">
        <f t="shared" si="19"/>
        <v>2.7455012873571407E-2</v>
      </c>
      <c r="AX29">
        <f t="shared" si="20"/>
        <v>341.90030553416369</v>
      </c>
      <c r="AY29">
        <f t="shared" si="20"/>
        <v>2.9566634884267664</v>
      </c>
      <c r="AZ29">
        <f t="shared" si="20"/>
        <v>44.571714127525127</v>
      </c>
      <c r="BA29">
        <f t="shared" si="20"/>
        <v>-20.728967222307915</v>
      </c>
      <c r="BB29">
        <f t="shared" si="20"/>
        <v>0</v>
      </c>
      <c r="BC29">
        <f t="shared" si="20"/>
        <v>30.757318886712881</v>
      </c>
      <c r="BD29">
        <f t="shared" si="20"/>
        <v>9.6822936342914119</v>
      </c>
      <c r="BE29">
        <f t="shared" si="20"/>
        <v>-20.361644838681656</v>
      </c>
      <c r="BF29">
        <f t="shared" si="20"/>
        <v>1.323351655287107</v>
      </c>
      <c r="BI29">
        <f t="shared" si="21"/>
        <v>390.10103526541747</v>
      </c>
      <c r="BJ29">
        <f t="shared" si="22"/>
        <v>390.10103526541729</v>
      </c>
      <c r="BK29">
        <f t="shared" si="23"/>
        <v>0</v>
      </c>
    </row>
    <row r="30" spans="1:63" x14ac:dyDescent="0.35">
      <c r="A30" s="2">
        <v>41442</v>
      </c>
      <c r="B30">
        <v>6.3308368601537399</v>
      </c>
      <c r="C30">
        <f t="shared" si="5"/>
        <v>6.5140791146721941</v>
      </c>
      <c r="D30">
        <f t="shared" si="6"/>
        <v>674.57247151501144</v>
      </c>
      <c r="E30">
        <v>1</v>
      </c>
      <c r="F30">
        <v>195897.639182958</v>
      </c>
      <c r="G30">
        <v>50.335075378417898</v>
      </c>
      <c r="H30">
        <v>45.1266059875488</v>
      </c>
      <c r="I30">
        <v>0</v>
      </c>
      <c r="J30">
        <v>104332.247450825</v>
      </c>
      <c r="K30">
        <v>8.5314009661835701</v>
      </c>
      <c r="L30">
        <v>0.42857142857142799</v>
      </c>
      <c r="M30">
        <v>27.007484436035099</v>
      </c>
      <c r="N30">
        <v>51.0902099609375</v>
      </c>
      <c r="O30">
        <v>3.2918317317962602</v>
      </c>
      <c r="P30">
        <v>72</v>
      </c>
      <c r="S30">
        <f t="shared" si="7"/>
        <v>494.82355232615123</v>
      </c>
      <c r="T30">
        <f t="shared" si="8"/>
        <v>548.18880130954494</v>
      </c>
      <c r="U30">
        <f t="shared" si="9"/>
        <v>1075.3141187959866</v>
      </c>
      <c r="V30">
        <f t="shared" si="10"/>
        <v>218.84360218639097</v>
      </c>
      <c r="W30">
        <f t="shared" si="11"/>
        <v>494.82355232615123</v>
      </c>
      <c r="X30">
        <f t="shared" si="12"/>
        <v>939.96680508124302</v>
      </c>
      <c r="Y30">
        <f t="shared" si="13"/>
        <v>643.78329267623587</v>
      </c>
      <c r="Z30">
        <f t="shared" si="14"/>
        <v>238.00290778340715</v>
      </c>
      <c r="AA30">
        <f t="shared" si="15"/>
        <v>503.5688106917305</v>
      </c>
      <c r="AC30">
        <f t="shared" si="16"/>
        <v>494.82355232615123</v>
      </c>
      <c r="AD30">
        <f t="shared" si="17"/>
        <v>53.365248983393712</v>
      </c>
      <c r="AE30">
        <f t="shared" si="17"/>
        <v>580.49056646983536</v>
      </c>
      <c r="AF30">
        <f t="shared" si="17"/>
        <v>-275.97995013976026</v>
      </c>
      <c r="AG30">
        <f t="shared" si="17"/>
        <v>0</v>
      </c>
      <c r="AH30">
        <f t="shared" si="17"/>
        <v>445.14325275509179</v>
      </c>
      <c r="AI30">
        <f t="shared" si="17"/>
        <v>148.95974035008464</v>
      </c>
      <c r="AJ30">
        <f t="shared" si="17"/>
        <v>-256.82064454274405</v>
      </c>
      <c r="AK30">
        <f t="shared" si="17"/>
        <v>8.7452583655792751</v>
      </c>
      <c r="AL30">
        <f t="shared" si="18"/>
        <v>-524.15455305262014</v>
      </c>
      <c r="AN30">
        <v>0</v>
      </c>
      <c r="AO30">
        <f t="shared" si="19"/>
        <v>7.581330549977211E-2</v>
      </c>
      <c r="AP30">
        <f t="shared" si="19"/>
        <v>0.82467353744021998</v>
      </c>
      <c r="AQ30">
        <f t="shared" si="19"/>
        <v>-0.39207073273973403</v>
      </c>
      <c r="AR30">
        <f t="shared" si="19"/>
        <v>0</v>
      </c>
      <c r="AS30">
        <f t="shared" si="19"/>
        <v>0.63239246616811884</v>
      </c>
      <c r="AT30">
        <f t="shared" si="19"/>
        <v>0.2116195561242844</v>
      </c>
      <c r="AU30">
        <f t="shared" si="19"/>
        <v>-0.36485207797730451</v>
      </c>
      <c r="AV30">
        <f t="shared" si="19"/>
        <v>1.2423945484643291E-2</v>
      </c>
      <c r="AX30">
        <f t="shared" si="20"/>
        <v>494.82355232615123</v>
      </c>
      <c r="AY30">
        <f t="shared" si="20"/>
        <v>13.627359723718911</v>
      </c>
      <c r="AZ30">
        <f t="shared" si="20"/>
        <v>148.23417703853363</v>
      </c>
      <c r="BA30">
        <f t="shared" si="20"/>
        <v>-70.474290455551682</v>
      </c>
      <c r="BB30">
        <f t="shared" si="20"/>
        <v>0</v>
      </c>
      <c r="BC30">
        <f t="shared" si="20"/>
        <v>113.67186229689725</v>
      </c>
      <c r="BD30">
        <f t="shared" si="20"/>
        <v>38.038386492566488</v>
      </c>
      <c r="BE30">
        <f t="shared" si="20"/>
        <v>-65.581766680230288</v>
      </c>
      <c r="BF30">
        <f t="shared" si="20"/>
        <v>2.2331907729259521</v>
      </c>
      <c r="BI30">
        <f t="shared" si="21"/>
        <v>674.57247151501144</v>
      </c>
      <c r="BJ30">
        <f t="shared" si="22"/>
        <v>674.57247151501144</v>
      </c>
      <c r="BK30">
        <f t="shared" si="23"/>
        <v>0</v>
      </c>
    </row>
    <row r="31" spans="1:63" x14ac:dyDescent="0.35">
      <c r="A31" s="2">
        <v>41449</v>
      </c>
      <c r="B31">
        <v>7.0244857608981297</v>
      </c>
      <c r="C31">
        <f t="shared" si="5"/>
        <v>6.9576818703652155</v>
      </c>
      <c r="D31">
        <f t="shared" si="6"/>
        <v>1051.1939268513181</v>
      </c>
      <c r="E31">
        <v>1</v>
      </c>
      <c r="F31">
        <v>201942.400859193</v>
      </c>
      <c r="G31">
        <v>47.765289306640597</v>
      </c>
      <c r="H31">
        <v>41.979339599609297</v>
      </c>
      <c r="I31">
        <v>0</v>
      </c>
      <c r="J31">
        <v>126064.435960577</v>
      </c>
      <c r="K31">
        <v>11.537530266343801</v>
      </c>
      <c r="L31">
        <v>1</v>
      </c>
      <c r="M31">
        <v>32.397121429443303</v>
      </c>
      <c r="N31">
        <v>65.584121704101506</v>
      </c>
      <c r="O31">
        <v>6.3832688331604004</v>
      </c>
      <c r="P31">
        <v>79</v>
      </c>
      <c r="S31">
        <f t="shared" si="7"/>
        <v>757.93221915739355</v>
      </c>
      <c r="T31">
        <f t="shared" si="8"/>
        <v>843.80959324576997</v>
      </c>
      <c r="U31">
        <f t="shared" si="9"/>
        <v>1583.0912819494395</v>
      </c>
      <c r="V31">
        <f t="shared" si="10"/>
        <v>354.83378919534147</v>
      </c>
      <c r="W31">
        <f t="shared" si="11"/>
        <v>757.93221915739355</v>
      </c>
      <c r="X31">
        <f t="shared" si="12"/>
        <v>1645.6492104722233</v>
      </c>
      <c r="Y31">
        <f t="shared" si="13"/>
        <v>1039.2675988949475</v>
      </c>
      <c r="Z31">
        <f t="shared" si="14"/>
        <v>296.20027595212389</v>
      </c>
      <c r="AA31">
        <f t="shared" si="15"/>
        <v>784.12286037718184</v>
      </c>
      <c r="AC31">
        <f t="shared" si="16"/>
        <v>757.93221915739355</v>
      </c>
      <c r="AD31">
        <f t="shared" si="17"/>
        <v>85.877374088376428</v>
      </c>
      <c r="AE31">
        <f t="shared" si="17"/>
        <v>825.15906279204592</v>
      </c>
      <c r="AF31">
        <f t="shared" si="17"/>
        <v>-403.09842996205208</v>
      </c>
      <c r="AG31">
        <f t="shared" si="17"/>
        <v>0</v>
      </c>
      <c r="AH31">
        <f t="shared" si="17"/>
        <v>887.71699131482978</v>
      </c>
      <c r="AI31">
        <f t="shared" si="17"/>
        <v>281.33537973755392</v>
      </c>
      <c r="AJ31">
        <f t="shared" si="17"/>
        <v>-461.73194320526966</v>
      </c>
      <c r="AK31">
        <f t="shared" si="17"/>
        <v>26.19064121978829</v>
      </c>
      <c r="AL31">
        <f t="shared" si="18"/>
        <v>-948.18736829134809</v>
      </c>
      <c r="AN31">
        <v>0</v>
      </c>
      <c r="AO31">
        <f t="shared" si="19"/>
        <v>6.9175108145471134E-2</v>
      </c>
      <c r="AP31">
        <f t="shared" si="19"/>
        <v>0.66467411249805863</v>
      </c>
      <c r="AQ31">
        <f t="shared" si="19"/>
        <v>-0.32469993152327586</v>
      </c>
      <c r="AR31">
        <f t="shared" si="19"/>
        <v>0</v>
      </c>
      <c r="AS31">
        <f t="shared" si="19"/>
        <v>0.71506516738134895</v>
      </c>
      <c r="AT31">
        <f t="shared" si="19"/>
        <v>0.22661854213735905</v>
      </c>
      <c r="AU31">
        <f t="shared" si="19"/>
        <v>-0.37192982953313447</v>
      </c>
      <c r="AV31">
        <f t="shared" si="19"/>
        <v>2.1096830894172736E-2</v>
      </c>
      <c r="AX31">
        <f t="shared" si="20"/>
        <v>757.93221915739355</v>
      </c>
      <c r="AY31">
        <f t="shared" si="20"/>
        <v>20.286410344652751</v>
      </c>
      <c r="AZ31">
        <f t="shared" si="20"/>
        <v>194.92346529112422</v>
      </c>
      <c r="BA31">
        <f t="shared" si="20"/>
        <v>-95.222056406616218</v>
      </c>
      <c r="BB31">
        <f t="shared" si="20"/>
        <v>0</v>
      </c>
      <c r="BC31">
        <f t="shared" si="20"/>
        <v>209.70123209869621</v>
      </c>
      <c r="BD31">
        <f t="shared" si="20"/>
        <v>66.458540662309474</v>
      </c>
      <c r="BE31">
        <f t="shared" si="20"/>
        <v>-109.07277695119717</v>
      </c>
      <c r="BF31">
        <f t="shared" si="20"/>
        <v>6.1868926549550345</v>
      </c>
      <c r="BI31">
        <f t="shared" si="21"/>
        <v>1051.1939268513179</v>
      </c>
      <c r="BJ31">
        <f t="shared" si="22"/>
        <v>1051.1939268513181</v>
      </c>
      <c r="BK31">
        <f t="shared" si="23"/>
        <v>0</v>
      </c>
    </row>
    <row r="32" spans="1:63" x14ac:dyDescent="0.35">
      <c r="A32" s="2">
        <v>41456</v>
      </c>
      <c r="B32">
        <v>7.2731109164423904</v>
      </c>
      <c r="C32">
        <f t="shared" si="5"/>
        <v>7.0416822772506915</v>
      </c>
      <c r="D32">
        <f t="shared" si="6"/>
        <v>1143.309353035731</v>
      </c>
      <c r="E32">
        <v>1</v>
      </c>
      <c r="F32">
        <v>182979.35526841201</v>
      </c>
      <c r="G32">
        <v>45.076087951660099</v>
      </c>
      <c r="H32">
        <v>38.621971130371101</v>
      </c>
      <c r="I32">
        <v>0</v>
      </c>
      <c r="J32">
        <v>144685.708271404</v>
      </c>
      <c r="K32">
        <v>14.140435835350999</v>
      </c>
      <c r="L32">
        <v>1</v>
      </c>
      <c r="M32">
        <v>37.535335540771399</v>
      </c>
      <c r="N32">
        <v>71.895866394042898</v>
      </c>
      <c r="O32">
        <v>38.8950386047363</v>
      </c>
      <c r="P32">
        <v>95</v>
      </c>
      <c r="S32">
        <f t="shared" si="7"/>
        <v>641.36672636345929</v>
      </c>
      <c r="T32">
        <f t="shared" si="8"/>
        <v>703.11281888358212</v>
      </c>
      <c r="U32">
        <f t="shared" si="9"/>
        <v>1285.2065009554658</v>
      </c>
      <c r="V32">
        <f t="shared" si="10"/>
        <v>319.05222153884631</v>
      </c>
      <c r="W32">
        <f t="shared" si="11"/>
        <v>641.36672636345929</v>
      </c>
      <c r="X32">
        <f t="shared" si="12"/>
        <v>1561.5255127485889</v>
      </c>
      <c r="Y32">
        <f t="shared" si="13"/>
        <v>924.58567555267177</v>
      </c>
      <c r="Z32">
        <f t="shared" si="14"/>
        <v>228.97692341782206</v>
      </c>
      <c r="AA32">
        <f t="shared" si="15"/>
        <v>788.86941863945503</v>
      </c>
      <c r="AC32">
        <f t="shared" si="16"/>
        <v>641.36672636345929</v>
      </c>
      <c r="AD32">
        <f t="shared" si="17"/>
        <v>61.746092520122829</v>
      </c>
      <c r="AE32">
        <f t="shared" si="17"/>
        <v>643.83977459200651</v>
      </c>
      <c r="AF32">
        <f t="shared" si="17"/>
        <v>-322.31450482461298</v>
      </c>
      <c r="AG32">
        <f t="shared" si="17"/>
        <v>0</v>
      </c>
      <c r="AH32">
        <f t="shared" si="17"/>
        <v>920.15878638512959</v>
      </c>
      <c r="AI32">
        <f t="shared" si="17"/>
        <v>283.21894918921248</v>
      </c>
      <c r="AJ32">
        <f t="shared" si="17"/>
        <v>-412.38980294563726</v>
      </c>
      <c r="AK32">
        <f t="shared" si="17"/>
        <v>147.50269227599574</v>
      </c>
      <c r="AL32">
        <f t="shared" si="18"/>
        <v>-819.81936051994489</v>
      </c>
      <c r="AN32">
        <v>0</v>
      </c>
      <c r="AO32">
        <f t="shared" si="19"/>
        <v>4.6714985843471245E-2</v>
      </c>
      <c r="AP32">
        <f t="shared" si="19"/>
        <v>0.48710719541851699</v>
      </c>
      <c r="AQ32">
        <f t="shared" si="19"/>
        <v>-0.24385215186078771</v>
      </c>
      <c r="AR32">
        <f t="shared" si="19"/>
        <v>0</v>
      </c>
      <c r="AS32">
        <f t="shared" si="19"/>
        <v>0.69616072734834655</v>
      </c>
      <c r="AT32">
        <f t="shared" si="19"/>
        <v>0.21427378902827038</v>
      </c>
      <c r="AU32">
        <f t="shared" si="19"/>
        <v>-0.31200004761951566</v>
      </c>
      <c r="AV32">
        <f t="shared" si="19"/>
        <v>0.11159550184169822</v>
      </c>
      <c r="AX32">
        <f t="shared" si="20"/>
        <v>641.36672636345929</v>
      </c>
      <c r="AY32">
        <f t="shared" si="20"/>
        <v>23.448242699229958</v>
      </c>
      <c r="AZ32">
        <f t="shared" si="20"/>
        <v>244.49986513933408</v>
      </c>
      <c r="BA32">
        <f t="shared" si="20"/>
        <v>-122.3997896246895</v>
      </c>
      <c r="BB32">
        <f t="shared" si="20"/>
        <v>0</v>
      </c>
      <c r="BC32">
        <f t="shared" si="20"/>
        <v>349.43274407130843</v>
      </c>
      <c r="BD32">
        <f t="shared" si="20"/>
        <v>107.55314849187027</v>
      </c>
      <c r="BE32">
        <f t="shared" si="20"/>
        <v>-156.60612342401356</v>
      </c>
      <c r="BF32">
        <f t="shared" si="20"/>
        <v>56.01453931923237</v>
      </c>
      <c r="BI32">
        <f t="shared" si="21"/>
        <v>1143.3093530357316</v>
      </c>
      <c r="BJ32">
        <f t="shared" si="22"/>
        <v>1143.309353035731</v>
      </c>
      <c r="BK32">
        <f t="shared" si="23"/>
        <v>0</v>
      </c>
    </row>
    <row r="33" spans="1:63" x14ac:dyDescent="0.35">
      <c r="A33" s="2">
        <v>41463</v>
      </c>
      <c r="B33">
        <v>5.7313081435209003</v>
      </c>
      <c r="C33">
        <f t="shared" si="5"/>
        <v>6.7982973953746013</v>
      </c>
      <c r="D33">
        <f t="shared" si="6"/>
        <v>896.31991332842153</v>
      </c>
      <c r="E33">
        <v>1</v>
      </c>
      <c r="F33">
        <v>156368.10894786299</v>
      </c>
      <c r="G33">
        <v>42.382858276367102</v>
      </c>
      <c r="H33">
        <v>36.109764099121101</v>
      </c>
      <c r="I33">
        <v>33.524219512939403</v>
      </c>
      <c r="J33">
        <v>108072.633203983</v>
      </c>
      <c r="K33">
        <v>10.2367149758454</v>
      </c>
      <c r="L33">
        <v>0.14285714285714199</v>
      </c>
      <c r="M33">
        <v>34.668735504150298</v>
      </c>
      <c r="N33">
        <v>69.448348999023395</v>
      </c>
      <c r="O33">
        <v>35.190055847167898</v>
      </c>
      <c r="P33">
        <v>83</v>
      </c>
      <c r="S33">
        <f t="shared" si="7"/>
        <v>353.26813661072595</v>
      </c>
      <c r="T33">
        <f t="shared" si="8"/>
        <v>378.98945094594416</v>
      </c>
      <c r="U33">
        <f t="shared" si="9"/>
        <v>679.10179614572155</v>
      </c>
      <c r="V33">
        <f t="shared" si="10"/>
        <v>183.9012515592002</v>
      </c>
      <c r="W33">
        <f t="shared" si="11"/>
        <v>649.23355383681849</v>
      </c>
      <c r="X33">
        <f t="shared" si="12"/>
        <v>686.68389086885691</v>
      </c>
      <c r="Y33">
        <f t="shared" si="13"/>
        <v>495.2385279438663</v>
      </c>
      <c r="Z33">
        <f t="shared" si="14"/>
        <v>130.62234728228009</v>
      </c>
      <c r="AA33">
        <f t="shared" si="15"/>
        <v>426.02960518950039</v>
      </c>
      <c r="AC33">
        <f t="shared" si="16"/>
        <v>353.26813661072595</v>
      </c>
      <c r="AD33">
        <f t="shared" si="17"/>
        <v>25.72131433521821</v>
      </c>
      <c r="AE33">
        <f t="shared" si="17"/>
        <v>325.8336595349956</v>
      </c>
      <c r="AF33">
        <f t="shared" si="17"/>
        <v>-169.36688505152574</v>
      </c>
      <c r="AG33">
        <f t="shared" si="17"/>
        <v>295.96541722609254</v>
      </c>
      <c r="AH33">
        <f t="shared" si="17"/>
        <v>333.41575425813096</v>
      </c>
      <c r="AI33">
        <f t="shared" si="17"/>
        <v>141.97039133314036</v>
      </c>
      <c r="AJ33">
        <f t="shared" si="17"/>
        <v>-222.64578932844586</v>
      </c>
      <c r="AK33">
        <f t="shared" si="17"/>
        <v>72.761468578774441</v>
      </c>
      <c r="AL33">
        <f t="shared" si="18"/>
        <v>-260.6035541686847</v>
      </c>
      <c r="AN33">
        <v>0</v>
      </c>
      <c r="AO33">
        <f t="shared" si="19"/>
        <v>3.2005404987296288E-2</v>
      </c>
      <c r="AP33">
        <f t="shared" si="19"/>
        <v>0.40543955475990179</v>
      </c>
      <c r="AQ33">
        <f t="shared" si="19"/>
        <v>-0.21074567484636095</v>
      </c>
      <c r="AR33">
        <f t="shared" si="19"/>
        <v>0.36827406706760923</v>
      </c>
      <c r="AS33">
        <f t="shared" si="19"/>
        <v>0.41487406534141286</v>
      </c>
      <c r="AT33">
        <f t="shared" si="19"/>
        <v>0.17665581982335152</v>
      </c>
      <c r="AU33">
        <f t="shared" si="19"/>
        <v>-0.27704138922699834</v>
      </c>
      <c r="AV33">
        <f t="shared" si="19"/>
        <v>9.0538152093787766E-2</v>
      </c>
      <c r="AX33">
        <f t="shared" si="20"/>
        <v>353.26813661072595</v>
      </c>
      <c r="AY33">
        <f t="shared" si="20"/>
        <v>17.38059204292065</v>
      </c>
      <c r="AZ33">
        <f t="shared" si="20"/>
        <v>220.17467056399613</v>
      </c>
      <c r="BA33">
        <f t="shared" si="20"/>
        <v>-114.4458131608861</v>
      </c>
      <c r="BB33">
        <f t="shared" si="20"/>
        <v>199.99188644011701</v>
      </c>
      <c r="BC33">
        <f t="shared" si="20"/>
        <v>225.29809829774763</v>
      </c>
      <c r="BD33">
        <f t="shared" si="20"/>
        <v>95.93325682259217</v>
      </c>
      <c r="BE33">
        <f t="shared" si="20"/>
        <v>-150.44781864406013</v>
      </c>
      <c r="BF33">
        <f t="shared" si="20"/>
        <v>49.166904355268407</v>
      </c>
      <c r="BI33">
        <f t="shared" si="21"/>
        <v>896.31991332842165</v>
      </c>
      <c r="BJ33">
        <f t="shared" si="22"/>
        <v>896.31991332842153</v>
      </c>
      <c r="BK33">
        <f t="shared" si="23"/>
        <v>0</v>
      </c>
    </row>
    <row r="34" spans="1:63" x14ac:dyDescent="0.35">
      <c r="A34" s="2">
        <v>41470</v>
      </c>
      <c r="B34">
        <v>6.9039863856177099</v>
      </c>
      <c r="C34">
        <f t="shared" si="5"/>
        <v>6.7079297143668901</v>
      </c>
      <c r="D34">
        <f t="shared" si="6"/>
        <v>818.87358114867675</v>
      </c>
      <c r="E34">
        <v>1</v>
      </c>
      <c r="F34">
        <v>147898.569469401</v>
      </c>
      <c r="G34">
        <v>47.612266540527301</v>
      </c>
      <c r="H34">
        <v>41.649646759033203</v>
      </c>
      <c r="I34">
        <v>33.241970062255803</v>
      </c>
      <c r="J34">
        <v>107288.39253378801</v>
      </c>
      <c r="K34">
        <v>9.0676328502415409</v>
      </c>
      <c r="L34">
        <v>0</v>
      </c>
      <c r="M34">
        <v>31.656002044677699</v>
      </c>
      <c r="N34">
        <v>63.5285835266113</v>
      </c>
      <c r="O34">
        <v>30.553783416748001</v>
      </c>
      <c r="P34">
        <v>79</v>
      </c>
      <c r="S34">
        <f t="shared" si="7"/>
        <v>324.55279868987685</v>
      </c>
      <c r="T34">
        <f t="shared" si="8"/>
        <v>345.79409734253198</v>
      </c>
      <c r="U34">
        <f t="shared" si="9"/>
        <v>676.29500636108719</v>
      </c>
      <c r="V34">
        <f t="shared" si="10"/>
        <v>152.85110337345864</v>
      </c>
      <c r="W34">
        <f t="shared" si="11"/>
        <v>593.41246474661739</v>
      </c>
      <c r="X34">
        <f t="shared" si="12"/>
        <v>627.83151660887427</v>
      </c>
      <c r="Y34">
        <f t="shared" si="13"/>
        <v>441.82077554721292</v>
      </c>
      <c r="Z34">
        <f t="shared" si="14"/>
        <v>130.6259301074424</v>
      </c>
      <c r="AA34">
        <f t="shared" si="15"/>
        <v>381.86054101746367</v>
      </c>
      <c r="AC34">
        <f t="shared" si="16"/>
        <v>324.55279868987685</v>
      </c>
      <c r="AD34">
        <f t="shared" si="17"/>
        <v>21.241298652655132</v>
      </c>
      <c r="AE34">
        <f t="shared" si="17"/>
        <v>351.74220767121034</v>
      </c>
      <c r="AF34">
        <f t="shared" si="17"/>
        <v>-171.70169531641821</v>
      </c>
      <c r="AG34">
        <f t="shared" si="17"/>
        <v>268.85966605674054</v>
      </c>
      <c r="AH34">
        <f t="shared" si="17"/>
        <v>303.27871791899742</v>
      </c>
      <c r="AI34">
        <f t="shared" si="17"/>
        <v>117.26797685733607</v>
      </c>
      <c r="AJ34">
        <f t="shared" si="17"/>
        <v>-193.92686858243445</v>
      </c>
      <c r="AK34">
        <f t="shared" si="17"/>
        <v>57.307742327586823</v>
      </c>
      <c r="AL34">
        <f t="shared" si="18"/>
        <v>-259.74826312687355</v>
      </c>
      <c r="AN34">
        <v>0</v>
      </c>
      <c r="AO34">
        <f t="shared" si="19"/>
        <v>2.8168904130201164E-2</v>
      </c>
      <c r="AP34">
        <f t="shared" si="19"/>
        <v>0.46645888692860699</v>
      </c>
      <c r="AQ34">
        <f t="shared" si="19"/>
        <v>-0.22770023026612926</v>
      </c>
      <c r="AR34">
        <f t="shared" si="19"/>
        <v>0.35654515674744536</v>
      </c>
      <c r="AS34">
        <f t="shared" si="19"/>
        <v>0.40218958687456213</v>
      </c>
      <c r="AT34">
        <f t="shared" si="19"/>
        <v>0.15551358001475299</v>
      </c>
      <c r="AU34">
        <f t="shared" si="19"/>
        <v>-0.2571738884094022</v>
      </c>
      <c r="AV34">
        <f t="shared" si="19"/>
        <v>7.5998003979962869E-2</v>
      </c>
      <c r="AX34">
        <f t="shared" si="20"/>
        <v>324.55279868987685</v>
      </c>
      <c r="AY34">
        <f t="shared" si="20"/>
        <v>13.924474730647965</v>
      </c>
      <c r="AZ34">
        <f t="shared" si="20"/>
        <v>230.58032197140997</v>
      </c>
      <c r="BA34">
        <f t="shared" si="20"/>
        <v>-112.55695599120196</v>
      </c>
      <c r="BB34">
        <f t="shared" si="20"/>
        <v>176.24768086529272</v>
      </c>
      <c r="BC34">
        <f t="shared" si="20"/>
        <v>198.81067128061508</v>
      </c>
      <c r="BD34">
        <f t="shared" si="20"/>
        <v>76.873594555861899</v>
      </c>
      <c r="BE34">
        <f t="shared" si="20"/>
        <v>-127.12639774650783</v>
      </c>
      <c r="BF34">
        <f t="shared" si="20"/>
        <v>37.567392792682242</v>
      </c>
      <c r="BI34">
        <f t="shared" si="21"/>
        <v>818.87358114867698</v>
      </c>
      <c r="BJ34">
        <f t="shared" si="22"/>
        <v>818.87358114867675</v>
      </c>
      <c r="BK34">
        <f t="shared" si="23"/>
        <v>0</v>
      </c>
    </row>
    <row r="35" spans="1:63" x14ac:dyDescent="0.35">
      <c r="A35" s="2">
        <v>41477</v>
      </c>
      <c r="B35">
        <v>7.31383859595981</v>
      </c>
      <c r="C35">
        <f t="shared" si="5"/>
        <v>6.9621303878130449</v>
      </c>
      <c r="D35">
        <f t="shared" si="6"/>
        <v>1055.8805980163647</v>
      </c>
      <c r="E35">
        <v>1</v>
      </c>
      <c r="F35">
        <v>183330.741002761</v>
      </c>
      <c r="G35">
        <v>52.287506103515597</v>
      </c>
      <c r="H35">
        <v>46.640647888183601</v>
      </c>
      <c r="I35">
        <v>34.005439758300703</v>
      </c>
      <c r="J35">
        <v>123505.773520651</v>
      </c>
      <c r="K35">
        <v>14.294964028776899</v>
      </c>
      <c r="L35">
        <v>0</v>
      </c>
      <c r="M35">
        <v>30.2332763671875</v>
      </c>
      <c r="N35">
        <v>53.233745574951101</v>
      </c>
      <c r="O35">
        <v>9.8224840164184499</v>
      </c>
      <c r="P35">
        <v>83</v>
      </c>
      <c r="S35">
        <f t="shared" si="7"/>
        <v>361.07292746273953</v>
      </c>
      <c r="T35">
        <f t="shared" si="8"/>
        <v>395.94748202746797</v>
      </c>
      <c r="U35">
        <f t="shared" si="9"/>
        <v>808.63957383000866</v>
      </c>
      <c r="V35">
        <f t="shared" si="10"/>
        <v>155.37843849634746</v>
      </c>
      <c r="W35">
        <f t="shared" si="11"/>
        <v>669.39927183913903</v>
      </c>
      <c r="X35">
        <f t="shared" si="12"/>
        <v>771.73440836302063</v>
      </c>
      <c r="Y35">
        <f t="shared" si="13"/>
        <v>484.76924682915381</v>
      </c>
      <c r="Z35">
        <f t="shared" si="14"/>
        <v>168.41872916713214</v>
      </c>
      <c r="AA35">
        <f t="shared" si="15"/>
        <v>380.45017134545895</v>
      </c>
      <c r="AC35">
        <f t="shared" si="16"/>
        <v>361.07292746273953</v>
      </c>
      <c r="AD35">
        <f t="shared" si="17"/>
        <v>34.874554564728442</v>
      </c>
      <c r="AE35">
        <f t="shared" si="17"/>
        <v>447.56664636726913</v>
      </c>
      <c r="AF35">
        <f t="shared" si="17"/>
        <v>-205.69448896639207</v>
      </c>
      <c r="AG35">
        <f t="shared" si="17"/>
        <v>308.3263443763995</v>
      </c>
      <c r="AH35">
        <f t="shared" si="17"/>
        <v>410.66148090028111</v>
      </c>
      <c r="AI35">
        <f t="shared" si="17"/>
        <v>123.69631936641429</v>
      </c>
      <c r="AJ35">
        <f t="shared" si="17"/>
        <v>-192.65419829560739</v>
      </c>
      <c r="AK35">
        <f t="shared" si="17"/>
        <v>19.377243882719426</v>
      </c>
      <c r="AL35">
        <f t="shared" si="18"/>
        <v>-251.34623164218738</v>
      </c>
      <c r="AN35">
        <v>0</v>
      </c>
      <c r="AO35">
        <f t="shared" si="19"/>
        <v>3.6859283129089648E-2</v>
      </c>
      <c r="AP35">
        <f t="shared" si="19"/>
        <v>0.47303789090608483</v>
      </c>
      <c r="AQ35">
        <f t="shared" si="19"/>
        <v>-0.21740066651843956</v>
      </c>
      <c r="AR35">
        <f t="shared" si="19"/>
        <v>0.32587335280322027</v>
      </c>
      <c r="AS35">
        <f t="shared" si="19"/>
        <v>0.43403243377977657</v>
      </c>
      <c r="AT35">
        <f t="shared" si="19"/>
        <v>0.13073593955417054</v>
      </c>
      <c r="AU35">
        <f t="shared" si="19"/>
        <v>-0.20361824630062819</v>
      </c>
      <c r="AV35">
        <f t="shared" si="19"/>
        <v>2.0480012646726036E-2</v>
      </c>
      <c r="AX35">
        <f t="shared" si="20"/>
        <v>361.07292746273953</v>
      </c>
      <c r="AY35">
        <f t="shared" si="20"/>
        <v>25.610112649199305</v>
      </c>
      <c r="AZ35">
        <f t="shared" si="20"/>
        <v>328.67035506405659</v>
      </c>
      <c r="BA35">
        <f t="shared" si="20"/>
        <v>-151.05165068048242</v>
      </c>
      <c r="BB35">
        <f t="shared" si="20"/>
        <v>226.41930515670504</v>
      </c>
      <c r="BC35">
        <f t="shared" si="20"/>
        <v>301.56906425924706</v>
      </c>
      <c r="BD35">
        <f t="shared" si="20"/>
        <v>90.836333619272722</v>
      </c>
      <c r="BE35">
        <f t="shared" si="20"/>
        <v>-141.47551939435374</v>
      </c>
      <c r="BF35">
        <f t="shared" si="20"/>
        <v>14.229669879980497</v>
      </c>
      <c r="BI35">
        <f t="shared" si="21"/>
        <v>1055.8805980163645</v>
      </c>
      <c r="BJ35">
        <f t="shared" si="22"/>
        <v>1055.8805980163647</v>
      </c>
      <c r="BK35">
        <f t="shared" si="23"/>
        <v>0</v>
      </c>
    </row>
    <row r="36" spans="1:63" x14ac:dyDescent="0.35">
      <c r="A36" s="2">
        <v>41484</v>
      </c>
      <c r="B36">
        <v>7.5436113192473</v>
      </c>
      <c r="C36">
        <f t="shared" si="5"/>
        <v>7.1584781979781305</v>
      </c>
      <c r="D36">
        <f t="shared" si="6"/>
        <v>1284.9539986571353</v>
      </c>
      <c r="E36">
        <v>1</v>
      </c>
      <c r="F36">
        <v>297134.29839788697</v>
      </c>
      <c r="G36">
        <v>54.525108337402301</v>
      </c>
      <c r="H36">
        <v>48.468685150146399</v>
      </c>
      <c r="I36">
        <v>35.795333862304602</v>
      </c>
      <c r="J36">
        <v>159677.02710045601</v>
      </c>
      <c r="K36">
        <v>10.488038277511899</v>
      </c>
      <c r="L36">
        <v>0</v>
      </c>
      <c r="M36">
        <v>32.748401641845703</v>
      </c>
      <c r="N36">
        <v>51.026390075683601</v>
      </c>
      <c r="O36">
        <v>8.5643177032470703</v>
      </c>
      <c r="P36">
        <v>88</v>
      </c>
      <c r="S36">
        <f t="shared" si="7"/>
        <v>295.03878480691316</v>
      </c>
      <c r="T36">
        <f t="shared" si="8"/>
        <v>354.89811278287033</v>
      </c>
      <c r="U36">
        <f t="shared" si="9"/>
        <v>683.94943686788656</v>
      </c>
      <c r="V36">
        <f t="shared" si="10"/>
        <v>122.83493506941929</v>
      </c>
      <c r="W36">
        <f t="shared" si="11"/>
        <v>565.04169067078783</v>
      </c>
      <c r="X36">
        <f t="shared" si="12"/>
        <v>787.70254551821904</v>
      </c>
      <c r="Y36">
        <f t="shared" si="13"/>
        <v>405.94076389385509</v>
      </c>
      <c r="Z36">
        <f t="shared" si="14"/>
        <v>142.0391547679973</v>
      </c>
      <c r="AA36">
        <f t="shared" si="15"/>
        <v>308.79762295496704</v>
      </c>
      <c r="AC36">
        <f t="shared" si="16"/>
        <v>295.03878480691316</v>
      </c>
      <c r="AD36">
        <f t="shared" si="17"/>
        <v>59.859327975957171</v>
      </c>
      <c r="AE36">
        <f t="shared" si="17"/>
        <v>388.9106520609734</v>
      </c>
      <c r="AF36">
        <f t="shared" si="17"/>
        <v>-172.20384973749387</v>
      </c>
      <c r="AG36">
        <f t="shared" si="17"/>
        <v>270.00290586387467</v>
      </c>
      <c r="AH36">
        <f t="shared" si="17"/>
        <v>492.66376071130588</v>
      </c>
      <c r="AI36">
        <f t="shared" si="17"/>
        <v>110.90197908694194</v>
      </c>
      <c r="AJ36">
        <f t="shared" si="17"/>
        <v>-152.99963003891585</v>
      </c>
      <c r="AK36">
        <f t="shared" si="17"/>
        <v>13.758838148053883</v>
      </c>
      <c r="AL36">
        <f t="shared" si="18"/>
        <v>-20.978770220475099</v>
      </c>
      <c r="AN36">
        <v>0</v>
      </c>
      <c r="AO36">
        <f t="shared" si="19"/>
        <v>5.9214248891771896E-2</v>
      </c>
      <c r="AP36">
        <f t="shared" si="19"/>
        <v>0.38471952369811979</v>
      </c>
      <c r="AQ36">
        <f t="shared" si="19"/>
        <v>-0.17034808046246191</v>
      </c>
      <c r="AR36">
        <f t="shared" si="19"/>
        <v>0.26709319683219312</v>
      </c>
      <c r="AS36">
        <f t="shared" si="19"/>
        <v>0.48735452824383529</v>
      </c>
      <c r="AT36">
        <f t="shared" si="19"/>
        <v>0.10970683457859606</v>
      </c>
      <c r="AU36">
        <f t="shared" si="19"/>
        <v>-0.15135081665320874</v>
      </c>
      <c r="AV36">
        <f t="shared" si="19"/>
        <v>1.3610564871154333E-2</v>
      </c>
      <c r="AX36">
        <f t="shared" si="20"/>
        <v>295.03878480691316</v>
      </c>
      <c r="AY36">
        <f t="shared" si="20"/>
        <v>58.617085854678663</v>
      </c>
      <c r="AZ36">
        <f t="shared" si="20"/>
        <v>380.83970957397992</v>
      </c>
      <c r="BA36">
        <f t="shared" si="20"/>
        <v>-168.63015649997288</v>
      </c>
      <c r="BB36">
        <f t="shared" si="20"/>
        <v>264.39961906007994</v>
      </c>
      <c r="BC36">
        <f t="shared" si="20"/>
        <v>482.4396620473704</v>
      </c>
      <c r="BD36">
        <f t="shared" si="20"/>
        <v>108.6004646127019</v>
      </c>
      <c r="BE36">
        <f t="shared" si="20"/>
        <v>-149.82447603366694</v>
      </c>
      <c r="BF36">
        <f t="shared" si="20"/>
        <v>13.473305235051066</v>
      </c>
      <c r="BI36">
        <f t="shared" si="21"/>
        <v>1284.9539986571351</v>
      </c>
      <c r="BJ36">
        <f t="shared" si="22"/>
        <v>1284.9539986571353</v>
      </c>
      <c r="BK36">
        <f t="shared" si="23"/>
        <v>0</v>
      </c>
    </row>
    <row r="37" spans="1:63" x14ac:dyDescent="0.35">
      <c r="A37" s="2">
        <v>41491</v>
      </c>
      <c r="B37">
        <v>7.8486861342642502</v>
      </c>
      <c r="C37">
        <f t="shared" si="5"/>
        <v>7.3326133851403279</v>
      </c>
      <c r="D37">
        <f t="shared" si="6"/>
        <v>1529.3733955998914</v>
      </c>
      <c r="E37">
        <v>1</v>
      </c>
      <c r="F37">
        <v>279016.31305832497</v>
      </c>
      <c r="G37">
        <v>57.674190521240199</v>
      </c>
      <c r="H37">
        <v>51.878536224365199</v>
      </c>
      <c r="I37">
        <v>36.560092926025298</v>
      </c>
      <c r="J37">
        <v>180361.803383319</v>
      </c>
      <c r="K37">
        <v>10.3523809523809</v>
      </c>
      <c r="L37">
        <v>0</v>
      </c>
      <c r="M37">
        <v>33.2554512023925</v>
      </c>
      <c r="N37">
        <v>47.498538970947202</v>
      </c>
      <c r="O37">
        <v>7.4489574432373002</v>
      </c>
      <c r="P37">
        <v>87</v>
      </c>
      <c r="S37">
        <f t="shared" si="7"/>
        <v>298.39521406128188</v>
      </c>
      <c r="T37">
        <f t="shared" si="8"/>
        <v>353.68717211936735</v>
      </c>
      <c r="U37">
        <f t="shared" si="9"/>
        <v>726.14872365893541</v>
      </c>
      <c r="V37">
        <f t="shared" si="10"/>
        <v>116.80510459133211</v>
      </c>
      <c r="W37">
        <f t="shared" si="11"/>
        <v>579.45858672346617</v>
      </c>
      <c r="X37">
        <f t="shared" si="12"/>
        <v>904.73666217964637</v>
      </c>
      <c r="Y37">
        <f t="shared" si="13"/>
        <v>412.59230318850109</v>
      </c>
      <c r="Z37">
        <f t="shared" si="14"/>
        <v>151.10194783598743</v>
      </c>
      <c r="AA37">
        <f t="shared" si="15"/>
        <v>310.46220813813903</v>
      </c>
      <c r="AC37">
        <f t="shared" si="16"/>
        <v>298.39521406128188</v>
      </c>
      <c r="AD37">
        <f t="shared" si="17"/>
        <v>55.29195805808547</v>
      </c>
      <c r="AE37">
        <f t="shared" si="17"/>
        <v>427.75350959765353</v>
      </c>
      <c r="AF37">
        <f t="shared" si="17"/>
        <v>-181.59010946994977</v>
      </c>
      <c r="AG37">
        <f t="shared" si="17"/>
        <v>281.06337266218429</v>
      </c>
      <c r="AH37">
        <f t="shared" si="17"/>
        <v>606.3414481183645</v>
      </c>
      <c r="AI37">
        <f t="shared" si="17"/>
        <v>114.19708912721921</v>
      </c>
      <c r="AJ37">
        <f t="shared" si="17"/>
        <v>-147.29326622529445</v>
      </c>
      <c r="AK37">
        <f t="shared" si="17"/>
        <v>12.066994076857156</v>
      </c>
      <c r="AL37">
        <f t="shared" si="18"/>
        <v>63.147185593489667</v>
      </c>
      <c r="AN37">
        <v>0</v>
      </c>
      <c r="AO37">
        <f t="shared" si="19"/>
        <v>4.7345855907290728E-2</v>
      </c>
      <c r="AP37">
        <f t="shared" si="19"/>
        <v>0.36628031888421897</v>
      </c>
      <c r="AQ37">
        <f t="shared" si="19"/>
        <v>-0.15549348330405444</v>
      </c>
      <c r="AR37">
        <f t="shared" si="19"/>
        <v>0.24067127318771078</v>
      </c>
      <c r="AS37">
        <f t="shared" si="19"/>
        <v>0.5192030783766407</v>
      </c>
      <c r="AT37">
        <f t="shared" si="19"/>
        <v>9.7785629533492624E-2</v>
      </c>
      <c r="AU37">
        <f t="shared" si="19"/>
        <v>-0.12612549824137073</v>
      </c>
      <c r="AV37">
        <f t="shared" si="19"/>
        <v>1.0332825656071406E-2</v>
      </c>
      <c r="AX37">
        <f t="shared" si="20"/>
        <v>298.39521406128188</v>
      </c>
      <c r="AY37">
        <f t="shared" si="20"/>
        <v>58.281715608145774</v>
      </c>
      <c r="AZ37">
        <f t="shared" si="20"/>
        <v>450.88308087347787</v>
      </c>
      <c r="BA37">
        <f t="shared" si="20"/>
        <v>-191.40908531872907</v>
      </c>
      <c r="BB37">
        <f t="shared" si="20"/>
        <v>296.2610862171901</v>
      </c>
      <c r="BC37">
        <f t="shared" si="20"/>
        <v>639.12766126932536</v>
      </c>
      <c r="BD37">
        <f t="shared" si="20"/>
        <v>120.3719764237469</v>
      </c>
      <c r="BE37">
        <f t="shared" si="20"/>
        <v>-155.25773647081363</v>
      </c>
      <c r="BF37">
        <f t="shared" si="20"/>
        <v>12.719482936266269</v>
      </c>
      <c r="BI37">
        <f t="shared" si="21"/>
        <v>1529.3733955998914</v>
      </c>
      <c r="BJ37">
        <f t="shared" si="22"/>
        <v>1529.3733955998914</v>
      </c>
      <c r="BK37">
        <f t="shared" si="23"/>
        <v>0</v>
      </c>
    </row>
    <row r="38" spans="1:63" x14ac:dyDescent="0.35">
      <c r="A38" s="2">
        <v>41498</v>
      </c>
      <c r="B38">
        <v>7.7388535459154504</v>
      </c>
      <c r="C38">
        <f t="shared" si="5"/>
        <v>7.9063245645430618</v>
      </c>
      <c r="D38">
        <f t="shared" si="6"/>
        <v>2714.3955241563535</v>
      </c>
      <c r="E38">
        <v>1</v>
      </c>
      <c r="F38">
        <v>260342.33904925099</v>
      </c>
      <c r="G38">
        <v>55.298286437988203</v>
      </c>
      <c r="H38">
        <v>49.361793518066399</v>
      </c>
      <c r="I38">
        <v>35.636978149413999</v>
      </c>
      <c r="J38">
        <v>201319.20806132301</v>
      </c>
      <c r="K38">
        <v>12.8119047619047</v>
      </c>
      <c r="L38">
        <v>0.42857142857142799</v>
      </c>
      <c r="M38">
        <v>33.479831695556598</v>
      </c>
      <c r="N38">
        <v>50.283950805663999</v>
      </c>
      <c r="O38">
        <v>22.6576042175293</v>
      </c>
      <c r="P38">
        <v>86</v>
      </c>
      <c r="S38">
        <f t="shared" si="7"/>
        <v>456.24437247434969</v>
      </c>
      <c r="T38">
        <f t="shared" si="8"/>
        <v>532.63725912516566</v>
      </c>
      <c r="U38">
        <f t="shared" si="9"/>
        <v>1070.3362681594735</v>
      </c>
      <c r="V38">
        <f t="shared" si="10"/>
        <v>186.90803519869328</v>
      </c>
      <c r="W38">
        <f t="shared" si="11"/>
        <v>871.2653975538376</v>
      </c>
      <c r="X38">
        <f t="shared" si="12"/>
        <v>1573.6321537289668</v>
      </c>
      <c r="Y38">
        <f t="shared" si="13"/>
        <v>632.23176933995069</v>
      </c>
      <c r="Z38">
        <f t="shared" si="14"/>
        <v>221.99629471852452</v>
      </c>
      <c r="AA38">
        <f t="shared" si="15"/>
        <v>514.71448051862376</v>
      </c>
      <c r="AC38">
        <f t="shared" si="16"/>
        <v>456.24437247434969</v>
      </c>
      <c r="AD38">
        <f t="shared" si="17"/>
        <v>76.392886650815967</v>
      </c>
      <c r="AE38">
        <f t="shared" si="17"/>
        <v>614.09189568512386</v>
      </c>
      <c r="AF38">
        <f t="shared" si="17"/>
        <v>-269.33633727565643</v>
      </c>
      <c r="AG38">
        <f t="shared" si="17"/>
        <v>415.02102507948791</v>
      </c>
      <c r="AH38">
        <f t="shared" si="17"/>
        <v>1117.387781254617</v>
      </c>
      <c r="AI38">
        <f t="shared" si="17"/>
        <v>175.987396865601</v>
      </c>
      <c r="AJ38">
        <f t="shared" si="17"/>
        <v>-234.24807775582516</v>
      </c>
      <c r="AK38">
        <f t="shared" ref="AK38:AK101" si="24">AA38-$S38</f>
        <v>58.47010804427407</v>
      </c>
      <c r="AL38">
        <f t="shared" si="18"/>
        <v>304.38447313356573</v>
      </c>
      <c r="AN38">
        <v>0</v>
      </c>
      <c r="AO38">
        <f t="shared" si="19"/>
        <v>3.9100311971525935E-2</v>
      </c>
      <c r="AP38">
        <f t="shared" si="19"/>
        <v>0.31431178677966132</v>
      </c>
      <c r="AQ38">
        <f t="shared" si="19"/>
        <v>-0.13785491391211632</v>
      </c>
      <c r="AR38">
        <f t="shared" si="19"/>
        <v>0.2124209761770684</v>
      </c>
      <c r="AS38">
        <f t="shared" si="19"/>
        <v>0.57191464749761545</v>
      </c>
      <c r="AT38">
        <f t="shared" si="19"/>
        <v>9.0075953693893374E-2</v>
      </c>
      <c r="AU38">
        <f t="shared" si="19"/>
        <v>-0.11989562537214579</v>
      </c>
      <c r="AV38">
        <f t="shared" si="19"/>
        <v>2.9926863164497591E-2</v>
      </c>
      <c r="AX38">
        <f t="shared" si="20"/>
        <v>456.24437247434969</v>
      </c>
      <c r="AY38">
        <f t="shared" si="20"/>
        <v>88.294414509626947</v>
      </c>
      <c r="AZ38">
        <f t="shared" si="20"/>
        <v>709.76352330372072</v>
      </c>
      <c r="BA38">
        <f t="shared" si="20"/>
        <v>-311.29723261566903</v>
      </c>
      <c r="BB38">
        <f t="shared" si="20"/>
        <v>479.67867199566263</v>
      </c>
      <c r="BC38">
        <f t="shared" si="20"/>
        <v>1291.4697199105476</v>
      </c>
      <c r="BD38">
        <f t="shared" si="20"/>
        <v>203.4051185727202</v>
      </c>
      <c r="BE38">
        <f t="shared" si="20"/>
        <v>-270.74244451574515</v>
      </c>
      <c r="BF38">
        <f t="shared" si="20"/>
        <v>67.579380521139981</v>
      </c>
      <c r="BI38">
        <f t="shared" si="21"/>
        <v>2714.3955241563535</v>
      </c>
      <c r="BJ38">
        <f t="shared" si="22"/>
        <v>2714.3955241563535</v>
      </c>
      <c r="BK38">
        <f t="shared" si="23"/>
        <v>0</v>
      </c>
    </row>
    <row r="39" spans="1:63" x14ac:dyDescent="0.35">
      <c r="A39" s="2">
        <v>41505</v>
      </c>
      <c r="B39">
        <v>8.3618093115102301</v>
      </c>
      <c r="C39">
        <f t="shared" si="5"/>
        <v>8.617455303978387</v>
      </c>
      <c r="D39">
        <f t="shared" si="6"/>
        <v>5527.303176120955</v>
      </c>
      <c r="E39">
        <v>1</v>
      </c>
      <c r="F39">
        <v>244300.924095722</v>
      </c>
      <c r="G39">
        <v>52.782684326171797</v>
      </c>
      <c r="H39">
        <v>46.830665588378899</v>
      </c>
      <c r="I39">
        <v>34.632595062255803</v>
      </c>
      <c r="J39">
        <v>238490.319996926</v>
      </c>
      <c r="K39">
        <v>17.470449172576799</v>
      </c>
      <c r="L39">
        <v>1</v>
      </c>
      <c r="M39">
        <v>34.360328674316399</v>
      </c>
      <c r="N39">
        <v>59.167514801025298</v>
      </c>
      <c r="O39">
        <v>35.235679626464801</v>
      </c>
      <c r="P39">
        <v>88</v>
      </c>
      <c r="S39">
        <f t="shared" si="7"/>
        <v>797.55760405779461</v>
      </c>
      <c r="T39">
        <f t="shared" si="8"/>
        <v>919.03522373646797</v>
      </c>
      <c r="U39">
        <f t="shared" si="9"/>
        <v>1799.8580058856228</v>
      </c>
      <c r="V39">
        <f t="shared" si="10"/>
        <v>342.0313705709674</v>
      </c>
      <c r="W39">
        <f t="shared" si="11"/>
        <v>1495.5354182547983</v>
      </c>
      <c r="X39">
        <f t="shared" si="12"/>
        <v>3457.3909773607138</v>
      </c>
      <c r="Y39">
        <f t="shared" si="13"/>
        <v>1114.7228694765504</v>
      </c>
      <c r="Z39">
        <f t="shared" si="14"/>
        <v>341.69558754814591</v>
      </c>
      <c r="AA39">
        <f t="shared" si="15"/>
        <v>962.06147294659604</v>
      </c>
      <c r="AC39">
        <f t="shared" si="16"/>
        <v>797.55760405779461</v>
      </c>
      <c r="AD39">
        <f t="shared" ref="AD39:AJ75" si="25">T39-$S39</f>
        <v>121.47761967867336</v>
      </c>
      <c r="AE39">
        <f t="shared" si="25"/>
        <v>1002.3004018278282</v>
      </c>
      <c r="AF39">
        <f t="shared" si="25"/>
        <v>-455.52623348682721</v>
      </c>
      <c r="AG39">
        <f t="shared" si="25"/>
        <v>697.97781419700368</v>
      </c>
      <c r="AH39">
        <f t="shared" si="25"/>
        <v>2659.8333733029194</v>
      </c>
      <c r="AI39">
        <f t="shared" si="25"/>
        <v>317.16526541875578</v>
      </c>
      <c r="AJ39">
        <f t="shared" si="25"/>
        <v>-455.8620165096487</v>
      </c>
      <c r="AK39">
        <f t="shared" si="24"/>
        <v>164.50386888880143</v>
      </c>
      <c r="AL39">
        <f t="shared" si="18"/>
        <v>677.87547874565462</v>
      </c>
      <c r="AN39">
        <v>0</v>
      </c>
      <c r="AO39">
        <f t="shared" si="19"/>
        <v>2.9980630395584188E-2</v>
      </c>
      <c r="AP39">
        <f t="shared" si="19"/>
        <v>0.24736735846513419</v>
      </c>
      <c r="AQ39">
        <f t="shared" si="19"/>
        <v>-0.11242370140101429</v>
      </c>
      <c r="AR39">
        <f t="shared" si="19"/>
        <v>0.17226065942936683</v>
      </c>
      <c r="AS39">
        <f t="shared" si="19"/>
        <v>0.65644586624077983</v>
      </c>
      <c r="AT39">
        <f t="shared" si="19"/>
        <v>7.8276267035766151E-2</v>
      </c>
      <c r="AU39">
        <f t="shared" si="19"/>
        <v>-0.11250657252350543</v>
      </c>
      <c r="AV39">
        <f t="shared" si="19"/>
        <v>4.0599492357888595E-2</v>
      </c>
      <c r="AX39">
        <f t="shared" si="20"/>
        <v>797.55760405779461</v>
      </c>
      <c r="AY39">
        <f t="shared" si="20"/>
        <v>141.80075386117653</v>
      </c>
      <c r="AZ39">
        <f t="shared" si="20"/>
        <v>1169.984668373429</v>
      </c>
      <c r="BA39">
        <f t="shared" si="20"/>
        <v>-531.73550389639831</v>
      </c>
      <c r="BB39">
        <f t="shared" si="20"/>
        <v>814.74909117672792</v>
      </c>
      <c r="BC39">
        <f t="shared" si="20"/>
        <v>3104.8219291514943</v>
      </c>
      <c r="BD39">
        <f t="shared" si="20"/>
        <v>370.22682741004849</v>
      </c>
      <c r="BE39">
        <f t="shared" si="20"/>
        <v>-532.12746322105261</v>
      </c>
      <c r="BF39">
        <f t="shared" si="20"/>
        <v>192.0252692077357</v>
      </c>
      <c r="BI39">
        <f t="shared" si="21"/>
        <v>5527.3031761209559</v>
      </c>
      <c r="BJ39">
        <f t="shared" si="22"/>
        <v>5527.303176120955</v>
      </c>
      <c r="BK39">
        <f t="shared" si="23"/>
        <v>0</v>
      </c>
    </row>
    <row r="40" spans="1:63" x14ac:dyDescent="0.35">
      <c r="A40" s="2">
        <v>41512</v>
      </c>
      <c r="B40">
        <v>8.7724502594906806</v>
      </c>
      <c r="C40">
        <f t="shared" si="5"/>
        <v>8.6296897324573845</v>
      </c>
      <c r="D40">
        <f t="shared" si="6"/>
        <v>5595.341930472925</v>
      </c>
      <c r="E40">
        <v>1</v>
      </c>
      <c r="F40">
        <v>227122.374681355</v>
      </c>
      <c r="G40">
        <v>50.1595039367675</v>
      </c>
      <c r="H40">
        <v>44.277099609375</v>
      </c>
      <c r="I40">
        <v>34.279415130615199</v>
      </c>
      <c r="J40">
        <v>252717.95543584801</v>
      </c>
      <c r="K40">
        <v>22.768321513002299</v>
      </c>
      <c r="L40">
        <v>1</v>
      </c>
      <c r="M40">
        <v>38.378505706787102</v>
      </c>
      <c r="N40">
        <v>73.003738403320298</v>
      </c>
      <c r="O40">
        <v>42.124488830566399</v>
      </c>
      <c r="P40">
        <v>95</v>
      </c>
      <c r="S40">
        <f t="shared" si="7"/>
        <v>848.39607813406508</v>
      </c>
      <c r="T40">
        <f t="shared" si="8"/>
        <v>964.05835446234016</v>
      </c>
      <c r="U40">
        <f t="shared" si="9"/>
        <v>1838.6872607281198</v>
      </c>
      <c r="V40">
        <f t="shared" si="10"/>
        <v>381.02382888664994</v>
      </c>
      <c r="W40">
        <f t="shared" si="11"/>
        <v>1580.6980351929344</v>
      </c>
      <c r="X40">
        <f t="shared" si="12"/>
        <v>4014.0782600856814</v>
      </c>
      <c r="Y40">
        <f t="shared" si="13"/>
        <v>1233.1260886630282</v>
      </c>
      <c r="Z40">
        <f t="shared" si="14"/>
        <v>298.11998617885286</v>
      </c>
      <c r="AA40">
        <f t="shared" si="15"/>
        <v>1061.6017479860486</v>
      </c>
      <c r="AC40">
        <f t="shared" si="16"/>
        <v>848.39607813406508</v>
      </c>
      <c r="AD40">
        <f t="shared" si="25"/>
        <v>115.66227632827508</v>
      </c>
      <c r="AE40">
        <f t="shared" si="25"/>
        <v>990.2911825940547</v>
      </c>
      <c r="AF40">
        <f t="shared" si="25"/>
        <v>-467.37224924741514</v>
      </c>
      <c r="AG40">
        <f t="shared" si="25"/>
        <v>732.30195705886933</v>
      </c>
      <c r="AH40">
        <f t="shared" si="25"/>
        <v>3165.6821819516163</v>
      </c>
      <c r="AI40">
        <f t="shared" si="25"/>
        <v>384.73001052896313</v>
      </c>
      <c r="AJ40">
        <f t="shared" si="25"/>
        <v>-550.27609195521222</v>
      </c>
      <c r="AK40">
        <f t="shared" si="24"/>
        <v>213.20566985198354</v>
      </c>
      <c r="AL40">
        <f t="shared" si="18"/>
        <v>162.72091522772462</v>
      </c>
      <c r="AN40">
        <v>0</v>
      </c>
      <c r="AO40">
        <f t="shared" si="19"/>
        <v>2.5230497611917483E-2</v>
      </c>
      <c r="AP40">
        <f t="shared" si="19"/>
        <v>0.2160215077094606</v>
      </c>
      <c r="AQ40">
        <f t="shared" si="19"/>
        <v>-0.10195229415202769</v>
      </c>
      <c r="AR40">
        <f t="shared" si="19"/>
        <v>0.15974389719199683</v>
      </c>
      <c r="AS40">
        <f t="shared" si="19"/>
        <v>0.69055995841830364</v>
      </c>
      <c r="AT40">
        <f t="shared" si="19"/>
        <v>8.3924767175890452E-2</v>
      </c>
      <c r="AU40">
        <f t="shared" si="19"/>
        <v>-0.12003688726103011</v>
      </c>
      <c r="AV40">
        <f t="shared" si="19"/>
        <v>4.6508553305488635E-2</v>
      </c>
      <c r="AX40">
        <f t="shared" si="20"/>
        <v>848.39607813406508</v>
      </c>
      <c r="AY40">
        <f t="shared" si="20"/>
        <v>119.76780599133721</v>
      </c>
      <c r="AZ40">
        <f t="shared" si="20"/>
        <v>1025.4424000374111</v>
      </c>
      <c r="BA40">
        <f t="shared" si="20"/>
        <v>-483.96201986139931</v>
      </c>
      <c r="BB40">
        <f t="shared" si="20"/>
        <v>758.29563021199465</v>
      </c>
      <c r="BC40">
        <f t="shared" si="20"/>
        <v>3278.050730405062</v>
      </c>
      <c r="BD40">
        <f t="shared" si="20"/>
        <v>398.38632545409774</v>
      </c>
      <c r="BE40">
        <f t="shared" si="20"/>
        <v>-569.8086041114143</v>
      </c>
      <c r="BF40">
        <f t="shared" si="20"/>
        <v>220.77358421177007</v>
      </c>
      <c r="BI40">
        <f t="shared" si="21"/>
        <v>5595.3419304729241</v>
      </c>
      <c r="BJ40">
        <f t="shared" si="22"/>
        <v>5595.341930472925</v>
      </c>
      <c r="BK40">
        <f t="shared" si="23"/>
        <v>0</v>
      </c>
    </row>
    <row r="41" spans="1:63" x14ac:dyDescent="0.35">
      <c r="A41" s="2">
        <v>41519</v>
      </c>
      <c r="B41">
        <v>8.9527293718277203</v>
      </c>
      <c r="C41">
        <f t="shared" si="5"/>
        <v>9.2332412077208073</v>
      </c>
      <c r="D41">
        <f t="shared" si="6"/>
        <v>10231.650731137774</v>
      </c>
      <c r="E41">
        <v>1</v>
      </c>
      <c r="F41">
        <v>219057.01165801799</v>
      </c>
      <c r="G41">
        <v>47.507858276367102</v>
      </c>
      <c r="H41">
        <v>41.718605041503899</v>
      </c>
      <c r="I41">
        <v>33.439933776855398</v>
      </c>
      <c r="J41">
        <v>282124.66623209399</v>
      </c>
      <c r="K41">
        <v>35.631205673758799</v>
      </c>
      <c r="L41">
        <v>1</v>
      </c>
      <c r="M41">
        <v>38.312625885009702</v>
      </c>
      <c r="N41">
        <v>72.343780517578097</v>
      </c>
      <c r="O41">
        <v>41.657051086425703</v>
      </c>
      <c r="P41">
        <v>94</v>
      </c>
      <c r="S41">
        <f t="shared" si="7"/>
        <v>1307.835738608077</v>
      </c>
      <c r="T41">
        <f t="shared" si="8"/>
        <v>1476.4207541486514</v>
      </c>
      <c r="U41">
        <f t="shared" si="9"/>
        <v>2720.8513772310248</v>
      </c>
      <c r="V41">
        <f t="shared" si="10"/>
        <v>615.1697718388865</v>
      </c>
      <c r="W41">
        <f t="shared" si="11"/>
        <v>2399.8561088152946</v>
      </c>
      <c r="X41">
        <f t="shared" si="12"/>
        <v>7414.5208936410399</v>
      </c>
      <c r="Y41">
        <f t="shared" si="13"/>
        <v>1899.6922315720387</v>
      </c>
      <c r="Z41">
        <f t="shared" si="14"/>
        <v>463.92919441216378</v>
      </c>
      <c r="AA41">
        <f t="shared" si="15"/>
        <v>1632.4345490953394</v>
      </c>
      <c r="AC41">
        <f t="shared" si="16"/>
        <v>1307.835738608077</v>
      </c>
      <c r="AD41">
        <f t="shared" si="25"/>
        <v>168.58501554057443</v>
      </c>
      <c r="AE41">
        <f t="shared" si="25"/>
        <v>1413.0156386229478</v>
      </c>
      <c r="AF41">
        <f t="shared" si="25"/>
        <v>-692.6659667691905</v>
      </c>
      <c r="AG41">
        <f t="shared" si="25"/>
        <v>1092.0203702072176</v>
      </c>
      <c r="AH41">
        <f t="shared" si="25"/>
        <v>6106.6851550329629</v>
      </c>
      <c r="AI41">
        <f t="shared" si="25"/>
        <v>591.85649296396173</v>
      </c>
      <c r="AJ41">
        <f t="shared" si="25"/>
        <v>-843.90654419591328</v>
      </c>
      <c r="AK41">
        <f t="shared" si="24"/>
        <v>324.59881048726243</v>
      </c>
      <c r="AL41">
        <f t="shared" si="18"/>
        <v>763.62602063987288</v>
      </c>
      <c r="AN41">
        <v>0</v>
      </c>
      <c r="AO41">
        <f t="shared" si="19"/>
        <v>2.0659449936921221E-2</v>
      </c>
      <c r="AP41">
        <f t="shared" si="19"/>
        <v>0.17315967111674702</v>
      </c>
      <c r="AQ41">
        <f t="shared" si="19"/>
        <v>-8.4883569382434979E-2</v>
      </c>
      <c r="AR41">
        <f t="shared" si="19"/>
        <v>0.1338229266465524</v>
      </c>
      <c r="AS41">
        <f t="shared" si="19"/>
        <v>0.74835094825245352</v>
      </c>
      <c r="AT41">
        <f t="shared" si="19"/>
        <v>7.2529753294045762E-2</v>
      </c>
      <c r="AU41">
        <f t="shared" si="19"/>
        <v>-0.10341752465573999</v>
      </c>
      <c r="AV41">
        <f t="shared" si="19"/>
        <v>3.9778344791455048E-2</v>
      </c>
      <c r="AX41">
        <f t="shared" si="20"/>
        <v>1307.835738608077</v>
      </c>
      <c r="AY41">
        <f t="shared" si="20"/>
        <v>184.36110908451425</v>
      </c>
      <c r="AZ41">
        <f t="shared" si="20"/>
        <v>1545.2448692131384</v>
      </c>
      <c r="BA41">
        <f t="shared" si="20"/>
        <v>-757.48526907440782</v>
      </c>
      <c r="BB41">
        <f t="shared" si="20"/>
        <v>1194.211039152706</v>
      </c>
      <c r="BC41">
        <f t="shared" si="20"/>
        <v>6678.1454116890591</v>
      </c>
      <c r="BD41">
        <f t="shared" si="20"/>
        <v>647.24209984988556</v>
      </c>
      <c r="BE41">
        <f t="shared" si="20"/>
        <v>-922.87885701320192</v>
      </c>
      <c r="BF41">
        <f t="shared" si="20"/>
        <v>354.97458962800204</v>
      </c>
      <c r="BI41">
        <f t="shared" si="21"/>
        <v>10231.650731137774</v>
      </c>
      <c r="BJ41">
        <f t="shared" si="22"/>
        <v>10231.650731137774</v>
      </c>
      <c r="BK41">
        <f t="shared" si="23"/>
        <v>0</v>
      </c>
    </row>
    <row r="42" spans="1:63" x14ac:dyDescent="0.35">
      <c r="A42" s="2">
        <v>41526</v>
      </c>
      <c r="B42">
        <v>6.9118702010655904</v>
      </c>
      <c r="C42">
        <f t="shared" si="5"/>
        <v>7.864031142609659</v>
      </c>
      <c r="D42">
        <f t="shared" si="6"/>
        <v>2601.9882481903546</v>
      </c>
      <c r="E42">
        <v>1</v>
      </c>
      <c r="F42">
        <v>262171.81590945402</v>
      </c>
      <c r="G42">
        <v>48.510189056396399</v>
      </c>
      <c r="H42">
        <v>41.814868927001903</v>
      </c>
      <c r="I42">
        <v>31.872173309326101</v>
      </c>
      <c r="J42">
        <v>233307.022552465</v>
      </c>
      <c r="K42">
        <v>11.548463356973899</v>
      </c>
      <c r="L42">
        <v>0.14285714285714199</v>
      </c>
      <c r="M42">
        <v>34.927593231201101</v>
      </c>
      <c r="N42">
        <v>66.87451171875</v>
      </c>
      <c r="O42">
        <v>30.997407913208001</v>
      </c>
      <c r="P42">
        <v>71</v>
      </c>
      <c r="S42">
        <f t="shared" si="7"/>
        <v>445.09374048857239</v>
      </c>
      <c r="T42">
        <f t="shared" si="8"/>
        <v>520.39302058776991</v>
      </c>
      <c r="U42">
        <f t="shared" si="9"/>
        <v>940.40631137385833</v>
      </c>
      <c r="V42">
        <f t="shared" si="10"/>
        <v>208.99574594637605</v>
      </c>
      <c r="W42">
        <f t="shared" si="11"/>
        <v>793.8229685388651</v>
      </c>
      <c r="X42">
        <f t="shared" si="12"/>
        <v>1868.933266691346</v>
      </c>
      <c r="Y42">
        <f t="shared" si="13"/>
        <v>625.54256753853872</v>
      </c>
      <c r="Z42">
        <f t="shared" si="14"/>
        <v>170.75685736064798</v>
      </c>
      <c r="AA42">
        <f t="shared" si="15"/>
        <v>524.92380445094591</v>
      </c>
      <c r="AC42">
        <f t="shared" si="16"/>
        <v>445.09374048857239</v>
      </c>
      <c r="AD42">
        <f t="shared" si="25"/>
        <v>75.299280099197517</v>
      </c>
      <c r="AE42">
        <f t="shared" si="25"/>
        <v>495.31257088528594</v>
      </c>
      <c r="AF42">
        <f t="shared" si="25"/>
        <v>-236.09799454219635</v>
      </c>
      <c r="AG42">
        <f t="shared" si="25"/>
        <v>348.7292280502927</v>
      </c>
      <c r="AH42">
        <f t="shared" si="25"/>
        <v>1423.8395262027736</v>
      </c>
      <c r="AI42">
        <f t="shared" si="25"/>
        <v>180.44882704996633</v>
      </c>
      <c r="AJ42">
        <f t="shared" si="25"/>
        <v>-274.33688312792441</v>
      </c>
      <c r="AK42">
        <f t="shared" si="24"/>
        <v>79.830063962373515</v>
      </c>
      <c r="AL42">
        <f t="shared" si="18"/>
        <v>63.869889122013319</v>
      </c>
      <c r="AN42">
        <v>0</v>
      </c>
      <c r="AO42">
        <f t="shared" si="19"/>
        <v>3.5976299289920521E-2</v>
      </c>
      <c r="AP42">
        <f t="shared" si="19"/>
        <v>0.23664918534086923</v>
      </c>
      <c r="AQ42">
        <f t="shared" si="19"/>
        <v>-0.11280230172466947</v>
      </c>
      <c r="AR42">
        <f t="shared" si="19"/>
        <v>0.16661496714115309</v>
      </c>
      <c r="AS42">
        <f t="shared" si="19"/>
        <v>0.68027844181256025</v>
      </c>
      <c r="AT42">
        <f t="shared" si="19"/>
        <v>8.6214383456421378E-2</v>
      </c>
      <c r="AU42">
        <f t="shared" si="19"/>
        <v>-0.13107198104247664</v>
      </c>
      <c r="AV42">
        <f t="shared" si="19"/>
        <v>3.8141005726221484E-2</v>
      </c>
      <c r="AX42">
        <f t="shared" si="20"/>
        <v>445.09374048857239</v>
      </c>
      <c r="AY42">
        <f t="shared" si="20"/>
        <v>77.597082345865104</v>
      </c>
      <c r="AZ42">
        <f t="shared" si="20"/>
        <v>510.42732811382206</v>
      </c>
      <c r="BA42">
        <f t="shared" si="20"/>
        <v>-243.30266504605888</v>
      </c>
      <c r="BB42">
        <f t="shared" si="20"/>
        <v>359.37090752766602</v>
      </c>
      <c r="BC42">
        <f t="shared" si="20"/>
        <v>1467.2888348534379</v>
      </c>
      <c r="BD42">
        <f t="shared" si="20"/>
        <v>185.9553301620507</v>
      </c>
      <c r="BE42">
        <f t="shared" si="20"/>
        <v>-282.70843602411003</v>
      </c>
      <c r="BF42">
        <f t="shared" si="20"/>
        <v>82.266125769109351</v>
      </c>
      <c r="BI42">
        <f t="shared" si="21"/>
        <v>2601.9882481903546</v>
      </c>
      <c r="BJ42">
        <f t="shared" si="22"/>
        <v>2601.9882481903546</v>
      </c>
      <c r="BK42">
        <f t="shared" si="23"/>
        <v>0</v>
      </c>
    </row>
    <row r="43" spans="1:63" x14ac:dyDescent="0.35">
      <c r="A43" s="2">
        <v>41533</v>
      </c>
      <c r="B43">
        <v>7.6303307192827399</v>
      </c>
      <c r="C43">
        <f t="shared" si="5"/>
        <v>7.8297908904216964</v>
      </c>
      <c r="D43">
        <f t="shared" si="6"/>
        <v>2514.4035325794398</v>
      </c>
      <c r="E43">
        <v>1</v>
      </c>
      <c r="F43">
        <v>407781.70571015502</v>
      </c>
      <c r="G43">
        <v>54.427543640136697</v>
      </c>
      <c r="H43">
        <v>47.430763244628899</v>
      </c>
      <c r="I43">
        <v>30.0313205718994</v>
      </c>
      <c r="J43">
        <v>204112.61844772601</v>
      </c>
      <c r="K43">
        <v>9.3286052009456206</v>
      </c>
      <c r="L43">
        <v>0</v>
      </c>
      <c r="M43">
        <v>23.6982727050781</v>
      </c>
      <c r="N43">
        <v>40.068881988525298</v>
      </c>
      <c r="O43">
        <v>17.958234786987301</v>
      </c>
      <c r="P43">
        <v>68</v>
      </c>
      <c r="S43">
        <f t="shared" si="7"/>
        <v>389.05646062043746</v>
      </c>
      <c r="T43">
        <f t="shared" si="8"/>
        <v>512.04101980164228</v>
      </c>
      <c r="U43">
        <f t="shared" si="9"/>
        <v>900.54235545909034</v>
      </c>
      <c r="V43">
        <f t="shared" si="10"/>
        <v>165.04591490964182</v>
      </c>
      <c r="W43">
        <f t="shared" si="11"/>
        <v>671.07643221859803</v>
      </c>
      <c r="X43">
        <f t="shared" si="12"/>
        <v>1365.1465705173339</v>
      </c>
      <c r="Y43">
        <f t="shared" si="13"/>
        <v>490.11519009687873</v>
      </c>
      <c r="Z43">
        <f t="shared" si="14"/>
        <v>219.13712440341234</v>
      </c>
      <c r="AA43">
        <f t="shared" si="15"/>
        <v>428.07490913281362</v>
      </c>
      <c r="AC43">
        <f t="shared" si="16"/>
        <v>389.05646062043746</v>
      </c>
      <c r="AD43">
        <f t="shared" si="25"/>
        <v>122.98455918120482</v>
      </c>
      <c r="AE43">
        <f t="shared" si="25"/>
        <v>511.48589483865288</v>
      </c>
      <c r="AF43">
        <f t="shared" si="25"/>
        <v>-224.01054571079564</v>
      </c>
      <c r="AG43">
        <f t="shared" si="25"/>
        <v>282.01997159816057</v>
      </c>
      <c r="AH43">
        <f t="shared" si="25"/>
        <v>976.09010989689637</v>
      </c>
      <c r="AI43">
        <f t="shared" si="25"/>
        <v>101.05872947644127</v>
      </c>
      <c r="AJ43">
        <f t="shared" si="25"/>
        <v>-169.91933621702512</v>
      </c>
      <c r="AK43">
        <f t="shared" si="24"/>
        <v>39.018448512376153</v>
      </c>
      <c r="AL43">
        <f t="shared" si="18"/>
        <v>486.61924038309098</v>
      </c>
      <c r="AN43">
        <v>0</v>
      </c>
      <c r="AO43">
        <f t="shared" si="19"/>
        <v>7.5048801156281431E-2</v>
      </c>
      <c r="AP43">
        <f t="shared" si="19"/>
        <v>0.31212376148318266</v>
      </c>
      <c r="AQ43">
        <f t="shared" si="19"/>
        <v>-0.13669783437764157</v>
      </c>
      <c r="AR43">
        <f t="shared" si="19"/>
        <v>0.17209689502066436</v>
      </c>
      <c r="AS43">
        <f t="shared" si="19"/>
        <v>0.59563894082290791</v>
      </c>
      <c r="AT43">
        <f t="shared" si="19"/>
        <v>6.1669013932140505E-2</v>
      </c>
      <c r="AU43">
        <f t="shared" si="19"/>
        <v>-0.1036897848092439</v>
      </c>
      <c r="AV43">
        <f t="shared" si="19"/>
        <v>2.3810206771708625E-2</v>
      </c>
      <c r="AX43">
        <f t="shared" si="20"/>
        <v>389.05646062043746</v>
      </c>
      <c r="AY43">
        <f t="shared" si="20"/>
        <v>159.50474979153614</v>
      </c>
      <c r="AZ43">
        <f t="shared" si="20"/>
        <v>663.37132255711231</v>
      </c>
      <c r="BA43">
        <f t="shared" si="20"/>
        <v>-290.53034203765719</v>
      </c>
      <c r="BB43">
        <f t="shared" si="20"/>
        <v>365.76563192540482</v>
      </c>
      <c r="BC43">
        <f t="shared" si="20"/>
        <v>1265.9394788227287</v>
      </c>
      <c r="BD43">
        <f t="shared" si="20"/>
        <v>131.06805819127374</v>
      </c>
      <c r="BE43">
        <f t="shared" si="20"/>
        <v>-220.37678053638555</v>
      </c>
      <c r="BF43">
        <f t="shared" si="20"/>
        <v>50.604953244989332</v>
      </c>
      <c r="BI43">
        <f t="shared" si="21"/>
        <v>2514.4035325794398</v>
      </c>
      <c r="BJ43">
        <f t="shared" si="22"/>
        <v>2514.4035325794398</v>
      </c>
      <c r="BK43">
        <f t="shared" si="23"/>
        <v>0</v>
      </c>
    </row>
    <row r="44" spans="1:63" x14ac:dyDescent="0.35">
      <c r="A44" s="2">
        <v>41540</v>
      </c>
      <c r="B44">
        <v>7.8146987813009696</v>
      </c>
      <c r="C44">
        <f t="shared" si="5"/>
        <v>8.1185798993686049</v>
      </c>
      <c r="D44">
        <f t="shared" si="6"/>
        <v>3356.2511448554324</v>
      </c>
      <c r="E44">
        <v>1</v>
      </c>
      <c r="F44">
        <v>548412.764927365</v>
      </c>
      <c r="G44">
        <v>58.015396118163999</v>
      </c>
      <c r="H44">
        <v>52.417186737060497</v>
      </c>
      <c r="I44">
        <v>29.0381965637207</v>
      </c>
      <c r="J44">
        <v>174290.71095840799</v>
      </c>
      <c r="K44">
        <v>11.4869358669833</v>
      </c>
      <c r="L44">
        <v>0</v>
      </c>
      <c r="M44">
        <v>22.188440322875898</v>
      </c>
      <c r="N44">
        <v>14.2244710922241</v>
      </c>
      <c r="O44">
        <v>9.2709894180297798</v>
      </c>
      <c r="P44">
        <v>66</v>
      </c>
      <c r="S44">
        <f t="shared" si="7"/>
        <v>430.57538337120292</v>
      </c>
      <c r="T44">
        <f t="shared" si="8"/>
        <v>635.32439632124772</v>
      </c>
      <c r="U44">
        <f t="shared" si="9"/>
        <v>1053.3383949502604</v>
      </c>
      <c r="V44">
        <f t="shared" si="10"/>
        <v>166.91289609423782</v>
      </c>
      <c r="W44">
        <f t="shared" si="11"/>
        <v>729.42226085334244</v>
      </c>
      <c r="X44">
        <f t="shared" si="12"/>
        <v>1257.6627128075211</v>
      </c>
      <c r="Y44">
        <f t="shared" si="13"/>
        <v>534.4972457995467</v>
      </c>
      <c r="Z44">
        <f t="shared" si="14"/>
        <v>351.1953573294947</v>
      </c>
      <c r="AA44">
        <f t="shared" si="15"/>
        <v>452.35289699562253</v>
      </c>
      <c r="AC44">
        <f t="shared" si="16"/>
        <v>430.57538337120292</v>
      </c>
      <c r="AD44">
        <f t="shared" si="25"/>
        <v>204.7490129500448</v>
      </c>
      <c r="AE44">
        <f t="shared" si="25"/>
        <v>622.76301157905755</v>
      </c>
      <c r="AF44">
        <f t="shared" si="25"/>
        <v>-263.66248727696507</v>
      </c>
      <c r="AG44">
        <f t="shared" si="25"/>
        <v>298.84687748213952</v>
      </c>
      <c r="AH44">
        <f t="shared" si="25"/>
        <v>827.08732943631821</v>
      </c>
      <c r="AI44">
        <f t="shared" si="25"/>
        <v>103.92186242834379</v>
      </c>
      <c r="AJ44">
        <f t="shared" si="25"/>
        <v>-79.38002604170822</v>
      </c>
      <c r="AK44">
        <f t="shared" si="24"/>
        <v>21.777513624419612</v>
      </c>
      <c r="AL44">
        <f t="shared" si="18"/>
        <v>1189.5726673025797</v>
      </c>
      <c r="AN44">
        <v>0</v>
      </c>
      <c r="AO44">
        <f t="shared" si="19"/>
        <v>0.11793597605824079</v>
      </c>
      <c r="AP44">
        <f t="shared" si="19"/>
        <v>0.35871315111768204</v>
      </c>
      <c r="AQ44">
        <f t="shared" si="19"/>
        <v>-0.15187029397078988</v>
      </c>
      <c r="AR44">
        <f t="shared" si="19"/>
        <v>0.17213659631371578</v>
      </c>
      <c r="AS44">
        <f t="shared" si="19"/>
        <v>0.47640450167285942</v>
      </c>
      <c r="AT44">
        <f t="shared" si="19"/>
        <v>5.9859269173948237E-2</v>
      </c>
      <c r="AU44">
        <f t="shared" si="19"/>
        <v>-4.5723106137959928E-2</v>
      </c>
      <c r="AV44">
        <f t="shared" si="19"/>
        <v>1.2543905772303758E-2</v>
      </c>
      <c r="AX44">
        <f t="shared" si="20"/>
        <v>430.57538337120292</v>
      </c>
      <c r="AY44">
        <f t="shared" si="20"/>
        <v>345.04242656057943</v>
      </c>
      <c r="AZ44">
        <f t="shared" si="20"/>
        <v>1049.4783715506319</v>
      </c>
      <c r="BA44">
        <f t="shared" si="20"/>
        <v>-444.3232379598245</v>
      </c>
      <c r="BB44">
        <f t="shared" si="20"/>
        <v>503.61586749943382</v>
      </c>
      <c r="BC44">
        <f t="shared" si="20"/>
        <v>1393.8051032062579</v>
      </c>
      <c r="BD44">
        <f t="shared" si="20"/>
        <v>175.12881292238046</v>
      </c>
      <c r="BE44">
        <f t="shared" si="20"/>
        <v>-133.77098336760017</v>
      </c>
      <c r="BF44">
        <f t="shared" si="20"/>
        <v>36.699401072371217</v>
      </c>
      <c r="BI44">
        <f t="shared" si="21"/>
        <v>3356.2511448554324</v>
      </c>
      <c r="BJ44">
        <f t="shared" si="22"/>
        <v>3356.2511448554324</v>
      </c>
      <c r="BK44">
        <f t="shared" si="23"/>
        <v>0</v>
      </c>
    </row>
    <row r="45" spans="1:63" x14ac:dyDescent="0.35">
      <c r="A45" s="2">
        <v>41547</v>
      </c>
      <c r="B45">
        <v>7.9583250539205501</v>
      </c>
      <c r="C45">
        <f t="shared" si="5"/>
        <v>8.191173048639536</v>
      </c>
      <c r="D45">
        <f t="shared" si="6"/>
        <v>3608.9532420871601</v>
      </c>
      <c r="E45">
        <v>1</v>
      </c>
      <c r="F45">
        <v>664733.00570513099</v>
      </c>
      <c r="G45">
        <v>55.5121040344238</v>
      </c>
      <c r="H45">
        <v>49.926300048828097</v>
      </c>
      <c r="I45">
        <v>29.423524856567301</v>
      </c>
      <c r="J45">
        <v>181854.60960664999</v>
      </c>
      <c r="K45">
        <v>7.3341232227488096</v>
      </c>
      <c r="L45">
        <v>0</v>
      </c>
      <c r="M45">
        <v>24.552667617797798</v>
      </c>
      <c r="N45">
        <v>15.207423210144</v>
      </c>
      <c r="O45">
        <v>8.6405534744262695</v>
      </c>
      <c r="P45">
        <v>63</v>
      </c>
      <c r="S45">
        <f t="shared" si="7"/>
        <v>394.49812510255288</v>
      </c>
      <c r="T45">
        <f t="shared" si="8"/>
        <v>639.8258673966161</v>
      </c>
      <c r="U45">
        <f t="shared" si="9"/>
        <v>928.53774531440763</v>
      </c>
      <c r="V45">
        <f t="shared" si="10"/>
        <v>159.97168152495234</v>
      </c>
      <c r="W45">
        <f t="shared" si="11"/>
        <v>672.9961671140037</v>
      </c>
      <c r="X45">
        <f t="shared" si="12"/>
        <v>1207.1533176458254</v>
      </c>
      <c r="Y45">
        <f t="shared" si="13"/>
        <v>501.12500500525238</v>
      </c>
      <c r="Z45">
        <f t="shared" si="14"/>
        <v>317.26990367739467</v>
      </c>
      <c r="AA45">
        <f t="shared" si="15"/>
        <v>413.06270654910708</v>
      </c>
      <c r="AC45">
        <f t="shared" si="16"/>
        <v>394.49812510255288</v>
      </c>
      <c r="AD45">
        <f t="shared" si="25"/>
        <v>245.32774229406323</v>
      </c>
      <c r="AE45">
        <f t="shared" si="25"/>
        <v>534.03962021185475</v>
      </c>
      <c r="AF45">
        <f t="shared" si="25"/>
        <v>-234.52644357760053</v>
      </c>
      <c r="AG45">
        <f t="shared" si="25"/>
        <v>278.49804201145082</v>
      </c>
      <c r="AH45">
        <f t="shared" si="25"/>
        <v>812.65519254327251</v>
      </c>
      <c r="AI45">
        <f t="shared" si="25"/>
        <v>106.6268799026995</v>
      </c>
      <c r="AJ45">
        <f t="shared" si="25"/>
        <v>-77.22822142515821</v>
      </c>
      <c r="AK45">
        <f t="shared" si="24"/>
        <v>18.5645814465542</v>
      </c>
      <c r="AL45">
        <f t="shared" si="18"/>
        <v>1530.4977235774709</v>
      </c>
      <c r="AN45">
        <v>0</v>
      </c>
      <c r="AO45">
        <f t="shared" si="19"/>
        <v>0.14568524313889777</v>
      </c>
      <c r="AP45">
        <f t="shared" si="19"/>
        <v>0.31713368895357674</v>
      </c>
      <c r="AQ45">
        <f t="shared" si="19"/>
        <v>-0.13927100798143424</v>
      </c>
      <c r="AR45">
        <f t="shared" si="19"/>
        <v>0.16538306913333961</v>
      </c>
      <c r="AS45">
        <f t="shared" si="19"/>
        <v>0.48258655220428959</v>
      </c>
      <c r="AT45">
        <f t="shared" si="19"/>
        <v>6.33192266741157E-2</v>
      </c>
      <c r="AU45">
        <f t="shared" si="19"/>
        <v>-4.5861149294818562E-2</v>
      </c>
      <c r="AV45">
        <f t="shared" si="19"/>
        <v>1.1024377172033219E-2</v>
      </c>
      <c r="AX45">
        <f t="shared" si="20"/>
        <v>394.49812510255288</v>
      </c>
      <c r="AY45">
        <f t="shared" si="20"/>
        <v>468.29867527697661</v>
      </c>
      <c r="AZ45">
        <f t="shared" si="20"/>
        <v>1019.4120092250297</v>
      </c>
      <c r="BA45">
        <f t="shared" si="20"/>
        <v>-447.68040425352541</v>
      </c>
      <c r="BB45">
        <f t="shared" si="20"/>
        <v>531.61645283828261</v>
      </c>
      <c r="BC45">
        <f t="shared" si="20"/>
        <v>1551.252812121038</v>
      </c>
      <c r="BD45">
        <f t="shared" si="20"/>
        <v>203.53681218611945</v>
      </c>
      <c r="BE45">
        <f t="shared" si="20"/>
        <v>-147.41860602152457</v>
      </c>
      <c r="BF45">
        <f t="shared" si="20"/>
        <v>35.437365612210478</v>
      </c>
      <c r="BI45">
        <f t="shared" si="21"/>
        <v>3608.9532420871597</v>
      </c>
      <c r="BJ45">
        <f t="shared" si="22"/>
        <v>3608.9532420871601</v>
      </c>
      <c r="BK45">
        <f t="shared" si="23"/>
        <v>0</v>
      </c>
    </row>
    <row r="46" spans="1:63" x14ac:dyDescent="0.35">
      <c r="A46" s="2">
        <v>41554</v>
      </c>
      <c r="B46">
        <v>9.7790446881192405</v>
      </c>
      <c r="C46">
        <f t="shared" si="5"/>
        <v>8.7965485885758135</v>
      </c>
      <c r="D46">
        <f t="shared" si="6"/>
        <v>6611.3859696590025</v>
      </c>
      <c r="E46">
        <v>1</v>
      </c>
      <c r="F46">
        <v>641032.48708544904</v>
      </c>
      <c r="G46">
        <v>52.933788299560497</v>
      </c>
      <c r="H46">
        <v>47.401893615722599</v>
      </c>
      <c r="I46">
        <v>29.636295318603501</v>
      </c>
      <c r="J46">
        <v>217323.107431243</v>
      </c>
      <c r="K46">
        <v>10.8037825059101</v>
      </c>
      <c r="L46">
        <v>0.42857142857142799</v>
      </c>
      <c r="M46">
        <v>30.518274307250898</v>
      </c>
      <c r="N46">
        <v>17.895978927612301</v>
      </c>
      <c r="O46">
        <v>14.224417686462401</v>
      </c>
      <c r="P46">
        <v>69</v>
      </c>
      <c r="S46">
        <f t="shared" si="7"/>
        <v>558.3641835342454</v>
      </c>
      <c r="T46">
        <f t="shared" si="8"/>
        <v>888.31335320301014</v>
      </c>
      <c r="U46">
        <f t="shared" si="9"/>
        <v>1263.0066956664014</v>
      </c>
      <c r="V46">
        <f t="shared" si="10"/>
        <v>236.99346655511309</v>
      </c>
      <c r="W46">
        <f t="shared" si="11"/>
        <v>956.23058060874405</v>
      </c>
      <c r="X46">
        <f t="shared" si="12"/>
        <v>2125.0455551745581</v>
      </c>
      <c r="Y46">
        <f t="shared" si="13"/>
        <v>751.73319942998182</v>
      </c>
      <c r="Z46">
        <f t="shared" si="14"/>
        <v>432.08987649130393</v>
      </c>
      <c r="AA46">
        <f t="shared" si="15"/>
        <v>602.27476357657758</v>
      </c>
      <c r="AC46">
        <f t="shared" si="16"/>
        <v>558.3641835342454</v>
      </c>
      <c r="AD46">
        <f t="shared" si="25"/>
        <v>329.94916966876474</v>
      </c>
      <c r="AE46">
        <f t="shared" si="25"/>
        <v>704.64251213215596</v>
      </c>
      <c r="AF46">
        <f t="shared" si="25"/>
        <v>-321.37071697913234</v>
      </c>
      <c r="AG46">
        <f t="shared" si="25"/>
        <v>397.86639707449865</v>
      </c>
      <c r="AH46">
        <f t="shared" si="25"/>
        <v>1566.6813716403126</v>
      </c>
      <c r="AI46">
        <f t="shared" si="25"/>
        <v>193.36901589573642</v>
      </c>
      <c r="AJ46">
        <f t="shared" si="25"/>
        <v>-126.27430704294147</v>
      </c>
      <c r="AK46">
        <f t="shared" si="24"/>
        <v>43.910580042332185</v>
      </c>
      <c r="AL46">
        <f t="shared" si="18"/>
        <v>3264.2477636930303</v>
      </c>
      <c r="AN46">
        <v>0</v>
      </c>
      <c r="AO46">
        <f t="shared" si="19"/>
        <v>0.11831334020425902</v>
      </c>
      <c r="AP46">
        <f t="shared" si="19"/>
        <v>0.25267106852843135</v>
      </c>
      <c r="AQ46">
        <f t="shared" si="19"/>
        <v>-0.11523727429836957</v>
      </c>
      <c r="AR46">
        <f t="shared" si="19"/>
        <v>0.14266713397149733</v>
      </c>
      <c r="AS46">
        <f t="shared" si="19"/>
        <v>0.56178139893680368</v>
      </c>
      <c r="AT46">
        <f t="shared" si="19"/>
        <v>6.9338359558844598E-2</v>
      </c>
      <c r="AU46">
        <f t="shared" si="19"/>
        <v>-4.5279504910488981E-2</v>
      </c>
      <c r="AV46">
        <f t="shared" si="19"/>
        <v>1.5745478009022575E-2</v>
      </c>
      <c r="AX46">
        <f t="shared" si="20"/>
        <v>558.3641835342454</v>
      </c>
      <c r="AY46">
        <f t="shared" si="20"/>
        <v>716.15322584556998</v>
      </c>
      <c r="AZ46">
        <f t="shared" si="20"/>
        <v>1529.4234825260164</v>
      </c>
      <c r="BA46">
        <f t="shared" si="20"/>
        <v>-697.53373190166553</v>
      </c>
      <c r="BB46">
        <f t="shared" si="20"/>
        <v>863.56727009345275</v>
      </c>
      <c r="BC46">
        <f t="shared" si="20"/>
        <v>3400.4750468041161</v>
      </c>
      <c r="BD46">
        <f t="shared" si="20"/>
        <v>419.70660102383818</v>
      </c>
      <c r="BE46">
        <f t="shared" si="20"/>
        <v>-274.07782968813274</v>
      </c>
      <c r="BF46">
        <f t="shared" si="20"/>
        <v>95.307721421561908</v>
      </c>
      <c r="BI46">
        <f t="shared" si="21"/>
        <v>6611.3859696590016</v>
      </c>
      <c r="BJ46">
        <f t="shared" si="22"/>
        <v>6611.3859696590025</v>
      </c>
      <c r="BK46">
        <f t="shared" si="23"/>
        <v>0</v>
      </c>
    </row>
    <row r="47" spans="1:63" x14ac:dyDescent="0.35">
      <c r="A47" s="2">
        <v>41561</v>
      </c>
      <c r="B47">
        <v>9.3381495727939594</v>
      </c>
      <c r="C47">
        <f t="shared" si="5"/>
        <v>8.6449196930756234</v>
      </c>
      <c r="D47">
        <f t="shared" si="6"/>
        <v>5681.210999203864</v>
      </c>
      <c r="E47">
        <v>1</v>
      </c>
      <c r="F47">
        <v>585050.44901375205</v>
      </c>
      <c r="G47">
        <v>54.767333984375</v>
      </c>
      <c r="H47">
        <v>50.026973724365199</v>
      </c>
      <c r="I47">
        <v>29.614538192748999</v>
      </c>
      <c r="J47">
        <v>218004.75933410501</v>
      </c>
      <c r="K47">
        <v>12.650118203309599</v>
      </c>
      <c r="L47">
        <v>0.28571428571428498</v>
      </c>
      <c r="M47">
        <v>27.0194778442382</v>
      </c>
      <c r="N47">
        <v>20.457317352294901</v>
      </c>
      <c r="O47">
        <v>16.895084381103501</v>
      </c>
      <c r="P47">
        <v>68</v>
      </c>
      <c r="S47">
        <f t="shared" si="7"/>
        <v>539.61747691871631</v>
      </c>
      <c r="T47">
        <f t="shared" si="8"/>
        <v>820.29190886579624</v>
      </c>
      <c r="U47">
        <f t="shared" si="9"/>
        <v>1255.6049942044478</v>
      </c>
      <c r="V47">
        <f t="shared" si="10"/>
        <v>218.4206639394047</v>
      </c>
      <c r="W47">
        <f t="shared" si="11"/>
        <v>923.76085598815132</v>
      </c>
      <c r="X47">
        <f t="shared" si="12"/>
        <v>2062.3260646664421</v>
      </c>
      <c r="Y47">
        <f t="shared" si="13"/>
        <v>702.14385492598296</v>
      </c>
      <c r="Z47">
        <f t="shared" si="14"/>
        <v>402.53779137903592</v>
      </c>
      <c r="AA47">
        <f t="shared" si="15"/>
        <v>590.38575869348938</v>
      </c>
      <c r="AC47">
        <f t="shared" si="16"/>
        <v>539.61747691871631</v>
      </c>
      <c r="AD47">
        <f t="shared" si="25"/>
        <v>280.67443194707994</v>
      </c>
      <c r="AE47">
        <f t="shared" si="25"/>
        <v>715.98751728573154</v>
      </c>
      <c r="AF47">
        <f t="shared" si="25"/>
        <v>-321.19681297931163</v>
      </c>
      <c r="AG47">
        <f t="shared" si="25"/>
        <v>384.14337906943501</v>
      </c>
      <c r="AH47">
        <f t="shared" si="25"/>
        <v>1522.7085877477257</v>
      </c>
      <c r="AI47">
        <f t="shared" si="25"/>
        <v>162.52637800726666</v>
      </c>
      <c r="AJ47">
        <f t="shared" si="25"/>
        <v>-137.07968553968038</v>
      </c>
      <c r="AK47">
        <f t="shared" si="24"/>
        <v>50.768281774773072</v>
      </c>
      <c r="AL47">
        <f t="shared" si="18"/>
        <v>2483.0614449721274</v>
      </c>
      <c r="AN47">
        <v>0</v>
      </c>
      <c r="AO47">
        <f t="shared" si="19"/>
        <v>0.10557496535108869</v>
      </c>
      <c r="AP47">
        <f t="shared" si="19"/>
        <v>0.26931686226234308</v>
      </c>
      <c r="AQ47">
        <f t="shared" si="19"/>
        <v>-0.12081735470498646</v>
      </c>
      <c r="AR47">
        <f t="shared" si="19"/>
        <v>0.14449454356694802</v>
      </c>
      <c r="AS47">
        <f t="shared" si="19"/>
        <v>0.5727629170781825</v>
      </c>
      <c r="AT47">
        <f t="shared" si="19"/>
        <v>6.1133878877824996E-2</v>
      </c>
      <c r="AU47">
        <f t="shared" si="19"/>
        <v>-5.1562170985059878E-2</v>
      </c>
      <c r="AV47">
        <f t="shared" si="19"/>
        <v>1.9096358553658904E-2</v>
      </c>
      <c r="AX47">
        <f t="shared" si="20"/>
        <v>539.61747691871631</v>
      </c>
      <c r="AY47">
        <f t="shared" si="20"/>
        <v>542.82355796463651</v>
      </c>
      <c r="AZ47">
        <f t="shared" si="20"/>
        <v>1384.7178344502245</v>
      </c>
      <c r="BA47">
        <f t="shared" si="20"/>
        <v>-621.19372833078535</v>
      </c>
      <c r="BB47">
        <f t="shared" si="20"/>
        <v>742.93220920936892</v>
      </c>
      <c r="BC47">
        <f t="shared" si="20"/>
        <v>2944.9141042543283</v>
      </c>
      <c r="BD47">
        <f t="shared" si="20"/>
        <v>314.32555563038977</v>
      </c>
      <c r="BE47">
        <f t="shared" si="20"/>
        <v>-265.11172433174306</v>
      </c>
      <c r="BF47">
        <f t="shared" si="20"/>
        <v>98.185713438727191</v>
      </c>
      <c r="BI47">
        <f t="shared" si="21"/>
        <v>5681.210999203864</v>
      </c>
      <c r="BJ47">
        <f t="shared" si="22"/>
        <v>5681.210999203864</v>
      </c>
      <c r="BK47">
        <f t="shared" si="23"/>
        <v>0</v>
      </c>
    </row>
    <row r="48" spans="1:63" x14ac:dyDescent="0.35">
      <c r="A48" s="2">
        <v>41568</v>
      </c>
      <c r="B48">
        <v>9.1754869260135408</v>
      </c>
      <c r="C48">
        <f t="shared" si="5"/>
        <v>8.3006004001324403</v>
      </c>
      <c r="D48">
        <f t="shared" si="6"/>
        <v>4026.2890527490567</v>
      </c>
      <c r="E48">
        <v>1</v>
      </c>
      <c r="F48">
        <v>512462.22284953302</v>
      </c>
      <c r="G48">
        <v>56.839195251464801</v>
      </c>
      <c r="H48">
        <v>51.685298919677699</v>
      </c>
      <c r="I48">
        <v>29.3757934570312</v>
      </c>
      <c r="J48">
        <v>201738.17291242699</v>
      </c>
      <c r="K48">
        <v>10.1682242990654</v>
      </c>
      <c r="L48">
        <v>0</v>
      </c>
      <c r="M48">
        <v>22.607723236083899</v>
      </c>
      <c r="N48">
        <v>17.2891445159912</v>
      </c>
      <c r="O48">
        <v>29.5809822082519</v>
      </c>
      <c r="P48">
        <v>65</v>
      </c>
      <c r="S48">
        <f t="shared" si="7"/>
        <v>419.08698233040985</v>
      </c>
      <c r="T48">
        <f t="shared" si="8"/>
        <v>600.56087872113812</v>
      </c>
      <c r="U48">
        <f t="shared" si="9"/>
        <v>1006.8066659988923</v>
      </c>
      <c r="V48">
        <f t="shared" si="10"/>
        <v>164.62332317213856</v>
      </c>
      <c r="W48">
        <f t="shared" si="11"/>
        <v>714.32445083780635</v>
      </c>
      <c r="X48">
        <f t="shared" si="12"/>
        <v>1449.2018808141561</v>
      </c>
      <c r="Y48">
        <f t="shared" si="13"/>
        <v>522.36582084562917</v>
      </c>
      <c r="Z48">
        <f t="shared" si="14"/>
        <v>327.14196129897795</v>
      </c>
      <c r="AA48">
        <f t="shared" si="15"/>
        <v>490.54081215362578</v>
      </c>
      <c r="AC48">
        <f t="shared" si="16"/>
        <v>419.08698233040985</v>
      </c>
      <c r="AD48">
        <f t="shared" si="25"/>
        <v>181.47389639072827</v>
      </c>
      <c r="AE48">
        <f t="shared" si="25"/>
        <v>587.7196836684825</v>
      </c>
      <c r="AF48">
        <f t="shared" si="25"/>
        <v>-254.4636591582713</v>
      </c>
      <c r="AG48">
        <f t="shared" si="25"/>
        <v>295.2374685073965</v>
      </c>
      <c r="AH48">
        <f t="shared" si="25"/>
        <v>1030.1148984837462</v>
      </c>
      <c r="AI48">
        <f t="shared" si="25"/>
        <v>103.27883851521932</v>
      </c>
      <c r="AJ48">
        <f t="shared" si="25"/>
        <v>-91.945021031431907</v>
      </c>
      <c r="AK48">
        <f t="shared" si="24"/>
        <v>71.453829823215926</v>
      </c>
      <c r="AL48">
        <f t="shared" si="18"/>
        <v>1684.3321352195617</v>
      </c>
      <c r="AN48">
        <v>0</v>
      </c>
      <c r="AO48">
        <f t="shared" si="19"/>
        <v>9.4376584223799437E-2</v>
      </c>
      <c r="AP48">
        <f t="shared" si="19"/>
        <v>0.3056471334384</v>
      </c>
      <c r="AQ48">
        <f t="shared" si="19"/>
        <v>-0.13233534650481976</v>
      </c>
      <c r="AR48">
        <f t="shared" si="19"/>
        <v>0.15354000970264736</v>
      </c>
      <c r="AS48">
        <f t="shared" si="19"/>
        <v>0.53571740845648641</v>
      </c>
      <c r="AT48">
        <f t="shared" si="19"/>
        <v>5.3710777117395761E-2</v>
      </c>
      <c r="AU48">
        <f t="shared" si="19"/>
        <v>-4.7816557609192803E-2</v>
      </c>
      <c r="AV48">
        <f t="shared" si="19"/>
        <v>3.7159991175283472E-2</v>
      </c>
      <c r="AX48">
        <f t="shared" si="20"/>
        <v>419.08698233040985</v>
      </c>
      <c r="AY48">
        <f t="shared" si="20"/>
        <v>340.43541001112919</v>
      </c>
      <c r="AZ48">
        <f t="shared" si="20"/>
        <v>1102.5309725565212</v>
      </c>
      <c r="BA48">
        <f t="shared" si="20"/>
        <v>-477.36033590175492</v>
      </c>
      <c r="BB48">
        <f t="shared" si="20"/>
        <v>553.84984089148872</v>
      </c>
      <c r="BC48">
        <f t="shared" si="20"/>
        <v>1932.44094494355</v>
      </c>
      <c r="BD48">
        <f t="shared" ref="BD48:BF111" si="26">AI48+($AL48*AT48)</f>
        <v>193.7456264216645</v>
      </c>
      <c r="BE48">
        <f t="shared" si="26"/>
        <v>-172.48398560817282</v>
      </c>
      <c r="BF48">
        <f t="shared" si="26"/>
        <v>134.04359710422119</v>
      </c>
      <c r="BI48">
        <f t="shared" si="21"/>
        <v>4026.2890527490567</v>
      </c>
      <c r="BJ48">
        <f t="shared" si="22"/>
        <v>4026.2890527490567</v>
      </c>
      <c r="BK48">
        <f t="shared" si="23"/>
        <v>0</v>
      </c>
    </row>
    <row r="49" spans="1:63" x14ac:dyDescent="0.35">
      <c r="A49" s="2">
        <v>41575</v>
      </c>
      <c r="B49">
        <v>8.1809708595662194</v>
      </c>
      <c r="C49">
        <f t="shared" si="5"/>
        <v>8.2582781673816505</v>
      </c>
      <c r="D49">
        <f t="shared" si="6"/>
        <v>3859.4430611846387</v>
      </c>
      <c r="E49">
        <v>1</v>
      </c>
      <c r="F49">
        <v>408941.44236227102</v>
      </c>
      <c r="G49">
        <v>54.472023010253899</v>
      </c>
      <c r="H49">
        <v>47.6577339172363</v>
      </c>
      <c r="I49">
        <v>29.3365669250488</v>
      </c>
      <c r="J49">
        <v>204487.11002552201</v>
      </c>
      <c r="K49">
        <v>8.0491803278688501</v>
      </c>
      <c r="L49">
        <v>0</v>
      </c>
      <c r="M49">
        <v>19.142997741699201</v>
      </c>
      <c r="N49">
        <v>14.5422964096069</v>
      </c>
      <c r="O49">
        <v>36.484737396240199</v>
      </c>
      <c r="P49">
        <v>64</v>
      </c>
      <c r="S49">
        <f t="shared" si="7"/>
        <v>397.45700172461153</v>
      </c>
      <c r="T49">
        <f t="shared" si="8"/>
        <v>523.59049722003942</v>
      </c>
      <c r="U49">
        <f t="shared" si="9"/>
        <v>920.61815433402899</v>
      </c>
      <c r="V49">
        <f t="shared" si="10"/>
        <v>167.91914520194365</v>
      </c>
      <c r="W49">
        <f t="shared" si="11"/>
        <v>676.9743983477091</v>
      </c>
      <c r="X49">
        <f t="shared" si="12"/>
        <v>1397.8386246765151</v>
      </c>
      <c r="Y49">
        <f t="shared" si="13"/>
        <v>478.95954013129648</v>
      </c>
      <c r="Z49">
        <f t="shared" si="14"/>
        <v>322.70991319275265</v>
      </c>
      <c r="AA49">
        <f t="shared" si="15"/>
        <v>482.63396451435096</v>
      </c>
      <c r="AC49">
        <f t="shared" si="16"/>
        <v>397.45700172461153</v>
      </c>
      <c r="AD49">
        <f t="shared" si="25"/>
        <v>126.13349549542789</v>
      </c>
      <c r="AE49">
        <f t="shared" si="25"/>
        <v>523.16115260941751</v>
      </c>
      <c r="AF49">
        <f t="shared" si="25"/>
        <v>-229.53785652266788</v>
      </c>
      <c r="AG49">
        <f t="shared" si="25"/>
        <v>279.51739662309757</v>
      </c>
      <c r="AH49">
        <f t="shared" si="25"/>
        <v>1000.3816229519036</v>
      </c>
      <c r="AI49">
        <f t="shared" si="25"/>
        <v>81.502538406684948</v>
      </c>
      <c r="AJ49">
        <f t="shared" si="25"/>
        <v>-74.747088531858878</v>
      </c>
      <c r="AK49">
        <f t="shared" si="24"/>
        <v>85.176962789739434</v>
      </c>
      <c r="AL49">
        <f t="shared" si="18"/>
        <v>1670.3978356382836</v>
      </c>
      <c r="AN49">
        <v>0</v>
      </c>
      <c r="AO49">
        <f t="shared" si="19"/>
        <v>7.0403172904522096E-2</v>
      </c>
      <c r="AP49">
        <f t="shared" si="19"/>
        <v>0.29200970717112162</v>
      </c>
      <c r="AQ49">
        <f t="shared" si="19"/>
        <v>-0.12811976182396806</v>
      </c>
      <c r="AR49">
        <f t="shared" si="19"/>
        <v>0.15601654046756472</v>
      </c>
      <c r="AS49">
        <f t="shared" si="19"/>
        <v>0.55837698063114616</v>
      </c>
      <c r="AT49">
        <f t="shared" si="19"/>
        <v>4.5491780601698194E-2</v>
      </c>
      <c r="AU49">
        <f t="shared" si="19"/>
        <v>-4.172113186388967E-2</v>
      </c>
      <c r="AV49">
        <f t="shared" si="19"/>
        <v>4.7542711911804904E-2</v>
      </c>
      <c r="AX49">
        <f t="shared" ref="AX49:BC91" si="27">AC49+($AL49*AN49)</f>
        <v>397.45700172461153</v>
      </c>
      <c r="AY49">
        <f t="shared" si="27"/>
        <v>243.73480313720944</v>
      </c>
      <c r="AZ49">
        <f t="shared" si="27"/>
        <v>1010.933535453428</v>
      </c>
      <c r="BA49">
        <f t="shared" si="27"/>
        <v>-443.54882937591651</v>
      </c>
      <c r="BB49">
        <f t="shared" si="27"/>
        <v>540.12708814389043</v>
      </c>
      <c r="BC49">
        <f t="shared" si="27"/>
        <v>1933.0933228684098</v>
      </c>
      <c r="BD49">
        <f t="shared" si="26"/>
        <v>157.49191026309325</v>
      </c>
      <c r="BE49">
        <f t="shared" si="26"/>
        <v>-144.43797689767962</v>
      </c>
      <c r="BF49">
        <f t="shared" si="26"/>
        <v>164.59220586759278</v>
      </c>
      <c r="BI49">
        <f t="shared" si="21"/>
        <v>3859.4430611846392</v>
      </c>
      <c r="BJ49">
        <f t="shared" si="22"/>
        <v>3859.4430611846387</v>
      </c>
      <c r="BK49">
        <f t="shared" si="23"/>
        <v>0</v>
      </c>
    </row>
    <row r="50" spans="1:63" x14ac:dyDescent="0.35">
      <c r="A50" s="2">
        <v>41582</v>
      </c>
      <c r="B50">
        <v>8.5014778700928897</v>
      </c>
      <c r="C50">
        <f t="shared" si="5"/>
        <v>8.4754677613115401</v>
      </c>
      <c r="D50">
        <f t="shared" si="6"/>
        <v>4795.6654674749589</v>
      </c>
      <c r="E50">
        <v>1</v>
      </c>
      <c r="F50">
        <v>371887.783082015</v>
      </c>
      <c r="G50">
        <v>51.865966796875</v>
      </c>
      <c r="H50">
        <v>43.686244964599602</v>
      </c>
      <c r="I50">
        <v>29.188472747802699</v>
      </c>
      <c r="J50">
        <v>207683.211984806</v>
      </c>
      <c r="K50">
        <v>12.4369158878504</v>
      </c>
      <c r="L50">
        <v>0</v>
      </c>
      <c r="M50">
        <v>27.4938449859619</v>
      </c>
      <c r="N50">
        <v>13.573550224304199</v>
      </c>
      <c r="O50">
        <v>41.005172729492102</v>
      </c>
      <c r="P50">
        <v>68</v>
      </c>
      <c r="S50">
        <f t="shared" si="7"/>
        <v>430.30770654466232</v>
      </c>
      <c r="T50">
        <f t="shared" si="8"/>
        <v>550.04442783738114</v>
      </c>
      <c r="U50">
        <f t="shared" si="9"/>
        <v>957.450246087241</v>
      </c>
      <c r="V50">
        <f t="shared" si="10"/>
        <v>195.33126784310301</v>
      </c>
      <c r="W50">
        <f t="shared" si="11"/>
        <v>730.96011438532457</v>
      </c>
      <c r="X50">
        <f t="shared" si="12"/>
        <v>1543.4142750790788</v>
      </c>
      <c r="Y50">
        <f t="shared" si="13"/>
        <v>562.50531050350958</v>
      </c>
      <c r="Z50">
        <f t="shared" si="14"/>
        <v>354.26522964175734</v>
      </c>
      <c r="AA50">
        <f t="shared" si="15"/>
        <v>535.24793992439231</v>
      </c>
      <c r="AC50">
        <f t="shared" si="16"/>
        <v>430.30770654466232</v>
      </c>
      <c r="AD50">
        <f t="shared" si="25"/>
        <v>119.73672129271881</v>
      </c>
      <c r="AE50">
        <f t="shared" si="25"/>
        <v>527.14253954257867</v>
      </c>
      <c r="AF50">
        <f t="shared" si="25"/>
        <v>-234.97643870155932</v>
      </c>
      <c r="AG50">
        <f t="shared" si="25"/>
        <v>300.65240784066225</v>
      </c>
      <c r="AH50">
        <f t="shared" si="25"/>
        <v>1113.1065685344165</v>
      </c>
      <c r="AI50">
        <f t="shared" si="25"/>
        <v>132.19760395884725</v>
      </c>
      <c r="AJ50">
        <f t="shared" si="25"/>
        <v>-76.04247690290498</v>
      </c>
      <c r="AK50">
        <f t="shared" si="24"/>
        <v>104.94023337972999</v>
      </c>
      <c r="AL50">
        <f t="shared" si="18"/>
        <v>2378.6006019858078</v>
      </c>
      <c r="AN50">
        <v>0</v>
      </c>
      <c r="AO50">
        <f t="shared" si="19"/>
        <v>6.0267416555494752E-2</v>
      </c>
      <c r="AP50">
        <f t="shared" si="19"/>
        <v>0.26532811882386037</v>
      </c>
      <c r="AQ50">
        <f t="shared" si="19"/>
        <v>-0.11827134365349212</v>
      </c>
      <c r="AR50">
        <f t="shared" si="19"/>
        <v>0.15132821164736149</v>
      </c>
      <c r="AS50">
        <f t="shared" si="19"/>
        <v>0.56026302133763561</v>
      </c>
      <c r="AT50">
        <f t="shared" si="19"/>
        <v>6.6539387244025486E-2</v>
      </c>
      <c r="AU50">
        <f t="shared" si="19"/>
        <v>-3.8274671144662854E-2</v>
      </c>
      <c r="AV50">
        <f t="shared" si="19"/>
        <v>5.2819859189777343E-2</v>
      </c>
      <c r="AX50">
        <f t="shared" si="27"/>
        <v>430.30770654466232</v>
      </c>
      <c r="AY50">
        <f t="shared" si="27"/>
        <v>263.08883459174808</v>
      </c>
      <c r="AZ50">
        <f t="shared" si="27"/>
        <v>1158.252162700775</v>
      </c>
      <c r="BA50">
        <f t="shared" si="27"/>
        <v>-516.29672791342603</v>
      </c>
      <c r="BB50">
        <f t="shared" si="27"/>
        <v>660.60178316251199</v>
      </c>
      <c r="BC50">
        <f t="shared" si="27"/>
        <v>2445.7485283585038</v>
      </c>
      <c r="BD50">
        <f t="shared" si="26"/>
        <v>290.46823051325305</v>
      </c>
      <c r="BE50">
        <f t="shared" si="26"/>
        <v>-167.08263272840887</v>
      </c>
      <c r="BF50">
        <f t="shared" si="26"/>
        <v>230.57758224533998</v>
      </c>
      <c r="BI50">
        <f t="shared" si="21"/>
        <v>4795.6654674749589</v>
      </c>
      <c r="BJ50">
        <f t="shared" si="22"/>
        <v>4795.6654674749589</v>
      </c>
      <c r="BK50">
        <f t="shared" si="23"/>
        <v>0</v>
      </c>
    </row>
    <row r="51" spans="1:63" x14ac:dyDescent="0.35">
      <c r="A51" s="2">
        <v>41589</v>
      </c>
      <c r="B51">
        <v>8.5179782431824407</v>
      </c>
      <c r="C51">
        <f t="shared" si="5"/>
        <v>8.594969329669814</v>
      </c>
      <c r="D51">
        <f t="shared" si="6"/>
        <v>5404.403318756642</v>
      </c>
      <c r="E51">
        <v>1</v>
      </c>
      <c r="F51">
        <v>294214.73836167197</v>
      </c>
      <c r="G51">
        <v>49.195903778076101</v>
      </c>
      <c r="H51">
        <v>38.759830474853501</v>
      </c>
      <c r="I51">
        <v>28.5662727355957</v>
      </c>
      <c r="J51">
        <v>210510.79499912899</v>
      </c>
      <c r="K51">
        <v>17.25</v>
      </c>
      <c r="L51">
        <v>0</v>
      </c>
      <c r="M51">
        <v>28.303012847900298</v>
      </c>
      <c r="N51">
        <v>13.202647209167401</v>
      </c>
      <c r="O51">
        <v>42.232997894287102</v>
      </c>
      <c r="P51">
        <v>71</v>
      </c>
      <c r="S51">
        <f t="shared" si="7"/>
        <v>479.82285344379403</v>
      </c>
      <c r="T51">
        <f t="shared" si="8"/>
        <v>575.80398477290896</v>
      </c>
      <c r="U51">
        <f t="shared" si="9"/>
        <v>1024.5592680535196</v>
      </c>
      <c r="V51">
        <f t="shared" si="10"/>
        <v>238.09696467557927</v>
      </c>
      <c r="W51">
        <f t="shared" si="11"/>
        <v>805.91681455169282</v>
      </c>
      <c r="X51">
        <f t="shared" si="12"/>
        <v>1751.2031933070421</v>
      </c>
      <c r="Y51">
        <f t="shared" si="13"/>
        <v>632.19730548542032</v>
      </c>
      <c r="Z51">
        <f t="shared" si="14"/>
        <v>397.13483450565946</v>
      </c>
      <c r="AA51">
        <f t="shared" si="15"/>
        <v>600.75127397321671</v>
      </c>
      <c r="AC51">
        <f t="shared" si="16"/>
        <v>479.82285344379403</v>
      </c>
      <c r="AD51">
        <f t="shared" si="25"/>
        <v>95.98113132911493</v>
      </c>
      <c r="AE51">
        <f t="shared" si="25"/>
        <v>544.73641460972567</v>
      </c>
      <c r="AF51">
        <f t="shared" si="25"/>
        <v>-241.72588876821476</v>
      </c>
      <c r="AG51">
        <f t="shared" si="25"/>
        <v>326.09396110789879</v>
      </c>
      <c r="AH51">
        <f t="shared" si="25"/>
        <v>1271.3803398632481</v>
      </c>
      <c r="AI51">
        <f t="shared" si="25"/>
        <v>152.37445204162628</v>
      </c>
      <c r="AJ51">
        <f t="shared" si="25"/>
        <v>-82.688018938134576</v>
      </c>
      <c r="AK51">
        <f t="shared" si="24"/>
        <v>120.92842052942268</v>
      </c>
      <c r="AL51">
        <f t="shared" si="18"/>
        <v>2737.4996535381611</v>
      </c>
      <c r="AN51">
        <v>0</v>
      </c>
      <c r="AO51">
        <f t="shared" si="19"/>
        <v>4.3885498337499433E-2</v>
      </c>
      <c r="AP51">
        <f t="shared" si="19"/>
        <v>0.24907008999256147</v>
      </c>
      <c r="AQ51">
        <f t="shared" si="19"/>
        <v>-0.11052444311468695</v>
      </c>
      <c r="AR51">
        <f t="shared" si="19"/>
        <v>0.14910009696591539</v>
      </c>
      <c r="AS51">
        <f t="shared" si="19"/>
        <v>0.58131383761334265</v>
      </c>
      <c r="AT51">
        <f t="shared" si="19"/>
        <v>6.967024319416136E-2</v>
      </c>
      <c r="AU51">
        <f t="shared" si="19"/>
        <v>-3.7807482235207454E-2</v>
      </c>
      <c r="AV51">
        <f t="shared" si="19"/>
        <v>5.5292159246414133E-2</v>
      </c>
      <c r="AX51">
        <f t="shared" si="27"/>
        <v>479.82285344379403</v>
      </c>
      <c r="AY51">
        <f t="shared" si="27"/>
        <v>216.11766782336917</v>
      </c>
      <c r="AZ51">
        <f t="shared" si="27"/>
        <v>1226.5656996710813</v>
      </c>
      <c r="BA51">
        <f t="shared" si="27"/>
        <v>-544.28651350216842</v>
      </c>
      <c r="BB51">
        <f t="shared" si="27"/>
        <v>734.25542489459838</v>
      </c>
      <c r="BC51">
        <f t="shared" si="27"/>
        <v>2862.7267689267123</v>
      </c>
      <c r="BD51">
        <f t="shared" si="26"/>
        <v>343.0967186475624</v>
      </c>
      <c r="BE51">
        <f t="shared" si="26"/>
        <v>-186.18598845816516</v>
      </c>
      <c r="BF51">
        <f t="shared" si="26"/>
        <v>272.29068730985819</v>
      </c>
      <c r="BI51">
        <f t="shared" si="21"/>
        <v>5404.4033187566429</v>
      </c>
      <c r="BJ51">
        <f t="shared" si="22"/>
        <v>5404.403318756642</v>
      </c>
      <c r="BK51">
        <f t="shared" si="23"/>
        <v>0</v>
      </c>
    </row>
    <row r="52" spans="1:63" x14ac:dyDescent="0.35">
      <c r="A52" s="2">
        <v>41596</v>
      </c>
      <c r="B52">
        <v>7.0373067497139203</v>
      </c>
      <c r="C52">
        <f t="shared" si="5"/>
        <v>8.2646403087258182</v>
      </c>
      <c r="D52">
        <f t="shared" si="6"/>
        <v>3884.0756583948014</v>
      </c>
      <c r="E52">
        <v>1</v>
      </c>
      <c r="F52">
        <v>250882.47299786899</v>
      </c>
      <c r="G52">
        <v>52.595245361328097</v>
      </c>
      <c r="H52">
        <v>44.335575103759702</v>
      </c>
      <c r="I52">
        <v>27.7156066894531</v>
      </c>
      <c r="J52">
        <v>191031.10585285199</v>
      </c>
      <c r="K52">
        <v>12.8726851851851</v>
      </c>
      <c r="L52">
        <v>0</v>
      </c>
      <c r="M52">
        <v>29.506334304809499</v>
      </c>
      <c r="N52">
        <v>13.169781684875399</v>
      </c>
      <c r="O52">
        <v>36.808757781982401</v>
      </c>
      <c r="P52">
        <v>68</v>
      </c>
      <c r="S52">
        <f t="shared" si="7"/>
        <v>436.43041687203936</v>
      </c>
      <c r="T52">
        <f t="shared" si="8"/>
        <v>505.6021713477499</v>
      </c>
      <c r="U52">
        <f t="shared" si="9"/>
        <v>982.05531385741517</v>
      </c>
      <c r="V52">
        <f t="shared" si="10"/>
        <v>195.79850383060003</v>
      </c>
      <c r="W52">
        <f t="shared" si="11"/>
        <v>721.80163637906867</v>
      </c>
      <c r="X52">
        <f t="shared" si="12"/>
        <v>1412.9998154113332</v>
      </c>
      <c r="Y52">
        <f t="shared" si="13"/>
        <v>581.80693885489973</v>
      </c>
      <c r="Z52">
        <f t="shared" si="14"/>
        <v>361.39034369369318</v>
      </c>
      <c r="AA52">
        <f t="shared" si="15"/>
        <v>530.87424155841086</v>
      </c>
      <c r="AC52">
        <f t="shared" si="16"/>
        <v>436.43041687203936</v>
      </c>
      <c r="AD52">
        <f t="shared" si="25"/>
        <v>69.171754475710543</v>
      </c>
      <c r="AE52">
        <f t="shared" si="25"/>
        <v>545.62489698537581</v>
      </c>
      <c r="AF52">
        <f t="shared" si="25"/>
        <v>-240.63191304143933</v>
      </c>
      <c r="AG52">
        <f t="shared" si="25"/>
        <v>285.37121950702931</v>
      </c>
      <c r="AH52">
        <f t="shared" si="25"/>
        <v>976.56939853929384</v>
      </c>
      <c r="AI52">
        <f t="shared" si="25"/>
        <v>145.37652198286037</v>
      </c>
      <c r="AJ52">
        <f t="shared" si="25"/>
        <v>-75.040073178346177</v>
      </c>
      <c r="AK52">
        <f t="shared" si="24"/>
        <v>94.443824686371499</v>
      </c>
      <c r="AL52">
        <f t="shared" si="18"/>
        <v>1646.7596115659062</v>
      </c>
      <c r="AN52">
        <v>0</v>
      </c>
      <c r="AO52">
        <f t="shared" ref="AO52:AV83" si="28">AD52/SUM($AD52:$AK52)</f>
        <v>3.8409854198996361E-2</v>
      </c>
      <c r="AP52">
        <f t="shared" si="28"/>
        <v>0.30297587359750738</v>
      </c>
      <c r="AQ52">
        <f t="shared" si="28"/>
        <v>-0.13361865353281996</v>
      </c>
      <c r="AR52">
        <f t="shared" si="28"/>
        <v>0.15846160064804671</v>
      </c>
      <c r="AS52">
        <f t="shared" si="28"/>
        <v>0.54227174801916189</v>
      </c>
      <c r="AT52">
        <f t="shared" si="28"/>
        <v>8.0725016383379755E-2</v>
      </c>
      <c r="AU52">
        <f t="shared" si="28"/>
        <v>-4.1668427983482727E-2</v>
      </c>
      <c r="AV52">
        <f t="shared" si="28"/>
        <v>5.2442988669210551E-2</v>
      </c>
      <c r="AX52">
        <f t="shared" si="27"/>
        <v>436.43041687203936</v>
      </c>
      <c r="AY52">
        <f t="shared" si="27"/>
        <v>132.4235510567529</v>
      </c>
      <c r="AZ52">
        <f t="shared" si="27"/>
        <v>1044.5533289046482</v>
      </c>
      <c r="BA52">
        <f t="shared" si="27"/>
        <v>-460.66971503110534</v>
      </c>
      <c r="BB52">
        <f t="shared" si="27"/>
        <v>546.31938343831848</v>
      </c>
      <c r="BC52">
        <f t="shared" si="27"/>
        <v>1869.5606116704939</v>
      </c>
      <c r="BD52">
        <f t="shared" si="26"/>
        <v>278.31121860600626</v>
      </c>
      <c r="BE52">
        <f t="shared" si="26"/>
        <v>-143.65795745898811</v>
      </c>
      <c r="BF52">
        <f t="shared" si="26"/>
        <v>180.80482033663588</v>
      </c>
      <c r="BI52">
        <f t="shared" si="21"/>
        <v>3884.0756583948014</v>
      </c>
      <c r="BJ52">
        <f t="shared" si="22"/>
        <v>3884.0756583948014</v>
      </c>
      <c r="BK52">
        <f t="shared" si="23"/>
        <v>0</v>
      </c>
    </row>
    <row r="53" spans="1:63" x14ac:dyDescent="0.35">
      <c r="A53" s="2">
        <v>41603</v>
      </c>
      <c r="B53">
        <v>7.9398809813764304</v>
      </c>
      <c r="C53">
        <f t="shared" si="5"/>
        <v>8.4572583904540135</v>
      </c>
      <c r="D53">
        <f t="shared" si="6"/>
        <v>4709.1296886368691</v>
      </c>
      <c r="E53">
        <v>1</v>
      </c>
      <c r="F53">
        <v>228072.52653174999</v>
      </c>
      <c r="G53">
        <v>49.962677001953097</v>
      </c>
      <c r="H53">
        <v>41.788425445556598</v>
      </c>
      <c r="I53">
        <v>28.0180339813232</v>
      </c>
      <c r="J53">
        <v>200833.76151711401</v>
      </c>
      <c r="K53">
        <v>19.858796296296301</v>
      </c>
      <c r="L53">
        <v>1</v>
      </c>
      <c r="M53">
        <v>28.477043151855401</v>
      </c>
      <c r="N53">
        <v>47.437591552734297</v>
      </c>
      <c r="O53">
        <v>26.42525100708</v>
      </c>
      <c r="P53">
        <v>87</v>
      </c>
      <c r="S53">
        <f t="shared" si="7"/>
        <v>875.42130920064278</v>
      </c>
      <c r="T53">
        <f t="shared" si="8"/>
        <v>995.53667797132948</v>
      </c>
      <c r="U53">
        <f t="shared" si="9"/>
        <v>1891.5081372539842</v>
      </c>
      <c r="V53">
        <f t="shared" si="10"/>
        <v>411.25453240917278</v>
      </c>
      <c r="W53">
        <f t="shared" si="11"/>
        <v>1455.8084158346846</v>
      </c>
      <c r="X53">
        <f t="shared" si="12"/>
        <v>3010.4140307720509</v>
      </c>
      <c r="Y53">
        <f t="shared" si="13"/>
        <v>1155.3811576932399</v>
      </c>
      <c r="Z53">
        <f t="shared" si="14"/>
        <v>443.68476881046058</v>
      </c>
      <c r="AA53">
        <f t="shared" si="15"/>
        <v>1007.6140138849389</v>
      </c>
      <c r="AC53">
        <f t="shared" si="16"/>
        <v>875.42130920064278</v>
      </c>
      <c r="AD53">
        <f t="shared" si="25"/>
        <v>120.1153687706867</v>
      </c>
      <c r="AE53">
        <f t="shared" si="25"/>
        <v>1016.0868280533414</v>
      </c>
      <c r="AF53">
        <f t="shared" si="25"/>
        <v>-464.16677679147</v>
      </c>
      <c r="AG53">
        <f t="shared" si="25"/>
        <v>580.38710663404186</v>
      </c>
      <c r="AH53">
        <f t="shared" si="25"/>
        <v>2134.9927215714079</v>
      </c>
      <c r="AI53">
        <f t="shared" si="25"/>
        <v>279.95984849259708</v>
      </c>
      <c r="AJ53">
        <f t="shared" si="25"/>
        <v>-431.7365403901822</v>
      </c>
      <c r="AK53">
        <f t="shared" si="24"/>
        <v>132.19270468429613</v>
      </c>
      <c r="AL53">
        <f t="shared" si="18"/>
        <v>465.87711841150667</v>
      </c>
      <c r="AN53">
        <v>0</v>
      </c>
      <c r="AO53">
        <f t="shared" si="28"/>
        <v>3.566549493163728E-2</v>
      </c>
      <c r="AP53">
        <f t="shared" si="28"/>
        <v>0.30170360368475824</v>
      </c>
      <c r="AQ53">
        <f t="shared" si="28"/>
        <v>-0.13782364400591718</v>
      </c>
      <c r="AR53">
        <f t="shared" si="28"/>
        <v>0.1723325967517296</v>
      </c>
      <c r="AS53">
        <f t="shared" si="28"/>
        <v>0.63393696301809388</v>
      </c>
      <c r="AT53">
        <f t="shared" si="28"/>
        <v>8.3127635203259748E-2</v>
      </c>
      <c r="AU53">
        <f t="shared" si="28"/>
        <v>-0.12819423151824391</v>
      </c>
      <c r="AV53">
        <f t="shared" si="28"/>
        <v>3.9251581934682291E-2</v>
      </c>
      <c r="AX53">
        <f t="shared" si="27"/>
        <v>875.42130920064278</v>
      </c>
      <c r="AY53">
        <f t="shared" si="27"/>
        <v>136.73110677615807</v>
      </c>
      <c r="AZ53">
        <f t="shared" si="27"/>
        <v>1156.6436335523638</v>
      </c>
      <c r="BA53">
        <f t="shared" si="27"/>
        <v>-528.37565890992005</v>
      </c>
      <c r="BB53">
        <f t="shared" si="27"/>
        <v>660.67292021710978</v>
      </c>
      <c r="BC53">
        <f t="shared" si="27"/>
        <v>2430.3294471568192</v>
      </c>
      <c r="BD53">
        <f t="shared" si="26"/>
        <v>318.68711164145463</v>
      </c>
      <c r="BE53">
        <f t="shared" si="26"/>
        <v>-491.45929956687922</v>
      </c>
      <c r="BF53">
        <f t="shared" si="26"/>
        <v>150.47911856911907</v>
      </c>
      <c r="BI53">
        <f t="shared" si="21"/>
        <v>4709.1296886368691</v>
      </c>
      <c r="BJ53">
        <f t="shared" si="22"/>
        <v>4709.1296886368691</v>
      </c>
      <c r="BK53">
        <f t="shared" si="23"/>
        <v>0</v>
      </c>
    </row>
    <row r="54" spans="1:63" x14ac:dyDescent="0.35">
      <c r="A54" s="2">
        <v>41610</v>
      </c>
      <c r="B54">
        <v>7.5935706473745199</v>
      </c>
      <c r="C54">
        <f t="shared" si="5"/>
        <v>8.0345137683491998</v>
      </c>
      <c r="D54">
        <f t="shared" si="6"/>
        <v>3085.6381427418582</v>
      </c>
      <c r="E54">
        <v>1</v>
      </c>
      <c r="F54">
        <v>262572.19253286498</v>
      </c>
      <c r="G54">
        <v>51.101924896240199</v>
      </c>
      <c r="H54">
        <v>44.052520751953097</v>
      </c>
      <c r="I54">
        <v>28.086652755737301</v>
      </c>
      <c r="J54">
        <v>192361.73649233201</v>
      </c>
      <c r="K54">
        <v>18.311778290993001</v>
      </c>
      <c r="L54">
        <v>0.28571428571428498</v>
      </c>
      <c r="M54">
        <v>22.411485671996999</v>
      </c>
      <c r="N54">
        <v>45.353191375732401</v>
      </c>
      <c r="O54">
        <v>14.6362047195434</v>
      </c>
      <c r="P54">
        <v>67</v>
      </c>
      <c r="S54">
        <f t="shared" si="7"/>
        <v>658.6152118714532</v>
      </c>
      <c r="T54">
        <f t="shared" si="8"/>
        <v>770.28794177877762</v>
      </c>
      <c r="U54">
        <f t="shared" si="9"/>
        <v>1448.2788767753864</v>
      </c>
      <c r="V54">
        <f t="shared" si="10"/>
        <v>296.99459627748729</v>
      </c>
      <c r="W54">
        <f t="shared" si="11"/>
        <v>1096.6292921835129</v>
      </c>
      <c r="X54">
        <f t="shared" si="12"/>
        <v>2149.8732080606528</v>
      </c>
      <c r="Y54">
        <f t="shared" si="13"/>
        <v>819.35462143835434</v>
      </c>
      <c r="Z54">
        <f t="shared" si="14"/>
        <v>343.92019779638565</v>
      </c>
      <c r="AA54">
        <f t="shared" si="15"/>
        <v>711.96827189743328</v>
      </c>
      <c r="AC54">
        <f t="shared" si="16"/>
        <v>658.6152118714532</v>
      </c>
      <c r="AD54">
        <f t="shared" si="25"/>
        <v>111.67272990732442</v>
      </c>
      <c r="AE54">
        <f t="shared" si="25"/>
        <v>789.66366490393318</v>
      </c>
      <c r="AF54">
        <f t="shared" si="25"/>
        <v>-361.62061559396591</v>
      </c>
      <c r="AG54">
        <f t="shared" si="25"/>
        <v>438.01408031205972</v>
      </c>
      <c r="AH54">
        <f t="shared" si="25"/>
        <v>1491.2579961891997</v>
      </c>
      <c r="AI54">
        <f t="shared" si="25"/>
        <v>160.73940956690114</v>
      </c>
      <c r="AJ54">
        <f t="shared" si="25"/>
        <v>-314.69501407506755</v>
      </c>
      <c r="AK54">
        <f t="shared" si="24"/>
        <v>53.353060025980085</v>
      </c>
      <c r="AL54">
        <f t="shared" si="18"/>
        <v>58.637619634039766</v>
      </c>
      <c r="AN54">
        <v>0</v>
      </c>
      <c r="AO54">
        <f t="shared" si="28"/>
        <v>4.7151419736270891E-2</v>
      </c>
      <c r="AP54">
        <f t="shared" si="28"/>
        <v>0.33341857896074611</v>
      </c>
      <c r="AQ54">
        <f t="shared" si="28"/>
        <v>-0.15268656408158079</v>
      </c>
      <c r="AR54">
        <f t="shared" si="28"/>
        <v>0.18494206927985202</v>
      </c>
      <c r="AS54">
        <f t="shared" si="28"/>
        <v>0.62965176701367076</v>
      </c>
      <c r="AT54">
        <f t="shared" si="28"/>
        <v>6.7868774900900972E-2</v>
      </c>
      <c r="AU54">
        <f t="shared" si="28"/>
        <v>-0.13287323332992118</v>
      </c>
      <c r="AV54">
        <f t="shared" si="28"/>
        <v>2.2527187520061193E-2</v>
      </c>
      <c r="AX54">
        <f t="shared" si="27"/>
        <v>658.6152118714532</v>
      </c>
      <c r="AY54">
        <f t="shared" si="27"/>
        <v>114.43757692302484</v>
      </c>
      <c r="AZ54">
        <f t="shared" si="27"/>
        <v>809.21453671595543</v>
      </c>
      <c r="BA54">
        <f t="shared" si="27"/>
        <v>-370.57379226181007</v>
      </c>
      <c r="BB54">
        <f t="shared" si="27"/>
        <v>448.85864302482389</v>
      </c>
      <c r="BC54">
        <f t="shared" si="27"/>
        <v>1528.1792770052484</v>
      </c>
      <c r="BD54">
        <f t="shared" si="26"/>
        <v>164.71907297456843</v>
      </c>
      <c r="BE54">
        <f t="shared" si="26"/>
        <v>-322.48638419061245</v>
      </c>
      <c r="BF54">
        <f t="shared" si="26"/>
        <v>54.674000679206124</v>
      </c>
      <c r="BI54">
        <f t="shared" si="21"/>
        <v>3085.6381427418578</v>
      </c>
      <c r="BJ54">
        <f t="shared" si="22"/>
        <v>3085.6381427418582</v>
      </c>
      <c r="BK54">
        <f t="shared" si="23"/>
        <v>0</v>
      </c>
    </row>
    <row r="55" spans="1:63" x14ac:dyDescent="0.35">
      <c r="A55" s="2">
        <v>41617</v>
      </c>
      <c r="B55">
        <v>7.2140957213760997</v>
      </c>
      <c r="C55">
        <f t="shared" si="5"/>
        <v>7.5375782918239924</v>
      </c>
      <c r="D55">
        <f t="shared" si="6"/>
        <v>1877.2782957096451</v>
      </c>
      <c r="E55">
        <v>1</v>
      </c>
      <c r="F55">
        <v>301994.92018088902</v>
      </c>
      <c r="G55">
        <v>55.86372756958</v>
      </c>
      <c r="H55">
        <v>50.421237945556598</v>
      </c>
      <c r="I55">
        <v>29.0311069488525</v>
      </c>
      <c r="J55">
        <v>188831.78481039699</v>
      </c>
      <c r="K55">
        <v>7.9540229885057396</v>
      </c>
      <c r="L55">
        <v>0</v>
      </c>
      <c r="M55">
        <v>21.401901245117099</v>
      </c>
      <c r="N55">
        <v>42.995567321777301</v>
      </c>
      <c r="O55">
        <v>9.0222406387329102</v>
      </c>
      <c r="P55">
        <v>62</v>
      </c>
      <c r="S55">
        <f t="shared" si="7"/>
        <v>408.88060254145159</v>
      </c>
      <c r="T55">
        <f t="shared" si="8"/>
        <v>493.78430585954214</v>
      </c>
      <c r="U55">
        <f t="shared" si="9"/>
        <v>967.62234067583267</v>
      </c>
      <c r="V55">
        <f t="shared" si="10"/>
        <v>164.32688204643509</v>
      </c>
      <c r="W55">
        <f t="shared" si="11"/>
        <v>692.5807740870066</v>
      </c>
      <c r="X55">
        <f t="shared" si="12"/>
        <v>1306.018747562586</v>
      </c>
      <c r="Y55">
        <f t="shared" si="13"/>
        <v>503.6911657227634</v>
      </c>
      <c r="Z55">
        <f t="shared" si="14"/>
        <v>220.84667680747862</v>
      </c>
      <c r="AA55">
        <f t="shared" si="15"/>
        <v>428.99254998595507</v>
      </c>
      <c r="AC55">
        <f t="shared" si="16"/>
        <v>408.88060254145159</v>
      </c>
      <c r="AD55">
        <f t="shared" si="25"/>
        <v>84.90370331809055</v>
      </c>
      <c r="AE55">
        <f t="shared" si="25"/>
        <v>558.74173813438108</v>
      </c>
      <c r="AF55">
        <f t="shared" si="25"/>
        <v>-244.55372049501651</v>
      </c>
      <c r="AG55">
        <f t="shared" si="25"/>
        <v>283.70017154555501</v>
      </c>
      <c r="AH55">
        <f t="shared" si="25"/>
        <v>897.13814502113439</v>
      </c>
      <c r="AI55">
        <f t="shared" si="25"/>
        <v>94.810563181311807</v>
      </c>
      <c r="AJ55">
        <f t="shared" si="25"/>
        <v>-188.03392573397298</v>
      </c>
      <c r="AK55">
        <f t="shared" si="24"/>
        <v>20.111947444503471</v>
      </c>
      <c r="AL55">
        <f t="shared" si="18"/>
        <v>-38.420929247793538</v>
      </c>
      <c r="AN55">
        <v>0</v>
      </c>
      <c r="AO55">
        <f t="shared" si="28"/>
        <v>5.6346332634221452E-2</v>
      </c>
      <c r="AP55">
        <f t="shared" si="28"/>
        <v>0.37080888822472313</v>
      </c>
      <c r="AQ55">
        <f t="shared" si="28"/>
        <v>-0.16229804759308489</v>
      </c>
      <c r="AR55">
        <f t="shared" si="28"/>
        <v>0.18827758518850715</v>
      </c>
      <c r="AS55">
        <f t="shared" si="28"/>
        <v>0.59538562350834923</v>
      </c>
      <c r="AT55">
        <f t="shared" si="28"/>
        <v>6.2921019007115428E-2</v>
      </c>
      <c r="AU55">
        <f t="shared" si="28"/>
        <v>-0.1247886925053296</v>
      </c>
      <c r="AV55">
        <f t="shared" si="28"/>
        <v>1.3347291535497872E-2</v>
      </c>
      <c r="AX55">
        <f t="shared" si="27"/>
        <v>408.88060254145159</v>
      </c>
      <c r="AY55">
        <f t="shared" si="27"/>
        <v>82.738824858578482</v>
      </c>
      <c r="AZ55">
        <f t="shared" si="27"/>
        <v>544.49491607544599</v>
      </c>
      <c r="BA55">
        <f t="shared" si="27"/>
        <v>-238.31807869138757</v>
      </c>
      <c r="BB55">
        <f t="shared" si="27"/>
        <v>276.46637176608198</v>
      </c>
      <c r="BC55">
        <f t="shared" si="27"/>
        <v>874.2628761051667</v>
      </c>
      <c r="BD55">
        <f t="shared" si="26"/>
        <v>92.393079161840348</v>
      </c>
      <c r="BE55">
        <f t="shared" si="26"/>
        <v>-183.23942820830104</v>
      </c>
      <c r="BF55">
        <f t="shared" si="26"/>
        <v>19.599132100768433</v>
      </c>
      <c r="BI55">
        <f t="shared" si="21"/>
        <v>1877.2782957096451</v>
      </c>
      <c r="BJ55">
        <f t="shared" si="22"/>
        <v>1877.2782957096451</v>
      </c>
      <c r="BK55">
        <f t="shared" si="23"/>
        <v>0</v>
      </c>
    </row>
    <row r="56" spans="1:63" x14ac:dyDescent="0.35">
      <c r="A56" s="2">
        <v>41624</v>
      </c>
      <c r="B56">
        <v>8.2244163493046791</v>
      </c>
      <c r="C56">
        <f t="shared" si="5"/>
        <v>8.0235475405279377</v>
      </c>
      <c r="D56">
        <f t="shared" si="6"/>
        <v>3051.9851921091199</v>
      </c>
      <c r="E56">
        <v>1</v>
      </c>
      <c r="F56">
        <v>304167.68911039998</v>
      </c>
      <c r="G56">
        <v>53.325908660888601</v>
      </c>
      <c r="H56">
        <v>47.159385681152301</v>
      </c>
      <c r="I56">
        <v>31.600833892822202</v>
      </c>
      <c r="J56">
        <v>194126.84672716001</v>
      </c>
      <c r="K56">
        <v>9.2295454545454501</v>
      </c>
      <c r="L56">
        <v>0</v>
      </c>
      <c r="M56">
        <v>16.690748214721602</v>
      </c>
      <c r="N56">
        <v>16.757898330688398</v>
      </c>
      <c r="O56">
        <v>8.6659049987792898</v>
      </c>
      <c r="P56">
        <v>61</v>
      </c>
      <c r="S56">
        <f t="shared" si="7"/>
        <v>432.89212669156251</v>
      </c>
      <c r="T56">
        <f t="shared" si="8"/>
        <v>523.70609208140854</v>
      </c>
      <c r="U56">
        <f t="shared" si="9"/>
        <v>985.13045937982145</v>
      </c>
      <c r="V56">
        <f t="shared" si="10"/>
        <v>184.54512863013736</v>
      </c>
      <c r="W56">
        <f t="shared" si="11"/>
        <v>768.26790317446728</v>
      </c>
      <c r="X56">
        <f t="shared" si="12"/>
        <v>1428.4835046672965</v>
      </c>
      <c r="Y56">
        <f t="shared" si="13"/>
        <v>509.34379334831596</v>
      </c>
      <c r="Z56">
        <f t="shared" si="14"/>
        <v>340.49992844286191</v>
      </c>
      <c r="AA56">
        <f t="shared" si="15"/>
        <v>453.32463996275453</v>
      </c>
      <c r="AC56">
        <f t="shared" si="16"/>
        <v>432.89212669156251</v>
      </c>
      <c r="AD56">
        <f t="shared" si="25"/>
        <v>90.813965389846032</v>
      </c>
      <c r="AE56">
        <f t="shared" si="25"/>
        <v>552.23833268825888</v>
      </c>
      <c r="AF56">
        <f t="shared" si="25"/>
        <v>-248.34699806142515</v>
      </c>
      <c r="AG56">
        <f t="shared" si="25"/>
        <v>335.37577648290477</v>
      </c>
      <c r="AH56">
        <f t="shared" si="25"/>
        <v>995.59137797573408</v>
      </c>
      <c r="AI56">
        <f t="shared" si="25"/>
        <v>76.451666656753446</v>
      </c>
      <c r="AJ56">
        <f t="shared" si="25"/>
        <v>-92.392198248700595</v>
      </c>
      <c r="AK56">
        <f t="shared" si="24"/>
        <v>20.432513271192022</v>
      </c>
      <c r="AL56">
        <f t="shared" si="18"/>
        <v>888.92862926299404</v>
      </c>
      <c r="AN56">
        <v>0</v>
      </c>
      <c r="AO56">
        <f t="shared" si="28"/>
        <v>5.2488632578581801E-2</v>
      </c>
      <c r="AP56">
        <f t="shared" si="28"/>
        <v>0.31918257082873303</v>
      </c>
      <c r="AQ56">
        <f t="shared" si="28"/>
        <v>-0.1435395346660791</v>
      </c>
      <c r="AR56">
        <f t="shared" si="28"/>
        <v>0.19384040584506856</v>
      </c>
      <c r="AS56">
        <f t="shared" si="28"/>
        <v>0.57543165098718596</v>
      </c>
      <c r="AT56">
        <f t="shared" si="28"/>
        <v>4.4187514816033169E-2</v>
      </c>
      <c r="AU56">
        <f t="shared" si="28"/>
        <v>-5.340081920424284E-2</v>
      </c>
      <c r="AV56">
        <f t="shared" si="28"/>
        <v>1.1809578814719489E-2</v>
      </c>
      <c r="AX56">
        <f t="shared" si="27"/>
        <v>432.89212669156251</v>
      </c>
      <c r="AY56">
        <f t="shared" si="27"/>
        <v>137.47261359981368</v>
      </c>
      <c r="AZ56">
        <f t="shared" si="27"/>
        <v>835.96885785968311</v>
      </c>
      <c r="BA56">
        <f t="shared" si="27"/>
        <v>-375.94339985719085</v>
      </c>
      <c r="BB56">
        <f t="shared" si="27"/>
        <v>507.68606274654405</v>
      </c>
      <c r="BC56">
        <f t="shared" si="27"/>
        <v>1507.1090467223148</v>
      </c>
      <c r="BD56">
        <f t="shared" si="26"/>
        <v>115.73121363270805</v>
      </c>
      <c r="BE56">
        <f t="shared" si="26"/>
        <v>-139.86171526544916</v>
      </c>
      <c r="BF56">
        <f t="shared" si="26"/>
        <v>30.930385979133909</v>
      </c>
      <c r="BI56">
        <f t="shared" si="21"/>
        <v>3051.9851921091204</v>
      </c>
      <c r="BJ56">
        <f t="shared" si="22"/>
        <v>3051.9851921091199</v>
      </c>
      <c r="BK56">
        <f t="shared" si="23"/>
        <v>0</v>
      </c>
    </row>
    <row r="57" spans="1:63" x14ac:dyDescent="0.35">
      <c r="A57" s="2">
        <v>41631</v>
      </c>
      <c r="B57">
        <v>7.4800162640617502</v>
      </c>
      <c r="C57">
        <f t="shared" si="5"/>
        <v>8.3709966693844358</v>
      </c>
      <c r="D57">
        <f t="shared" si="6"/>
        <v>4319.939469216004</v>
      </c>
      <c r="E57">
        <v>1</v>
      </c>
      <c r="F57">
        <v>296180.52850027202</v>
      </c>
      <c r="G57">
        <v>50.611976623535099</v>
      </c>
      <c r="H57">
        <v>42.1873168945312</v>
      </c>
      <c r="I57">
        <v>35.632724761962798</v>
      </c>
      <c r="J57">
        <v>144126.476592666</v>
      </c>
      <c r="K57">
        <v>12.2477272727272</v>
      </c>
      <c r="L57">
        <v>0.57142857142857095</v>
      </c>
      <c r="M57">
        <v>27.525934219360298</v>
      </c>
      <c r="N57">
        <v>10.317086219787599</v>
      </c>
      <c r="O57">
        <v>10.510757446289</v>
      </c>
      <c r="P57">
        <v>74</v>
      </c>
      <c r="S57">
        <f t="shared" si="7"/>
        <v>603.65137453101227</v>
      </c>
      <c r="T57">
        <f t="shared" si="8"/>
        <v>725.56114044229207</v>
      </c>
      <c r="U57">
        <f t="shared" si="9"/>
        <v>1317.4238980334928</v>
      </c>
      <c r="V57">
        <f t="shared" si="10"/>
        <v>281.5450118149592</v>
      </c>
      <c r="W57">
        <f t="shared" si="11"/>
        <v>1152.6716367889221</v>
      </c>
      <c r="X57">
        <f t="shared" si="12"/>
        <v>1464.6545152233264</v>
      </c>
      <c r="Y57">
        <f t="shared" si="13"/>
        <v>789.34977729644083</v>
      </c>
      <c r="Z57">
        <f t="shared" si="14"/>
        <v>520.7105179626252</v>
      </c>
      <c r="AA57">
        <f t="shared" si="15"/>
        <v>638.38087497314473</v>
      </c>
      <c r="AC57">
        <f t="shared" si="16"/>
        <v>603.65137453101227</v>
      </c>
      <c r="AD57">
        <f t="shared" si="25"/>
        <v>121.90976591127981</v>
      </c>
      <c r="AE57">
        <f t="shared" si="25"/>
        <v>713.77252350248057</v>
      </c>
      <c r="AF57">
        <f t="shared" si="25"/>
        <v>-322.10636271605307</v>
      </c>
      <c r="AG57">
        <f t="shared" si="25"/>
        <v>549.02026225790985</v>
      </c>
      <c r="AH57">
        <f t="shared" si="25"/>
        <v>861.0031406923141</v>
      </c>
      <c r="AI57">
        <f t="shared" si="25"/>
        <v>185.69840276542857</v>
      </c>
      <c r="AJ57">
        <f t="shared" si="25"/>
        <v>-82.940856568387062</v>
      </c>
      <c r="AK57">
        <f t="shared" si="24"/>
        <v>34.729500442132462</v>
      </c>
      <c r="AL57">
        <f t="shared" si="18"/>
        <v>1655.2017183978869</v>
      </c>
      <c r="AN57">
        <v>0</v>
      </c>
      <c r="AO57">
        <f t="shared" si="28"/>
        <v>5.9148305143276556E-2</v>
      </c>
      <c r="AP57">
        <f t="shared" si="28"/>
        <v>0.34630888434102852</v>
      </c>
      <c r="AQ57">
        <f t="shared" si="28"/>
        <v>-0.15627989511837148</v>
      </c>
      <c r="AR57">
        <f t="shared" si="28"/>
        <v>0.26637421341211781</v>
      </c>
      <c r="AS57">
        <f t="shared" si="28"/>
        <v>0.41774238605339176</v>
      </c>
      <c r="AT57">
        <f t="shared" si="28"/>
        <v>9.0097341335082973E-2</v>
      </c>
      <c r="AU57">
        <f t="shared" si="28"/>
        <v>-4.0241329777648084E-2</v>
      </c>
      <c r="AV57">
        <f t="shared" si="28"/>
        <v>1.6850094611122069E-2</v>
      </c>
      <c r="AX57">
        <f t="shared" si="27"/>
        <v>603.65137453101227</v>
      </c>
      <c r="AY57">
        <f t="shared" si="27"/>
        <v>219.81214222475373</v>
      </c>
      <c r="AZ57">
        <f t="shared" si="27"/>
        <v>1286.983583960206</v>
      </c>
      <c r="BA57">
        <f t="shared" si="27"/>
        <v>-580.78111366702308</v>
      </c>
      <c r="BB57">
        <f t="shared" si="27"/>
        <v>989.92331803453271</v>
      </c>
      <c r="BC57">
        <f t="shared" si="27"/>
        <v>1552.4510559355217</v>
      </c>
      <c r="BD57">
        <f t="shared" si="26"/>
        <v>334.82767696633891</v>
      </c>
      <c r="BE57">
        <f t="shared" si="26"/>
        <v>-149.54837476696622</v>
      </c>
      <c r="BF57">
        <f t="shared" si="26"/>
        <v>62.619805997628688</v>
      </c>
      <c r="BI57">
        <f t="shared" si="21"/>
        <v>4319.9394692160049</v>
      </c>
      <c r="BJ57">
        <f t="shared" si="22"/>
        <v>4319.939469216004</v>
      </c>
      <c r="BK57">
        <f t="shared" si="23"/>
        <v>0</v>
      </c>
    </row>
    <row r="58" spans="1:63" x14ac:dyDescent="0.35">
      <c r="A58" s="2">
        <v>41638</v>
      </c>
      <c r="B58">
        <v>9.7528026009620508</v>
      </c>
      <c r="C58">
        <f t="shared" si="5"/>
        <v>9.21555994479316</v>
      </c>
      <c r="D58">
        <f t="shared" si="6"/>
        <v>10052.332185184203</v>
      </c>
      <c r="E58">
        <v>1</v>
      </c>
      <c r="F58">
        <v>269122.08606449602</v>
      </c>
      <c r="G58">
        <v>47.674026489257798</v>
      </c>
      <c r="H58">
        <v>36.971485137939403</v>
      </c>
      <c r="I58">
        <v>39.378387451171797</v>
      </c>
      <c r="J58">
        <v>210059.18380867501</v>
      </c>
      <c r="K58">
        <v>15.8090909090909</v>
      </c>
      <c r="L58">
        <v>1</v>
      </c>
      <c r="M58">
        <v>31.7047519683837</v>
      </c>
      <c r="N58">
        <v>12.9221601486206</v>
      </c>
      <c r="O58">
        <v>35.255733489990199</v>
      </c>
      <c r="P58">
        <v>89</v>
      </c>
      <c r="S58">
        <f t="shared" si="7"/>
        <v>743.95086876967423</v>
      </c>
      <c r="T58">
        <f t="shared" si="8"/>
        <v>874.73850288117467</v>
      </c>
      <c r="U58">
        <f t="shared" si="9"/>
        <v>1551.7032607886274</v>
      </c>
      <c r="V58">
        <f t="shared" si="10"/>
        <v>381.29277419719625</v>
      </c>
      <c r="W58">
        <f t="shared" si="11"/>
        <v>1520.5248700128586</v>
      </c>
      <c r="X58">
        <f t="shared" si="12"/>
        <v>2707.6570330581226</v>
      </c>
      <c r="Y58">
        <f t="shared" si="13"/>
        <v>1013.2376725960272</v>
      </c>
      <c r="Z58">
        <f t="shared" si="14"/>
        <v>618.22479035755157</v>
      </c>
      <c r="AA58">
        <f t="shared" si="15"/>
        <v>897.49361819095554</v>
      </c>
      <c r="AC58">
        <f t="shared" si="16"/>
        <v>743.95086876967423</v>
      </c>
      <c r="AD58">
        <f t="shared" si="25"/>
        <v>130.78763411150044</v>
      </c>
      <c r="AE58">
        <f t="shared" si="25"/>
        <v>807.75239201895317</v>
      </c>
      <c r="AF58">
        <f t="shared" si="25"/>
        <v>-362.65809457247798</v>
      </c>
      <c r="AG58">
        <f t="shared" si="25"/>
        <v>776.5740012431844</v>
      </c>
      <c r="AH58">
        <f t="shared" si="25"/>
        <v>1963.7061642884482</v>
      </c>
      <c r="AI58">
        <f t="shared" si="25"/>
        <v>269.28680382635298</v>
      </c>
      <c r="AJ58">
        <f t="shared" si="25"/>
        <v>-125.72607841212266</v>
      </c>
      <c r="AK58">
        <f t="shared" si="24"/>
        <v>153.54274942128131</v>
      </c>
      <c r="AL58">
        <f t="shared" si="18"/>
        <v>5695.1157444894088</v>
      </c>
      <c r="AN58">
        <v>0</v>
      </c>
      <c r="AO58">
        <f t="shared" si="28"/>
        <v>3.6196518497758193E-2</v>
      </c>
      <c r="AP58">
        <f t="shared" si="28"/>
        <v>0.22355190227232286</v>
      </c>
      <c r="AQ58">
        <f t="shared" si="28"/>
        <v>-0.10036851356576498</v>
      </c>
      <c r="AR58">
        <f t="shared" si="28"/>
        <v>0.21492303451955561</v>
      </c>
      <c r="AS58">
        <f t="shared" si="28"/>
        <v>0.54347130738087446</v>
      </c>
      <c r="AT58">
        <f t="shared" si="28"/>
        <v>7.4527265839161402E-2</v>
      </c>
      <c r="AU58">
        <f t="shared" si="28"/>
        <v>-3.4795692680053066E-2</v>
      </c>
      <c r="AV58">
        <f t="shared" si="28"/>
        <v>4.2494177736145451E-2</v>
      </c>
      <c r="AX58">
        <f t="shared" si="27"/>
        <v>743.95086876967423</v>
      </c>
      <c r="AY58">
        <f t="shared" si="27"/>
        <v>336.93099650378525</v>
      </c>
      <c r="AZ58">
        <f t="shared" si="27"/>
        <v>2080.9063503606167</v>
      </c>
      <c r="BA58">
        <f t="shared" si="27"/>
        <v>-934.26839643186486</v>
      </c>
      <c r="BB58">
        <f t="shared" si="27"/>
        <v>2000.5855589889461</v>
      </c>
      <c r="BC58">
        <f t="shared" si="27"/>
        <v>5058.8381636315098</v>
      </c>
      <c r="BD58">
        <f t="shared" si="26"/>
        <v>693.72820890070875</v>
      </c>
      <c r="BE58">
        <f t="shared" si="26"/>
        <v>-323.89157563470775</v>
      </c>
      <c r="BF58">
        <f t="shared" si="26"/>
        <v>395.55201009553457</v>
      </c>
      <c r="BI58">
        <f t="shared" si="21"/>
        <v>10052.332185184205</v>
      </c>
      <c r="BJ58">
        <f t="shared" si="22"/>
        <v>10052.332185184203</v>
      </c>
      <c r="BK58">
        <f t="shared" si="23"/>
        <v>0</v>
      </c>
    </row>
    <row r="59" spans="1:63" x14ac:dyDescent="0.35">
      <c r="A59" s="2">
        <v>41645</v>
      </c>
      <c r="B59">
        <v>9.5700366939519306</v>
      </c>
      <c r="C59">
        <f t="shared" si="5"/>
        <v>9.4673967806996142</v>
      </c>
      <c r="D59">
        <f t="shared" si="6"/>
        <v>12931.180678415307</v>
      </c>
      <c r="E59">
        <v>1</v>
      </c>
      <c r="F59">
        <v>197078.81700575299</v>
      </c>
      <c r="G59">
        <v>44.942836761474602</v>
      </c>
      <c r="H59">
        <v>34.495269775390597</v>
      </c>
      <c r="I59">
        <v>40.195648193359297</v>
      </c>
      <c r="J59">
        <v>236503.508307412</v>
      </c>
      <c r="K59">
        <v>11.056689342403599</v>
      </c>
      <c r="L59">
        <v>1</v>
      </c>
      <c r="M59">
        <v>31.021303176879801</v>
      </c>
      <c r="N59">
        <v>17.407239913940401</v>
      </c>
      <c r="O59">
        <v>45.919822692871101</v>
      </c>
      <c r="P59">
        <v>70</v>
      </c>
      <c r="S59">
        <f t="shared" si="7"/>
        <v>859.55115965382902</v>
      </c>
      <c r="T59">
        <f t="shared" si="8"/>
        <v>953.16608045442194</v>
      </c>
      <c r="U59">
        <f t="shared" si="9"/>
        <v>1718.881192165612</v>
      </c>
      <c r="V59">
        <f t="shared" si="10"/>
        <v>460.71073048034475</v>
      </c>
      <c r="W59">
        <f t="shared" si="11"/>
        <v>1783.0522951194218</v>
      </c>
      <c r="X59">
        <f t="shared" si="12"/>
        <v>3680.8792222565407</v>
      </c>
      <c r="Y59">
        <f t="shared" si="13"/>
        <v>1162.9113493590257</v>
      </c>
      <c r="Z59">
        <f t="shared" si="14"/>
        <v>669.83688439648733</v>
      </c>
      <c r="AA59">
        <f t="shared" si="15"/>
        <v>1097.5060330282508</v>
      </c>
      <c r="AC59">
        <f t="shared" si="16"/>
        <v>859.55115965382902</v>
      </c>
      <c r="AD59">
        <f t="shared" si="25"/>
        <v>93.614920800592927</v>
      </c>
      <c r="AE59">
        <f t="shared" si="25"/>
        <v>859.33003251178297</v>
      </c>
      <c r="AF59">
        <f t="shared" si="25"/>
        <v>-398.84042917348427</v>
      </c>
      <c r="AG59">
        <f t="shared" si="25"/>
        <v>923.50113546559282</v>
      </c>
      <c r="AH59">
        <f t="shared" si="25"/>
        <v>2821.3280626027117</v>
      </c>
      <c r="AI59">
        <f t="shared" si="25"/>
        <v>303.36018970519672</v>
      </c>
      <c r="AJ59">
        <f t="shared" si="25"/>
        <v>-189.71427525734168</v>
      </c>
      <c r="AK59">
        <f t="shared" si="24"/>
        <v>237.95487337442182</v>
      </c>
      <c r="AL59">
        <f t="shared" si="18"/>
        <v>7421.0950087320052</v>
      </c>
      <c r="AN59">
        <v>0</v>
      </c>
      <c r="AO59">
        <f t="shared" si="28"/>
        <v>2.0129927129602064E-2</v>
      </c>
      <c r="AP59">
        <f t="shared" si="28"/>
        <v>0.18478091725983922</v>
      </c>
      <c r="AQ59">
        <f t="shared" si="28"/>
        <v>-8.5762277070159113E-2</v>
      </c>
      <c r="AR59">
        <f t="shared" si="28"/>
        <v>0.19857956832143583</v>
      </c>
      <c r="AS59">
        <f t="shared" si="28"/>
        <v>0.60666748231158307</v>
      </c>
      <c r="AT59">
        <f t="shared" si="28"/>
        <v>6.523125224658835E-2</v>
      </c>
      <c r="AU59">
        <f t="shared" si="28"/>
        <v>-4.0794079658628184E-2</v>
      </c>
      <c r="AV59">
        <f t="shared" si="28"/>
        <v>5.1167209459738808E-2</v>
      </c>
      <c r="AX59">
        <f t="shared" si="27"/>
        <v>859.55115965382902</v>
      </c>
      <c r="AY59">
        <f t="shared" si="27"/>
        <v>243.00102254822178</v>
      </c>
      <c r="AZ59">
        <f t="shared" si="27"/>
        <v>2230.6067752976974</v>
      </c>
      <c r="BA59">
        <f t="shared" si="27"/>
        <v>-1035.2904354763334</v>
      </c>
      <c r="BB59">
        <f t="shared" si="27"/>
        <v>2397.1789787719563</v>
      </c>
      <c r="BC59">
        <f t="shared" si="27"/>
        <v>7323.4650875452126</v>
      </c>
      <c r="BD59">
        <f t="shared" si="26"/>
        <v>787.44751016569194</v>
      </c>
      <c r="BE59">
        <f t="shared" si="26"/>
        <v>-492.45101619780314</v>
      </c>
      <c r="BF59">
        <f t="shared" si="26"/>
        <v>617.67159610683461</v>
      </c>
      <c r="BI59">
        <f t="shared" si="21"/>
        <v>12931.180678415307</v>
      </c>
      <c r="BJ59">
        <f t="shared" si="22"/>
        <v>12931.180678415307</v>
      </c>
      <c r="BK59">
        <f t="shared" si="23"/>
        <v>0</v>
      </c>
    </row>
    <row r="60" spans="1:63" x14ac:dyDescent="0.35">
      <c r="A60" s="2">
        <v>41652</v>
      </c>
      <c r="B60">
        <v>10.134803831940999</v>
      </c>
      <c r="C60">
        <f t="shared" si="5"/>
        <v>9.5241681276011505</v>
      </c>
      <c r="D60">
        <f t="shared" si="6"/>
        <v>13686.539732952459</v>
      </c>
      <c r="E60">
        <v>1</v>
      </c>
      <c r="F60">
        <v>144939.989170546</v>
      </c>
      <c r="G60">
        <v>42.214927673339801</v>
      </c>
      <c r="H60">
        <v>32.078819274902301</v>
      </c>
      <c r="I60">
        <v>42.181449890136697</v>
      </c>
      <c r="J60">
        <v>234970.98965489201</v>
      </c>
      <c r="K60">
        <v>15.7755102040816</v>
      </c>
      <c r="L60">
        <v>1</v>
      </c>
      <c r="M60">
        <v>31.733558654785099</v>
      </c>
      <c r="N60">
        <v>19.709028244018501</v>
      </c>
      <c r="O60">
        <v>41.290550231933601</v>
      </c>
      <c r="P60">
        <v>72</v>
      </c>
      <c r="S60">
        <f t="shared" si="7"/>
        <v>970.67262534582562</v>
      </c>
      <c r="T60">
        <f t="shared" si="8"/>
        <v>1031.7165076279387</v>
      </c>
      <c r="U60">
        <f t="shared" si="9"/>
        <v>1861.1380679833501</v>
      </c>
      <c r="V60">
        <f t="shared" si="10"/>
        <v>543.50357577790476</v>
      </c>
      <c r="W60">
        <f t="shared" si="11"/>
        <v>2087.4721581740414</v>
      </c>
      <c r="X60">
        <f t="shared" si="12"/>
        <v>4117.74451966365</v>
      </c>
      <c r="Y60">
        <f t="shared" si="13"/>
        <v>1322.3967051177792</v>
      </c>
      <c r="Z60">
        <f t="shared" si="14"/>
        <v>731.89548283529098</v>
      </c>
      <c r="AA60">
        <f t="shared" si="15"/>
        <v>1209.2281805019684</v>
      </c>
      <c r="AC60">
        <f t="shared" si="16"/>
        <v>970.67262534582562</v>
      </c>
      <c r="AD60">
        <f t="shared" si="25"/>
        <v>61.043882282113032</v>
      </c>
      <c r="AE60">
        <f t="shared" si="25"/>
        <v>890.46544263752446</v>
      </c>
      <c r="AF60">
        <f t="shared" si="25"/>
        <v>-427.16904956792087</v>
      </c>
      <c r="AG60">
        <f t="shared" si="25"/>
        <v>1116.7995328282159</v>
      </c>
      <c r="AH60">
        <f t="shared" si="25"/>
        <v>3147.0718943178244</v>
      </c>
      <c r="AI60">
        <f t="shared" si="25"/>
        <v>351.7240797719536</v>
      </c>
      <c r="AJ60">
        <f t="shared" si="25"/>
        <v>-238.77714251053465</v>
      </c>
      <c r="AK60">
        <f t="shared" si="24"/>
        <v>238.55555515614276</v>
      </c>
      <c r="AL60">
        <f t="shared" si="18"/>
        <v>7576.1529126913147</v>
      </c>
      <c r="AN60">
        <v>0</v>
      </c>
      <c r="AO60">
        <f t="shared" si="28"/>
        <v>1.1876902093603434E-2</v>
      </c>
      <c r="AP60">
        <f t="shared" si="28"/>
        <v>0.17325193753350243</v>
      </c>
      <c r="AQ60">
        <f t="shared" si="28"/>
        <v>-8.3111440319097132E-2</v>
      </c>
      <c r="AR60">
        <f t="shared" si="28"/>
        <v>0.21728825582034456</v>
      </c>
      <c r="AS60">
        <f t="shared" si="28"/>
        <v>0.6123048432208934</v>
      </c>
      <c r="AT60">
        <f t="shared" si="28"/>
        <v>6.8432614428232535E-2</v>
      </c>
      <c r="AU60">
        <f t="shared" si="28"/>
        <v>-4.6457280201835954E-2</v>
      </c>
      <c r="AV60">
        <f t="shared" si="28"/>
        <v>4.6414167424356792E-2</v>
      </c>
      <c r="AX60">
        <f t="shared" si="27"/>
        <v>970.67262534582562</v>
      </c>
      <c r="AY60">
        <f t="shared" si="27"/>
        <v>151.02510867231626</v>
      </c>
      <c r="AZ60">
        <f t="shared" si="27"/>
        <v>2203.0486138113824</v>
      </c>
      <c r="BA60">
        <f t="shared" si="27"/>
        <v>-1056.834030219419</v>
      </c>
      <c r="BB60">
        <f t="shared" si="27"/>
        <v>2763.008585055135</v>
      </c>
      <c r="BC60">
        <f t="shared" si="27"/>
        <v>7785.987015740795</v>
      </c>
      <c r="BD60">
        <f t="shared" si="26"/>
        <v>870.18003089548915</v>
      </c>
      <c r="BE60">
        <f t="shared" si="26"/>
        <v>-590.7446012273906</v>
      </c>
      <c r="BF60">
        <f t="shared" si="26"/>
        <v>590.19638487832583</v>
      </c>
      <c r="BI60">
        <f t="shared" si="21"/>
        <v>13686.53973295246</v>
      </c>
      <c r="BJ60">
        <f t="shared" si="22"/>
        <v>13686.539732952459</v>
      </c>
      <c r="BK60">
        <f t="shared" si="23"/>
        <v>0</v>
      </c>
    </row>
    <row r="61" spans="1:63" x14ac:dyDescent="0.35">
      <c r="A61" s="2">
        <v>41659</v>
      </c>
      <c r="B61">
        <v>8.2255091216451497</v>
      </c>
      <c r="C61">
        <f t="shared" si="5"/>
        <v>8.8076785988043422</v>
      </c>
      <c r="D61">
        <f t="shared" si="6"/>
        <v>6685.3817863602426</v>
      </c>
      <c r="E61">
        <v>1</v>
      </c>
      <c r="F61">
        <v>116677.52120182</v>
      </c>
      <c r="G61">
        <v>47.323410034179602</v>
      </c>
      <c r="H61">
        <v>37.650901794433601</v>
      </c>
      <c r="I61">
        <v>44.130794525146399</v>
      </c>
      <c r="J61">
        <v>208112.16010146801</v>
      </c>
      <c r="K61">
        <v>17.492027334851901</v>
      </c>
      <c r="L61">
        <v>0.28571428571428498</v>
      </c>
      <c r="M61">
        <v>29.555007934570298</v>
      </c>
      <c r="N61">
        <v>17.7697639465332</v>
      </c>
      <c r="O61">
        <v>27.950597763061499</v>
      </c>
      <c r="P61">
        <v>71</v>
      </c>
      <c r="S61">
        <f t="shared" si="7"/>
        <v>602.27508771062048</v>
      </c>
      <c r="T61">
        <f t="shared" si="8"/>
        <v>625.60980234712827</v>
      </c>
      <c r="U61">
        <f t="shared" si="9"/>
        <v>1249.4281929461074</v>
      </c>
      <c r="V61">
        <f t="shared" si="10"/>
        <v>304.91213213011326</v>
      </c>
      <c r="W61">
        <f t="shared" si="11"/>
        <v>1341.8715670157253</v>
      </c>
      <c r="X61">
        <f t="shared" si="12"/>
        <v>2165.9277744810388</v>
      </c>
      <c r="Y61">
        <f t="shared" si="13"/>
        <v>803.27594265041989</v>
      </c>
      <c r="Z61">
        <f t="shared" si="14"/>
        <v>466.913800363083</v>
      </c>
      <c r="AA61">
        <f t="shared" si="15"/>
        <v>698.8718405429729</v>
      </c>
      <c r="AC61">
        <f t="shared" si="16"/>
        <v>602.27508771062048</v>
      </c>
      <c r="AD61">
        <f t="shared" si="25"/>
        <v>23.334714636507783</v>
      </c>
      <c r="AE61">
        <f t="shared" si="25"/>
        <v>647.15310523548692</v>
      </c>
      <c r="AF61">
        <f t="shared" si="25"/>
        <v>-297.36295558050722</v>
      </c>
      <c r="AG61">
        <f t="shared" si="25"/>
        <v>739.59647930510482</v>
      </c>
      <c r="AH61">
        <f t="shared" si="25"/>
        <v>1563.6526867704183</v>
      </c>
      <c r="AI61">
        <f t="shared" si="25"/>
        <v>201.00085493979941</v>
      </c>
      <c r="AJ61">
        <f t="shared" si="25"/>
        <v>-135.36128734753748</v>
      </c>
      <c r="AK61">
        <f t="shared" si="24"/>
        <v>96.596752832352422</v>
      </c>
      <c r="AL61">
        <f t="shared" si="18"/>
        <v>3244.4963478579975</v>
      </c>
      <c r="AN61">
        <v>0</v>
      </c>
      <c r="AO61">
        <f t="shared" si="28"/>
        <v>8.2204711999307178E-3</v>
      </c>
      <c r="AP61">
        <f t="shared" si="28"/>
        <v>0.22798236646146605</v>
      </c>
      <c r="AQ61">
        <f t="shared" si="28"/>
        <v>-0.10475652478952574</v>
      </c>
      <c r="AR61">
        <f t="shared" si="28"/>
        <v>0.26054878546428462</v>
      </c>
      <c r="AS61">
        <f t="shared" si="28"/>
        <v>0.55085147080308172</v>
      </c>
      <c r="AT61">
        <f t="shared" si="28"/>
        <v>7.080959698598463E-2</v>
      </c>
      <c r="AU61">
        <f t="shared" si="28"/>
        <v>-4.7685758388708845E-2</v>
      </c>
      <c r="AV61">
        <f t="shared" si="28"/>
        <v>3.4029592263486869E-2</v>
      </c>
      <c r="AX61">
        <f t="shared" si="27"/>
        <v>602.27508771062048</v>
      </c>
      <c r="AY61">
        <f t="shared" si="27"/>
        <v>50.006003422354851</v>
      </c>
      <c r="AZ61">
        <f t="shared" si="27"/>
        <v>1386.8410605957372</v>
      </c>
      <c r="BA61">
        <f t="shared" si="27"/>
        <v>-637.24511767441925</v>
      </c>
      <c r="BB61">
        <f t="shared" si="27"/>
        <v>1584.9460621828132</v>
      </c>
      <c r="BC61">
        <f t="shared" si="27"/>
        <v>3350.8882720032234</v>
      </c>
      <c r="BD61">
        <f t="shared" si="26"/>
        <v>430.74233375412325</v>
      </c>
      <c r="BE61">
        <f t="shared" si="26"/>
        <v>-290.0775562845422</v>
      </c>
      <c r="BF61">
        <f t="shared" si="26"/>
        <v>207.00564065033234</v>
      </c>
      <c r="BI61">
        <f t="shared" si="21"/>
        <v>6685.3817863602435</v>
      </c>
      <c r="BJ61">
        <f t="shared" si="22"/>
        <v>6685.3817863602426</v>
      </c>
      <c r="BK61">
        <f t="shared" si="23"/>
        <v>0</v>
      </c>
    </row>
    <row r="62" spans="1:63" x14ac:dyDescent="0.35">
      <c r="A62" s="2">
        <v>41666</v>
      </c>
      <c r="B62">
        <v>8.0028948781712703</v>
      </c>
      <c r="C62">
        <f t="shared" si="5"/>
        <v>8.3653167297884323</v>
      </c>
      <c r="D62">
        <f t="shared" si="6"/>
        <v>4295.4720265507704</v>
      </c>
      <c r="E62">
        <v>1</v>
      </c>
      <c r="F62">
        <v>121111.869407283</v>
      </c>
      <c r="G62">
        <v>52.821102142333899</v>
      </c>
      <c r="H62">
        <v>44.0605659484863</v>
      </c>
      <c r="I62">
        <v>44.037517547607401</v>
      </c>
      <c r="J62">
        <v>195343.49193564299</v>
      </c>
      <c r="K62">
        <v>9.2665148063781295</v>
      </c>
      <c r="L62">
        <v>0</v>
      </c>
      <c r="M62">
        <v>31.226930618286101</v>
      </c>
      <c r="N62">
        <v>18.1638584136962</v>
      </c>
      <c r="O62">
        <v>36.712333679199197</v>
      </c>
      <c r="P62">
        <v>65</v>
      </c>
      <c r="S62">
        <f t="shared" si="7"/>
        <v>407.0124139229975</v>
      </c>
      <c r="T62">
        <f t="shared" si="8"/>
        <v>424.30874892508172</v>
      </c>
      <c r="U62">
        <f t="shared" si="9"/>
        <v>919.05418463880324</v>
      </c>
      <c r="V62">
        <f t="shared" si="10"/>
        <v>183.51065188583874</v>
      </c>
      <c r="W62">
        <f t="shared" si="11"/>
        <v>905.29127437777765</v>
      </c>
      <c r="X62">
        <f t="shared" si="12"/>
        <v>1353.1712103191508</v>
      </c>
      <c r="Y62">
        <f t="shared" si="13"/>
        <v>551.76316095287336</v>
      </c>
      <c r="Z62">
        <f t="shared" si="14"/>
        <v>313.759964838207</v>
      </c>
      <c r="AA62">
        <f t="shared" si="15"/>
        <v>494.83616394730717</v>
      </c>
      <c r="AC62">
        <f t="shared" si="16"/>
        <v>407.0124139229975</v>
      </c>
      <c r="AD62">
        <f t="shared" si="25"/>
        <v>17.29633500208422</v>
      </c>
      <c r="AE62">
        <f t="shared" si="25"/>
        <v>512.0417707158058</v>
      </c>
      <c r="AF62">
        <f t="shared" si="25"/>
        <v>-223.50176203715876</v>
      </c>
      <c r="AG62">
        <f t="shared" si="25"/>
        <v>498.27886045478016</v>
      </c>
      <c r="AH62">
        <f t="shared" si="25"/>
        <v>946.15879639615332</v>
      </c>
      <c r="AI62">
        <f t="shared" si="25"/>
        <v>144.75074702987587</v>
      </c>
      <c r="AJ62">
        <f t="shared" si="25"/>
        <v>-93.252449084790499</v>
      </c>
      <c r="AK62">
        <f t="shared" si="24"/>
        <v>87.823750024309675</v>
      </c>
      <c r="AL62">
        <f t="shared" si="18"/>
        <v>1998.8635641267128</v>
      </c>
      <c r="AN62">
        <v>0</v>
      </c>
      <c r="AO62">
        <f t="shared" si="28"/>
        <v>9.1534563780468862E-3</v>
      </c>
      <c r="AP62">
        <f t="shared" si="28"/>
        <v>0.27097948851130793</v>
      </c>
      <c r="AQ62">
        <f t="shared" si="28"/>
        <v>-0.11828018068436037</v>
      </c>
      <c r="AR62">
        <f t="shared" si="28"/>
        <v>0.26369596869661355</v>
      </c>
      <c r="AS62">
        <f t="shared" si="28"/>
        <v>0.50072013917826663</v>
      </c>
      <c r="AT62">
        <f t="shared" si="28"/>
        <v>7.6604069501892108E-2</v>
      </c>
      <c r="AU62">
        <f t="shared" si="28"/>
        <v>-4.9350467873154107E-2</v>
      </c>
      <c r="AV62">
        <f t="shared" si="28"/>
        <v>4.6477526291387364E-2</v>
      </c>
      <c r="AX62">
        <f t="shared" si="27"/>
        <v>407.0124139229975</v>
      </c>
      <c r="AY62">
        <f t="shared" si="27"/>
        <v>35.592845441985411</v>
      </c>
      <c r="AZ62">
        <f t="shared" si="27"/>
        <v>1053.6927969267524</v>
      </c>
      <c r="BA62">
        <f t="shared" si="27"/>
        <v>-459.92770556545088</v>
      </c>
      <c r="BB62">
        <f t="shared" si="27"/>
        <v>1025.3711242895392</v>
      </c>
      <c r="BC62">
        <f t="shared" si="27"/>
        <v>1947.0300384240472</v>
      </c>
      <c r="BD62">
        <f t="shared" si="26"/>
        <v>297.87183042103834</v>
      </c>
      <c r="BE62">
        <f t="shared" si="26"/>
        <v>-191.89730118904416</v>
      </c>
      <c r="BF62">
        <f t="shared" si="26"/>
        <v>180.72598387890523</v>
      </c>
      <c r="BI62">
        <f t="shared" si="21"/>
        <v>4295.4720265507704</v>
      </c>
      <c r="BJ62">
        <f t="shared" si="22"/>
        <v>4295.4720265507704</v>
      </c>
      <c r="BK62">
        <f t="shared" si="23"/>
        <v>0</v>
      </c>
    </row>
    <row r="63" spans="1:63" x14ac:dyDescent="0.35">
      <c r="A63" s="2">
        <v>41673</v>
      </c>
      <c r="B63">
        <v>8.9578586984438004</v>
      </c>
      <c r="C63">
        <f t="shared" si="5"/>
        <v>8.7445338676146793</v>
      </c>
      <c r="D63">
        <f t="shared" si="6"/>
        <v>6276.2871571779915</v>
      </c>
      <c r="E63">
        <v>1</v>
      </c>
      <c r="F63">
        <v>146438.698966689</v>
      </c>
      <c r="G63">
        <v>50.331787109375</v>
      </c>
      <c r="H63">
        <v>41.689380645751903</v>
      </c>
      <c r="I63">
        <v>43.279388427734297</v>
      </c>
      <c r="J63">
        <v>185203.23825062401</v>
      </c>
      <c r="K63">
        <v>10.683257918552</v>
      </c>
      <c r="L63">
        <v>0.85714285714285698</v>
      </c>
      <c r="M63">
        <v>32.779678344726499</v>
      </c>
      <c r="N63">
        <v>35.3668823242187</v>
      </c>
      <c r="O63">
        <v>46.390430450439403</v>
      </c>
      <c r="P63">
        <v>71</v>
      </c>
      <c r="S63">
        <f t="shared" si="7"/>
        <v>749.09176805282345</v>
      </c>
      <c r="T63">
        <f t="shared" si="8"/>
        <v>797.17154566311615</v>
      </c>
      <c r="U63">
        <f t="shared" si="9"/>
        <v>1627.7885486472642</v>
      </c>
      <c r="V63">
        <f t="shared" si="10"/>
        <v>352.53827012240146</v>
      </c>
      <c r="W63">
        <f t="shared" si="11"/>
        <v>1643.3830556613166</v>
      </c>
      <c r="X63">
        <f t="shared" si="12"/>
        <v>2339.8951789275175</v>
      </c>
      <c r="Y63">
        <f t="shared" si="13"/>
        <v>1030.9816468694407</v>
      </c>
      <c r="Z63">
        <f t="shared" si="14"/>
        <v>451.32853830143597</v>
      </c>
      <c r="AA63">
        <f t="shared" si="15"/>
        <v>958.86603010646809</v>
      </c>
      <c r="AC63">
        <f t="shared" si="16"/>
        <v>749.09176805282345</v>
      </c>
      <c r="AD63">
        <f t="shared" si="25"/>
        <v>48.079777610292695</v>
      </c>
      <c r="AE63">
        <f t="shared" si="25"/>
        <v>878.69678059444072</v>
      </c>
      <c r="AF63">
        <f t="shared" si="25"/>
        <v>-396.553497930422</v>
      </c>
      <c r="AG63">
        <f t="shared" si="25"/>
        <v>894.29128760849312</v>
      </c>
      <c r="AH63">
        <f t="shared" si="25"/>
        <v>1590.803410874694</v>
      </c>
      <c r="AI63">
        <f t="shared" si="25"/>
        <v>281.88987881661728</v>
      </c>
      <c r="AJ63">
        <f t="shared" si="25"/>
        <v>-297.76322975138748</v>
      </c>
      <c r="AK63">
        <f t="shared" si="24"/>
        <v>209.77426205364463</v>
      </c>
      <c r="AL63">
        <f t="shared" si="18"/>
        <v>2317.9767192487952</v>
      </c>
      <c r="AN63">
        <v>0</v>
      </c>
      <c r="AO63">
        <f t="shared" si="28"/>
        <v>1.4981770504328038E-2</v>
      </c>
      <c r="AP63">
        <f t="shared" si="28"/>
        <v>0.27380396008611357</v>
      </c>
      <c r="AQ63">
        <f t="shared" si="28"/>
        <v>-0.12356699206966107</v>
      </c>
      <c r="AR63">
        <f t="shared" si="28"/>
        <v>0.27866324473394127</v>
      </c>
      <c r="AS63">
        <f t="shared" si="28"/>
        <v>0.49569804195859796</v>
      </c>
      <c r="AT63">
        <f t="shared" si="28"/>
        <v>8.7837541723972457E-2</v>
      </c>
      <c r="AU63">
        <f t="shared" si="28"/>
        <v>-9.2783714785897739E-2</v>
      </c>
      <c r="AV63">
        <f t="shared" si="28"/>
        <v>6.5366147848605685E-2</v>
      </c>
      <c r="AX63">
        <f t="shared" si="27"/>
        <v>749.09176805282345</v>
      </c>
      <c r="AY63">
        <f t="shared" si="27"/>
        <v>82.807172852453363</v>
      </c>
      <c r="AZ63">
        <f t="shared" si="27"/>
        <v>1513.3679857121783</v>
      </c>
      <c r="BA63">
        <f t="shared" si="27"/>
        <v>-682.97890881549688</v>
      </c>
      <c r="BB63">
        <f t="shared" si="27"/>
        <v>1540.2262014120984</v>
      </c>
      <c r="BC63">
        <f t="shared" si="27"/>
        <v>2739.8199319119367</v>
      </c>
      <c r="BD63">
        <f t="shared" si="26"/>
        <v>485.49525560883012</v>
      </c>
      <c r="BE63">
        <f t="shared" si="26"/>
        <v>-512.83372055051859</v>
      </c>
      <c r="BF63">
        <f t="shared" si="26"/>
        <v>361.29147099368731</v>
      </c>
      <c r="BI63">
        <f t="shared" si="21"/>
        <v>6276.2871571779924</v>
      </c>
      <c r="BJ63">
        <f t="shared" si="22"/>
        <v>6276.2871571779915</v>
      </c>
      <c r="BK63">
        <f t="shared" si="23"/>
        <v>0</v>
      </c>
    </row>
    <row r="64" spans="1:63" x14ac:dyDescent="0.35">
      <c r="A64" s="2">
        <v>41680</v>
      </c>
      <c r="B64">
        <v>9.2440941203961593</v>
      </c>
      <c r="C64">
        <f t="shared" si="5"/>
        <v>8.5987956851794962</v>
      </c>
      <c r="D64">
        <f t="shared" si="6"/>
        <v>5425.1221006058249</v>
      </c>
      <c r="E64">
        <v>1</v>
      </c>
      <c r="F64">
        <v>174025.67407823799</v>
      </c>
      <c r="G64">
        <v>47.459953308105398</v>
      </c>
      <c r="H64">
        <v>39.143810272216797</v>
      </c>
      <c r="I64">
        <v>42.612918853759702</v>
      </c>
      <c r="J64">
        <v>187548.726581934</v>
      </c>
      <c r="K64">
        <v>17.615384615384599</v>
      </c>
      <c r="L64">
        <v>1</v>
      </c>
      <c r="M64">
        <v>34.052993774413999</v>
      </c>
      <c r="N64">
        <v>61.012058258056598</v>
      </c>
      <c r="O64">
        <v>41.494026184082003</v>
      </c>
      <c r="P64">
        <v>79</v>
      </c>
      <c r="S64">
        <f t="shared" si="7"/>
        <v>923.02936622713162</v>
      </c>
      <c r="T64">
        <f t="shared" si="8"/>
        <v>1004.5527121690574</v>
      </c>
      <c r="U64">
        <f t="shared" si="9"/>
        <v>1918.8734155441498</v>
      </c>
      <c r="V64">
        <f t="shared" si="10"/>
        <v>454.8556446695423</v>
      </c>
      <c r="W64">
        <f t="shared" si="11"/>
        <v>2000.62190961488</v>
      </c>
      <c r="X64">
        <f t="shared" si="12"/>
        <v>2925.1051815967662</v>
      </c>
      <c r="Y64">
        <f t="shared" si="13"/>
        <v>1286.2334515360662</v>
      </c>
      <c r="Z64">
        <f t="shared" si="14"/>
        <v>385.13822793801563</v>
      </c>
      <c r="AA64">
        <f t="shared" si="15"/>
        <v>1151.1218382909767</v>
      </c>
      <c r="AC64">
        <f t="shared" si="16"/>
        <v>923.02936622713162</v>
      </c>
      <c r="AD64">
        <f t="shared" si="25"/>
        <v>81.523345941925754</v>
      </c>
      <c r="AE64">
        <f t="shared" si="25"/>
        <v>995.84404931701818</v>
      </c>
      <c r="AF64">
        <f t="shared" si="25"/>
        <v>-468.17372155758932</v>
      </c>
      <c r="AG64">
        <f t="shared" si="25"/>
        <v>1077.5925433877483</v>
      </c>
      <c r="AH64">
        <f t="shared" si="25"/>
        <v>2002.0758153696347</v>
      </c>
      <c r="AI64">
        <f t="shared" si="25"/>
        <v>363.20408530893462</v>
      </c>
      <c r="AJ64">
        <f t="shared" si="25"/>
        <v>-537.89113828911604</v>
      </c>
      <c r="AK64">
        <f t="shared" si="24"/>
        <v>228.09247206384509</v>
      </c>
      <c r="AL64">
        <f t="shared" si="18"/>
        <v>759.82528283629199</v>
      </c>
      <c r="AN64">
        <v>0</v>
      </c>
      <c r="AO64">
        <f t="shared" si="28"/>
        <v>2.1784478794620987E-2</v>
      </c>
      <c r="AP64">
        <f t="shared" si="28"/>
        <v>0.26610712949085835</v>
      </c>
      <c r="AQ64">
        <f t="shared" si="28"/>
        <v>-0.12510429241625376</v>
      </c>
      <c r="AR64">
        <f t="shared" si="28"/>
        <v>0.28795177184453002</v>
      </c>
      <c r="AS64">
        <f t="shared" si="28"/>
        <v>0.5349900404751845</v>
      </c>
      <c r="AT64">
        <f t="shared" si="28"/>
        <v>9.7054550486293439E-2</v>
      </c>
      <c r="AU64">
        <f t="shared" si="28"/>
        <v>-0.14373401828012602</v>
      </c>
      <c r="AV64">
        <f t="shared" si="28"/>
        <v>6.0950339604892545E-2</v>
      </c>
      <c r="AX64">
        <f t="shared" si="27"/>
        <v>923.02936622713162</v>
      </c>
      <c r="AY64">
        <f t="shared" si="27"/>
        <v>98.075743703489849</v>
      </c>
      <c r="AZ64">
        <f t="shared" si="27"/>
        <v>1198.0389742471634</v>
      </c>
      <c r="BA64">
        <f t="shared" si="27"/>
        <v>-563.23112592680354</v>
      </c>
      <c r="BB64">
        <f t="shared" si="27"/>
        <v>1296.3855798727297</v>
      </c>
      <c r="BC64">
        <f t="shared" si="27"/>
        <v>2408.574774188291</v>
      </c>
      <c r="BD64">
        <f t="shared" si="26"/>
        <v>436.94858658273171</v>
      </c>
      <c r="BE64">
        <f t="shared" si="26"/>
        <v>-647.10387938200961</v>
      </c>
      <c r="BF64">
        <f t="shared" si="26"/>
        <v>274.40408109310061</v>
      </c>
      <c r="BI64">
        <f t="shared" si="21"/>
        <v>5425.1221006058249</v>
      </c>
      <c r="BJ64">
        <f t="shared" si="22"/>
        <v>5425.1221006058249</v>
      </c>
      <c r="BK64">
        <f t="shared" si="23"/>
        <v>0</v>
      </c>
    </row>
    <row r="65" spans="1:63" x14ac:dyDescent="0.35">
      <c r="A65" s="2">
        <v>41687</v>
      </c>
      <c r="B65">
        <v>9.4337544786869802</v>
      </c>
      <c r="C65">
        <f t="shared" si="5"/>
        <v>8.9165745017145159</v>
      </c>
      <c r="D65">
        <f t="shared" si="6"/>
        <v>7454.510032616221</v>
      </c>
      <c r="E65">
        <v>1</v>
      </c>
      <c r="F65">
        <v>191640.70423437399</v>
      </c>
      <c r="G65">
        <v>44.355358123779297</v>
      </c>
      <c r="H65">
        <v>36.628364562988203</v>
      </c>
      <c r="I65">
        <v>41.664154052734297</v>
      </c>
      <c r="J65">
        <v>205028.038932258</v>
      </c>
      <c r="K65">
        <v>28.4761904761904</v>
      </c>
      <c r="L65">
        <v>1</v>
      </c>
      <c r="M65">
        <v>31.561569213867099</v>
      </c>
      <c r="N65">
        <v>60.089466094970703</v>
      </c>
      <c r="O65">
        <v>26.763654708862301</v>
      </c>
      <c r="P65">
        <v>82</v>
      </c>
      <c r="S65">
        <f t="shared" si="7"/>
        <v>1252.2263794439543</v>
      </c>
      <c r="T65">
        <f t="shared" si="8"/>
        <v>1382.482365678283</v>
      </c>
      <c r="U65">
        <f t="shared" si="9"/>
        <v>2481.5483321713618</v>
      </c>
      <c r="V65">
        <f t="shared" si="10"/>
        <v>645.7898534696867</v>
      </c>
      <c r="W65">
        <f t="shared" si="11"/>
        <v>2667.7954550859517</v>
      </c>
      <c r="X65">
        <f t="shared" si="12"/>
        <v>4418.6998888133876</v>
      </c>
      <c r="Y65">
        <f t="shared" si="13"/>
        <v>1703.115125541141</v>
      </c>
      <c r="Z65">
        <f t="shared" si="14"/>
        <v>529.44890214127577</v>
      </c>
      <c r="AA65">
        <f t="shared" si="15"/>
        <v>1443.9165398982909</v>
      </c>
      <c r="AC65">
        <f t="shared" si="16"/>
        <v>1252.2263794439543</v>
      </c>
      <c r="AD65">
        <f t="shared" si="25"/>
        <v>130.2559862343287</v>
      </c>
      <c r="AE65">
        <f t="shared" si="25"/>
        <v>1229.3219527274075</v>
      </c>
      <c r="AF65">
        <f t="shared" si="25"/>
        <v>-606.43652597426762</v>
      </c>
      <c r="AG65">
        <f t="shared" si="25"/>
        <v>1415.5690756419974</v>
      </c>
      <c r="AH65">
        <f t="shared" si="25"/>
        <v>3166.4735093694335</v>
      </c>
      <c r="AI65">
        <f t="shared" si="25"/>
        <v>450.88874609718664</v>
      </c>
      <c r="AJ65">
        <f t="shared" si="25"/>
        <v>-722.77747730267856</v>
      </c>
      <c r="AK65">
        <f t="shared" si="24"/>
        <v>191.69016045433659</v>
      </c>
      <c r="AL65">
        <f t="shared" si="18"/>
        <v>947.29822592452274</v>
      </c>
      <c r="AN65">
        <v>0</v>
      </c>
      <c r="AO65">
        <f t="shared" si="28"/>
        <v>2.4787126061080099E-2</v>
      </c>
      <c r="AP65">
        <f t="shared" si="28"/>
        <v>0.23393441708767115</v>
      </c>
      <c r="AQ65">
        <f t="shared" si="28"/>
        <v>-0.11540213276897399</v>
      </c>
      <c r="AR65">
        <f t="shared" si="28"/>
        <v>0.26937640365320487</v>
      </c>
      <c r="AS65">
        <f t="shared" si="28"/>
        <v>0.60256561187608249</v>
      </c>
      <c r="AT65">
        <f t="shared" si="28"/>
        <v>8.5802092572754465E-2</v>
      </c>
      <c r="AU65">
        <f t="shared" si="28"/>
        <v>-0.13754129051528644</v>
      </c>
      <c r="AV65">
        <f t="shared" si="28"/>
        <v>3.6477772033467415E-2</v>
      </c>
      <c r="AX65">
        <f t="shared" si="27"/>
        <v>1252.2263794439543</v>
      </c>
      <c r="AY65">
        <f t="shared" si="27"/>
        <v>153.73678677775737</v>
      </c>
      <c r="AZ65">
        <f t="shared" si="27"/>
        <v>1450.9276110172457</v>
      </c>
      <c r="BA65">
        <f t="shared" si="27"/>
        <v>-715.75676161422291</v>
      </c>
      <c r="BB65">
        <f t="shared" si="27"/>
        <v>1670.7488649286065</v>
      </c>
      <c r="BC65">
        <f t="shared" si="27"/>
        <v>3737.2828445027708</v>
      </c>
      <c r="BD65">
        <f t="shared" si="26"/>
        <v>532.16891617196859</v>
      </c>
      <c r="BE65">
        <f t="shared" si="26"/>
        <v>-853.07009779917882</v>
      </c>
      <c r="BF65">
        <f t="shared" si="26"/>
        <v>226.24548918731944</v>
      </c>
      <c r="BI65">
        <f t="shared" si="21"/>
        <v>7454.510032616221</v>
      </c>
      <c r="BJ65">
        <f t="shared" si="22"/>
        <v>7454.510032616221</v>
      </c>
      <c r="BK65">
        <f t="shared" si="23"/>
        <v>0</v>
      </c>
    </row>
    <row r="66" spans="1:63" x14ac:dyDescent="0.35">
      <c r="A66" s="2">
        <v>41694</v>
      </c>
      <c r="B66">
        <v>7.7537058607683997</v>
      </c>
      <c r="C66">
        <f t="shared" si="5"/>
        <v>7.7428807279181848</v>
      </c>
      <c r="D66">
        <f t="shared" si="6"/>
        <v>2305.1032028938475</v>
      </c>
      <c r="E66">
        <v>1</v>
      </c>
      <c r="F66">
        <v>163940.85042521701</v>
      </c>
      <c r="G66">
        <v>42.920680999755803</v>
      </c>
      <c r="H66">
        <v>33.3458251953125</v>
      </c>
      <c r="I66">
        <v>40.0784492492675</v>
      </c>
      <c r="J66">
        <v>170999.154013533</v>
      </c>
      <c r="K66">
        <v>13.430839002267501</v>
      </c>
      <c r="L66">
        <v>0.28571428571428498</v>
      </c>
      <c r="M66">
        <v>29.5895690917968</v>
      </c>
      <c r="N66">
        <v>56.2301025390625</v>
      </c>
      <c r="O66">
        <v>9.6121902465820295</v>
      </c>
      <c r="P66">
        <v>73</v>
      </c>
      <c r="S66">
        <f t="shared" si="7"/>
        <v>511.63778663086572</v>
      </c>
      <c r="T66">
        <f t="shared" si="8"/>
        <v>552.27967407755409</v>
      </c>
      <c r="U66">
        <f t="shared" si="9"/>
        <v>991.73291062393957</v>
      </c>
      <c r="V66">
        <f t="shared" si="10"/>
        <v>279.9910820911158</v>
      </c>
      <c r="W66">
        <f t="shared" si="11"/>
        <v>1059.0854333085013</v>
      </c>
      <c r="X66">
        <f t="shared" si="12"/>
        <v>1464.48910065886</v>
      </c>
      <c r="Y66">
        <f t="shared" si="13"/>
        <v>682.61955776088121</v>
      </c>
      <c r="Z66">
        <f t="shared" si="14"/>
        <v>228.62074098634426</v>
      </c>
      <c r="AA66">
        <f t="shared" si="15"/>
        <v>538.49219535493512</v>
      </c>
      <c r="AC66">
        <f t="shared" si="16"/>
        <v>511.63778663086572</v>
      </c>
      <c r="AD66">
        <f t="shared" si="25"/>
        <v>40.641887446688372</v>
      </c>
      <c r="AE66">
        <f t="shared" si="25"/>
        <v>480.09512399307386</v>
      </c>
      <c r="AF66">
        <f t="shared" si="25"/>
        <v>-231.64670453974992</v>
      </c>
      <c r="AG66">
        <f t="shared" si="25"/>
        <v>547.44764667763548</v>
      </c>
      <c r="AH66">
        <f t="shared" si="25"/>
        <v>952.85131402799425</v>
      </c>
      <c r="AI66">
        <f t="shared" si="25"/>
        <v>170.98177113001549</v>
      </c>
      <c r="AJ66">
        <f t="shared" si="25"/>
        <v>-283.01704564452143</v>
      </c>
      <c r="AK66">
        <f t="shared" si="24"/>
        <v>26.854408724069401</v>
      </c>
      <c r="AL66">
        <f t="shared" si="18"/>
        <v>89.257014447775873</v>
      </c>
      <c r="AN66">
        <v>0</v>
      </c>
      <c r="AO66">
        <f t="shared" si="28"/>
        <v>2.3847956273070497E-2</v>
      </c>
      <c r="AP66">
        <f t="shared" si="28"/>
        <v>0.28171151103451292</v>
      </c>
      <c r="AQ66">
        <f t="shared" si="28"/>
        <v>-0.13592627773282645</v>
      </c>
      <c r="AR66">
        <f t="shared" si="28"/>
        <v>0.32123280585551156</v>
      </c>
      <c r="AS66">
        <f t="shared" si="28"/>
        <v>0.55911666261771897</v>
      </c>
      <c r="AT66">
        <f t="shared" si="28"/>
        <v>0.10032914457404241</v>
      </c>
      <c r="AU66">
        <f t="shared" si="28"/>
        <v>-0.16606950496375394</v>
      </c>
      <c r="AV66">
        <f t="shared" si="28"/>
        <v>1.575770234172413E-2</v>
      </c>
      <c r="AX66">
        <f t="shared" si="27"/>
        <v>511.63778663086572</v>
      </c>
      <c r="AY66">
        <f t="shared" si="27"/>
        <v>42.77048482430375</v>
      </c>
      <c r="AZ66">
        <f t="shared" si="27"/>
        <v>505.23985240358616</v>
      </c>
      <c r="BA66">
        <f t="shared" si="27"/>
        <v>-243.77907827518121</v>
      </c>
      <c r="BB66">
        <f t="shared" si="27"/>
        <v>576.1199278709804</v>
      </c>
      <c r="BC66">
        <f t="shared" si="27"/>
        <v>1002.7563980612563</v>
      </c>
      <c r="BD66">
        <f t="shared" si="26"/>
        <v>179.9368510367938</v>
      </c>
      <c r="BE66">
        <f t="shared" si="26"/>
        <v>-297.83991384840618</v>
      </c>
      <c r="BF66">
        <f t="shared" si="26"/>
        <v>28.260894189648425</v>
      </c>
      <c r="BI66">
        <f t="shared" si="21"/>
        <v>2305.1032028938475</v>
      </c>
      <c r="BJ66">
        <f t="shared" si="22"/>
        <v>2305.1032028938475</v>
      </c>
      <c r="BK66">
        <f t="shared" si="23"/>
        <v>0</v>
      </c>
    </row>
    <row r="67" spans="1:63" x14ac:dyDescent="0.35">
      <c r="A67" s="2">
        <v>41701</v>
      </c>
      <c r="B67">
        <v>7.7673235631457596</v>
      </c>
      <c r="C67">
        <f t="shared" si="5"/>
        <v>7.6300317671475701</v>
      </c>
      <c r="D67">
        <f t="shared" si="6"/>
        <v>2059.1154310221368</v>
      </c>
      <c r="E67">
        <v>1</v>
      </c>
      <c r="F67">
        <v>179593.42214840301</v>
      </c>
      <c r="G67">
        <v>47.894092559814403</v>
      </c>
      <c r="H67">
        <v>40.254867553710902</v>
      </c>
      <c r="I67">
        <v>38.772315979003899</v>
      </c>
      <c r="J67">
        <v>171890.914408426</v>
      </c>
      <c r="K67">
        <v>9.8163265306122405</v>
      </c>
      <c r="L67">
        <v>0</v>
      </c>
      <c r="M67">
        <v>27.040216445922798</v>
      </c>
      <c r="N67">
        <v>37.8680000305175</v>
      </c>
      <c r="O67">
        <v>8.1454486846923793</v>
      </c>
      <c r="P67">
        <v>70</v>
      </c>
      <c r="S67">
        <f t="shared" si="7"/>
        <v>383.03088545114718</v>
      </c>
      <c r="T67">
        <f t="shared" si="8"/>
        <v>418.75198139570369</v>
      </c>
      <c r="U67">
        <f t="shared" si="9"/>
        <v>801.62629590583515</v>
      </c>
      <c r="V67">
        <f t="shared" si="10"/>
        <v>184.9985294800822</v>
      </c>
      <c r="W67">
        <f t="shared" si="11"/>
        <v>774.29232159002311</v>
      </c>
      <c r="X67">
        <f t="shared" si="12"/>
        <v>1102.3998348013886</v>
      </c>
      <c r="Y67">
        <f t="shared" si="13"/>
        <v>498.49596537723505</v>
      </c>
      <c r="Z67">
        <f t="shared" si="14"/>
        <v>222.65392459464164</v>
      </c>
      <c r="AA67">
        <f t="shared" si="15"/>
        <v>400.00046303463245</v>
      </c>
      <c r="AC67">
        <f t="shared" si="16"/>
        <v>383.03088545114718</v>
      </c>
      <c r="AD67">
        <f t="shared" si="25"/>
        <v>35.721095944556509</v>
      </c>
      <c r="AE67">
        <f t="shared" si="25"/>
        <v>418.59541045468796</v>
      </c>
      <c r="AF67">
        <f t="shared" si="25"/>
        <v>-198.03235597106499</v>
      </c>
      <c r="AG67">
        <f t="shared" si="25"/>
        <v>391.26143613887592</v>
      </c>
      <c r="AH67">
        <f t="shared" si="25"/>
        <v>719.36894935024134</v>
      </c>
      <c r="AI67">
        <f t="shared" si="25"/>
        <v>115.46507992608787</v>
      </c>
      <c r="AJ67">
        <f t="shared" si="25"/>
        <v>-160.37696085650555</v>
      </c>
      <c r="AK67">
        <f t="shared" si="24"/>
        <v>16.969577583485261</v>
      </c>
      <c r="AL67">
        <f t="shared" si="18"/>
        <v>337.11231300062536</v>
      </c>
      <c r="AN67">
        <v>0</v>
      </c>
      <c r="AO67">
        <f t="shared" si="28"/>
        <v>2.6677996059697475E-2</v>
      </c>
      <c r="AP67">
        <f t="shared" si="28"/>
        <v>0.31262441466103397</v>
      </c>
      <c r="AQ67">
        <f t="shared" si="28"/>
        <v>-0.14789877725164716</v>
      </c>
      <c r="AR67">
        <f t="shared" si="28"/>
        <v>0.29221026890736124</v>
      </c>
      <c r="AS67">
        <f t="shared" si="28"/>
        <v>0.53725456872940625</v>
      </c>
      <c r="AT67">
        <f t="shared" si="28"/>
        <v>8.6234110848165083E-2</v>
      </c>
      <c r="AU67">
        <f t="shared" si="28"/>
        <v>-0.11977616634262622</v>
      </c>
      <c r="AV67">
        <f t="shared" si="28"/>
        <v>1.2673584388609414E-2</v>
      </c>
      <c r="AX67">
        <f t="shared" si="27"/>
        <v>383.03088545114718</v>
      </c>
      <c r="AY67">
        <f t="shared" si="27"/>
        <v>44.714576902462696</v>
      </c>
      <c r="AZ67">
        <f t="shared" si="27"/>
        <v>523.98494998153569</v>
      </c>
      <c r="BA67">
        <f t="shared" si="27"/>
        <v>-247.89085486033204</v>
      </c>
      <c r="BB67">
        <f t="shared" si="27"/>
        <v>489.76911577277122</v>
      </c>
      <c r="BC67">
        <f t="shared" si="27"/>
        <v>900.48407968476499</v>
      </c>
      <c r="BD67">
        <f t="shared" si="26"/>
        <v>144.53566049366512</v>
      </c>
      <c r="BE67">
        <f t="shared" si="26"/>
        <v>-200.75498133461593</v>
      </c>
      <c r="BF67">
        <f t="shared" si="26"/>
        <v>21.241998930737996</v>
      </c>
      <c r="BI67">
        <f t="shared" si="21"/>
        <v>2059.1154310221373</v>
      </c>
      <c r="BJ67">
        <f t="shared" si="22"/>
        <v>2059.1154310221368</v>
      </c>
      <c r="BK67">
        <f t="shared" si="23"/>
        <v>0</v>
      </c>
    </row>
    <row r="68" spans="1:63" x14ac:dyDescent="0.35">
      <c r="A68" s="2">
        <v>41708</v>
      </c>
      <c r="B68">
        <v>7.7499625184029401</v>
      </c>
      <c r="C68">
        <f t="shared" si="5"/>
        <v>7.7318488267995837</v>
      </c>
      <c r="D68">
        <f t="shared" si="6"/>
        <v>2279.8132867060626</v>
      </c>
      <c r="E68">
        <v>1</v>
      </c>
      <c r="F68">
        <v>199592.48175487301</v>
      </c>
      <c r="G68">
        <v>53.8878784179687</v>
      </c>
      <c r="H68">
        <v>47.249153137207003</v>
      </c>
      <c r="I68">
        <v>37.329654693603501</v>
      </c>
      <c r="J68">
        <v>171203.83397626301</v>
      </c>
      <c r="K68">
        <v>11.6108597285067</v>
      </c>
      <c r="L68">
        <v>0</v>
      </c>
      <c r="M68">
        <v>29.121648788452099</v>
      </c>
      <c r="N68">
        <v>31.589149475097599</v>
      </c>
      <c r="O68">
        <v>7.6359949111938397</v>
      </c>
      <c r="P68">
        <v>71</v>
      </c>
      <c r="S68">
        <f t="shared" si="7"/>
        <v>399.64873078314224</v>
      </c>
      <c r="T68">
        <f t="shared" si="8"/>
        <v>444.08163659302431</v>
      </c>
      <c r="U68">
        <f t="shared" si="9"/>
        <v>917.39402892704595</v>
      </c>
      <c r="V68">
        <f t="shared" si="10"/>
        <v>170.09694660935773</v>
      </c>
      <c r="W68">
        <f t="shared" si="11"/>
        <v>787.0023306894534</v>
      </c>
      <c r="X68">
        <f t="shared" si="12"/>
        <v>1145.3775128577345</v>
      </c>
      <c r="Y68">
        <f t="shared" si="13"/>
        <v>530.77984674665186</v>
      </c>
      <c r="Z68">
        <f t="shared" si="14"/>
        <v>254.17927696360599</v>
      </c>
      <c r="AA68">
        <f t="shared" si="15"/>
        <v>416.22448959710403</v>
      </c>
      <c r="AC68">
        <f t="shared" si="16"/>
        <v>399.64873078314224</v>
      </c>
      <c r="AD68">
        <f t="shared" si="25"/>
        <v>44.432905809882072</v>
      </c>
      <c r="AE68">
        <f t="shared" si="25"/>
        <v>517.74529814390371</v>
      </c>
      <c r="AF68">
        <f t="shared" si="25"/>
        <v>-229.55178417378451</v>
      </c>
      <c r="AG68">
        <f t="shared" si="25"/>
        <v>387.35359990631116</v>
      </c>
      <c r="AH68">
        <f t="shared" si="25"/>
        <v>745.72878207459223</v>
      </c>
      <c r="AI68">
        <f t="shared" si="25"/>
        <v>131.13111596350961</v>
      </c>
      <c r="AJ68">
        <f t="shared" si="25"/>
        <v>-145.46945381953626</v>
      </c>
      <c r="AK68">
        <f t="shared" si="24"/>
        <v>16.575758813961784</v>
      </c>
      <c r="AL68">
        <f t="shared" si="18"/>
        <v>412.21833320408041</v>
      </c>
      <c r="AN68">
        <v>0</v>
      </c>
      <c r="AO68">
        <f t="shared" si="28"/>
        <v>3.0268755845555554E-2</v>
      </c>
      <c r="AP68">
        <f t="shared" si="28"/>
        <v>0.35270045328020788</v>
      </c>
      <c r="AQ68">
        <f t="shared" si="28"/>
        <v>-0.15637615371809932</v>
      </c>
      <c r="AR68">
        <f t="shared" si="28"/>
        <v>0.26387451659426508</v>
      </c>
      <c r="AS68">
        <f t="shared" si="28"/>
        <v>0.50800824344464013</v>
      </c>
      <c r="AT68">
        <f t="shared" si="28"/>
        <v>8.932964568731723E-2</v>
      </c>
      <c r="AU68">
        <f t="shared" si="28"/>
        <v>-9.909726362462154E-2</v>
      </c>
      <c r="AV68">
        <f t="shared" si="28"/>
        <v>1.1291802490735105E-2</v>
      </c>
      <c r="AX68">
        <f t="shared" si="27"/>
        <v>399.64873078314224</v>
      </c>
      <c r="AY68">
        <f t="shared" si="27"/>
        <v>56.910241892698252</v>
      </c>
      <c r="AZ68">
        <f t="shared" si="27"/>
        <v>663.13489111539468</v>
      </c>
      <c r="BA68">
        <f t="shared" si="27"/>
        <v>-294.01290161232447</v>
      </c>
      <c r="BB68">
        <f t="shared" si="27"/>
        <v>496.12751331183154</v>
      </c>
      <c r="BC68">
        <f t="shared" si="27"/>
        <v>955.13909344127455</v>
      </c>
      <c r="BD68">
        <f t="shared" si="26"/>
        <v>167.9544336144466</v>
      </c>
      <c r="BE68">
        <f t="shared" si="26"/>
        <v>-186.31916265596311</v>
      </c>
      <c r="BF68">
        <f t="shared" si="26"/>
        <v>21.230446815562292</v>
      </c>
      <c r="BI68">
        <f t="shared" si="21"/>
        <v>2279.8132867060626</v>
      </c>
      <c r="BJ68">
        <f t="shared" si="22"/>
        <v>2279.8132867060626</v>
      </c>
      <c r="BK68">
        <f t="shared" si="23"/>
        <v>0</v>
      </c>
    </row>
    <row r="69" spans="1:63" x14ac:dyDescent="0.35">
      <c r="A69" s="2">
        <v>41715</v>
      </c>
      <c r="B69">
        <v>7.2626222194672003</v>
      </c>
      <c r="C69">
        <f t="shared" si="5"/>
        <v>7.7704739343657216</v>
      </c>
      <c r="D69">
        <f t="shared" si="6"/>
        <v>2369.5940543308025</v>
      </c>
      <c r="E69">
        <v>1</v>
      </c>
      <c r="F69">
        <v>228109.96834045299</v>
      </c>
      <c r="G69">
        <v>57.505344390869098</v>
      </c>
      <c r="H69">
        <v>50.523223876953097</v>
      </c>
      <c r="I69">
        <v>35.489749908447202</v>
      </c>
      <c r="J69">
        <v>165364.04055988201</v>
      </c>
      <c r="K69">
        <v>10.797752808988699</v>
      </c>
      <c r="L69">
        <v>0</v>
      </c>
      <c r="M69">
        <v>27.824996948242099</v>
      </c>
      <c r="N69">
        <v>27.077205657958899</v>
      </c>
      <c r="O69">
        <v>7.5750751495361301</v>
      </c>
      <c r="P69">
        <v>67</v>
      </c>
      <c r="S69">
        <f t="shared" si="7"/>
        <v>414.49755959922015</v>
      </c>
      <c r="T69">
        <f t="shared" si="8"/>
        <v>471.38455556654537</v>
      </c>
      <c r="U69">
        <f t="shared" si="9"/>
        <v>1006.0625216519719</v>
      </c>
      <c r="V69">
        <f t="shared" si="10"/>
        <v>166.27744065870039</v>
      </c>
      <c r="W69">
        <f t="shared" si="11"/>
        <v>789.43106653261702</v>
      </c>
      <c r="X69">
        <f t="shared" si="12"/>
        <v>1146.0264031692886</v>
      </c>
      <c r="Y69">
        <f t="shared" si="13"/>
        <v>543.58922321911848</v>
      </c>
      <c r="Z69">
        <f t="shared" si="14"/>
        <v>281.2261187281934</v>
      </c>
      <c r="AA69">
        <f t="shared" si="15"/>
        <v>431.54924835314984</v>
      </c>
      <c r="AC69">
        <f t="shared" si="16"/>
        <v>414.49755959922015</v>
      </c>
      <c r="AD69">
        <f t="shared" si="25"/>
        <v>56.88699596732522</v>
      </c>
      <c r="AE69">
        <f t="shared" si="25"/>
        <v>591.56496205275175</v>
      </c>
      <c r="AF69">
        <f t="shared" si="25"/>
        <v>-248.22011894051977</v>
      </c>
      <c r="AG69">
        <f t="shared" si="25"/>
        <v>374.93350693339687</v>
      </c>
      <c r="AH69">
        <f t="shared" si="25"/>
        <v>731.52884357006849</v>
      </c>
      <c r="AI69">
        <f t="shared" si="25"/>
        <v>129.09166361989833</v>
      </c>
      <c r="AJ69">
        <f t="shared" si="25"/>
        <v>-133.27144087102675</v>
      </c>
      <c r="AK69">
        <f t="shared" si="24"/>
        <v>17.051688753929682</v>
      </c>
      <c r="AL69">
        <f t="shared" si="18"/>
        <v>435.53039364575807</v>
      </c>
      <c r="AN69">
        <v>0</v>
      </c>
      <c r="AO69">
        <f t="shared" si="28"/>
        <v>3.743634181275559E-2</v>
      </c>
      <c r="AP69">
        <f t="shared" si="28"/>
        <v>0.38929860414103867</v>
      </c>
      <c r="AQ69">
        <f t="shared" si="28"/>
        <v>-0.16334933950102673</v>
      </c>
      <c r="AR69">
        <f t="shared" si="28"/>
        <v>0.24673721443607075</v>
      </c>
      <c r="AS69">
        <f t="shared" si="28"/>
        <v>0.48140639821284897</v>
      </c>
      <c r="AT69">
        <f t="shared" si="28"/>
        <v>8.4952976726484192E-2</v>
      </c>
      <c r="AU69">
        <f t="shared" si="28"/>
        <v>-8.7703615377966171E-2</v>
      </c>
      <c r="AV69">
        <f t="shared" si="28"/>
        <v>1.122141954979464E-2</v>
      </c>
      <c r="AX69">
        <f t="shared" si="27"/>
        <v>414.49755959922015</v>
      </c>
      <c r="AY69">
        <f t="shared" si="27"/>
        <v>73.191660653691812</v>
      </c>
      <c r="AZ69">
        <f t="shared" si="27"/>
        <v>761.11633636004251</v>
      </c>
      <c r="BA69">
        <f t="shared" si="27"/>
        <v>-319.3637210751765</v>
      </c>
      <c r="BB69">
        <f t="shared" si="27"/>
        <v>482.39506306379656</v>
      </c>
      <c r="BC69">
        <f t="shared" si="27"/>
        <v>941.1959616872972</v>
      </c>
      <c r="BD69">
        <f t="shared" si="26"/>
        <v>166.09126701496291</v>
      </c>
      <c r="BE69">
        <f t="shared" si="26"/>
        <v>-171.46903100074852</v>
      </c>
      <c r="BF69">
        <f t="shared" si="26"/>
        <v>21.938958027715948</v>
      </c>
      <c r="BI69">
        <f t="shared" si="21"/>
        <v>2369.594054330802</v>
      </c>
      <c r="BJ69">
        <f t="shared" si="22"/>
        <v>2369.5940543308025</v>
      </c>
      <c r="BK69">
        <f t="shared" si="23"/>
        <v>0</v>
      </c>
    </row>
    <row r="70" spans="1:63" x14ac:dyDescent="0.35">
      <c r="A70" s="2">
        <v>41722</v>
      </c>
      <c r="B70">
        <v>7.4051159558614001</v>
      </c>
      <c r="C70">
        <f t="shared" si="5"/>
        <v>7.6322574330392632</v>
      </c>
      <c r="D70">
        <f t="shared" si="6"/>
        <v>2063.7034377951895</v>
      </c>
      <c r="E70">
        <v>1</v>
      </c>
      <c r="F70">
        <v>191188.28766340201</v>
      </c>
      <c r="G70">
        <v>61.676364898681598</v>
      </c>
      <c r="H70">
        <v>56.308364868163999</v>
      </c>
      <c r="I70">
        <v>34.4461250305175</v>
      </c>
      <c r="J70">
        <v>155554.91123520999</v>
      </c>
      <c r="K70">
        <v>14.7336343115124</v>
      </c>
      <c r="L70">
        <v>0</v>
      </c>
      <c r="M70">
        <v>24.585899353027301</v>
      </c>
      <c r="N70">
        <v>26.333278656005799</v>
      </c>
      <c r="O70">
        <v>4.4162430763244602</v>
      </c>
      <c r="P70">
        <v>72</v>
      </c>
      <c r="S70">
        <f t="shared" si="7"/>
        <v>435.33698729815882</v>
      </c>
      <c r="T70">
        <f t="shared" si="8"/>
        <v>480.44378474017282</v>
      </c>
      <c r="U70">
        <f t="shared" si="9"/>
        <v>1126.8371009017399</v>
      </c>
      <c r="V70">
        <f t="shared" si="10"/>
        <v>157.29475823859522</v>
      </c>
      <c r="W70">
        <f t="shared" si="11"/>
        <v>813.56101124112865</v>
      </c>
      <c r="X70">
        <f t="shared" si="12"/>
        <v>1133.1800000583698</v>
      </c>
      <c r="Y70">
        <f t="shared" si="13"/>
        <v>553.18109091030453</v>
      </c>
      <c r="Z70">
        <f t="shared" si="14"/>
        <v>298.52983112140879</v>
      </c>
      <c r="AA70">
        <f t="shared" si="15"/>
        <v>445.69000766067182</v>
      </c>
      <c r="AC70">
        <f t="shared" si="16"/>
        <v>435.33698729815882</v>
      </c>
      <c r="AD70">
        <f t="shared" si="25"/>
        <v>45.106797442013999</v>
      </c>
      <c r="AE70">
        <f t="shared" si="25"/>
        <v>691.50011360358099</v>
      </c>
      <c r="AF70">
        <f t="shared" si="25"/>
        <v>-278.04222905956362</v>
      </c>
      <c r="AG70">
        <f t="shared" si="25"/>
        <v>378.22402394296984</v>
      </c>
      <c r="AH70">
        <f t="shared" si="25"/>
        <v>697.84301276021097</v>
      </c>
      <c r="AI70">
        <f t="shared" si="25"/>
        <v>117.84410361214572</v>
      </c>
      <c r="AJ70">
        <f t="shared" si="25"/>
        <v>-136.80715617675003</v>
      </c>
      <c r="AK70">
        <f t="shared" si="24"/>
        <v>10.353020362513007</v>
      </c>
      <c r="AL70">
        <f t="shared" si="18"/>
        <v>102.34476400991002</v>
      </c>
      <c r="AN70">
        <v>0</v>
      </c>
      <c r="AO70">
        <f t="shared" si="28"/>
        <v>2.95584249171774E-2</v>
      </c>
      <c r="AP70">
        <f t="shared" si="28"/>
        <v>0.45313911311142885</v>
      </c>
      <c r="AQ70">
        <f t="shared" si="28"/>
        <v>-0.18220070626886872</v>
      </c>
      <c r="AR70">
        <f t="shared" si="28"/>
        <v>0.24784970442565324</v>
      </c>
      <c r="AS70">
        <f t="shared" si="28"/>
        <v>0.45729560656941581</v>
      </c>
      <c r="AT70">
        <f t="shared" si="28"/>
        <v>7.7223085789443174E-2</v>
      </c>
      <c r="AU70">
        <f t="shared" si="28"/>
        <v>-8.9649549143484344E-2</v>
      </c>
      <c r="AV70">
        <f t="shared" si="28"/>
        <v>6.7843205992344077E-3</v>
      </c>
      <c r="AX70">
        <f t="shared" si="27"/>
        <v>435.33698729815882</v>
      </c>
      <c r="AY70">
        <f t="shared" si="27"/>
        <v>48.131947464667164</v>
      </c>
      <c r="AZ70">
        <f t="shared" si="27"/>
        <v>737.87652919863012</v>
      </c>
      <c r="BA70">
        <f t="shared" si="27"/>
        <v>-296.68951734508994</v>
      </c>
      <c r="BB70">
        <f t="shared" si="27"/>
        <v>403.59014345233925</v>
      </c>
      <c r="BC70">
        <f t="shared" si="27"/>
        <v>744.6448236973265</v>
      </c>
      <c r="BD70">
        <f t="shared" si="26"/>
        <v>125.74748210338332</v>
      </c>
      <c r="BE70">
        <f t="shared" si="26"/>
        <v>-145.98231812743475</v>
      </c>
      <c r="BF70">
        <f t="shared" si="26"/>
        <v>11.047360053209223</v>
      </c>
      <c r="BI70">
        <f t="shared" si="21"/>
        <v>2063.70343779519</v>
      </c>
      <c r="BJ70">
        <f t="shared" si="22"/>
        <v>2063.7034377951895</v>
      </c>
      <c r="BK70">
        <f t="shared" si="23"/>
        <v>0</v>
      </c>
    </row>
    <row r="71" spans="1:63" x14ac:dyDescent="0.35">
      <c r="A71" s="2">
        <v>41729</v>
      </c>
      <c r="B71">
        <v>7.2727742247140696</v>
      </c>
      <c r="C71">
        <f t="shared" ref="C71:C123" si="29">SUMPRODUCT(E71:P71,$E$1:$P$1)</f>
        <v>7.4926119773744979</v>
      </c>
      <c r="D71">
        <f t="shared" ref="D71:D123" si="30">EXP(C71)</f>
        <v>1794.7337789754645</v>
      </c>
      <c r="E71">
        <v>1</v>
      </c>
      <c r="F71">
        <v>176849.632357853</v>
      </c>
      <c r="G71">
        <v>59.314495086669901</v>
      </c>
      <c r="H71">
        <v>53.9367866516113</v>
      </c>
      <c r="I71">
        <v>34.731494903564403</v>
      </c>
      <c r="J71">
        <v>156478.183428435</v>
      </c>
      <c r="K71">
        <v>8.6952595936794506</v>
      </c>
      <c r="L71">
        <v>0</v>
      </c>
      <c r="M71">
        <v>22.854621887206999</v>
      </c>
      <c r="N71">
        <v>25.073915481567301</v>
      </c>
      <c r="O71">
        <v>1.87471115589141</v>
      </c>
      <c r="P71">
        <v>68</v>
      </c>
      <c r="S71">
        <f t="shared" ref="S71:S123" si="31">EXP(SUMPRODUCT(E71,$E$1))*EXP(SUMPRODUCT(K71:L71,$K$1:$L$1))*EXP(SUMPRODUCT(P71,$P$1))+SUMPRODUCT($E$2:$P$2,$E$1:$P$1)</f>
        <v>381.14910227837441</v>
      </c>
      <c r="T71">
        <f t="shared" ref="T71:T123" si="32">EXP(SUMPRODUCT(F71-F$2,F$1))*$S71</f>
        <v>415.76621954982716</v>
      </c>
      <c r="U71">
        <f t="shared" ref="U71:U123" si="33">EXP(SUMPRODUCT(G71-G$2,G$1))*$S71</f>
        <v>951.29114073474454</v>
      </c>
      <c r="V71">
        <f t="shared" ref="V71:V123" si="34">EXP(SUMPRODUCT(H71-H$2,H$1))*$S71</f>
        <v>143.7488209072643</v>
      </c>
      <c r="W71">
        <f t="shared" ref="W71:W123" si="35">EXP(SUMPRODUCT(I71-I$2,I$1))*$S71</f>
        <v>715.99377308807016</v>
      </c>
      <c r="X71">
        <f t="shared" ref="X71:X123" si="36">EXP(SUMPRODUCT(J71-J$2,J$1))*$S71</f>
        <v>997.77866306538601</v>
      </c>
      <c r="Y71">
        <f t="shared" ref="Y71:Y123" si="37">EXP(SUMPRODUCT(M71-M$2,M$1))*$S71</f>
        <v>476.22292708196676</v>
      </c>
      <c r="Z71">
        <f t="shared" ref="Z71:Z123" si="38">EXP(SUMPRODUCT(N71-N$2,N$1))*$S71</f>
        <v>266.12915337382424</v>
      </c>
      <c r="AA71">
        <f t="shared" ref="AA71:AA123" si="39">EXP(SUMPRODUCT(O71-O$2,O$1))*$S71</f>
        <v>384.97094191954233</v>
      </c>
      <c r="AC71">
        <f t="shared" ref="AC71:AC123" si="40">S71</f>
        <v>381.14910227837441</v>
      </c>
      <c r="AD71">
        <f t="shared" si="25"/>
        <v>34.617117271452742</v>
      </c>
      <c r="AE71">
        <f t="shared" si="25"/>
        <v>570.14203845637007</v>
      </c>
      <c r="AF71">
        <f t="shared" si="25"/>
        <v>-237.40028137111011</v>
      </c>
      <c r="AG71">
        <f t="shared" si="25"/>
        <v>334.84467080969574</v>
      </c>
      <c r="AH71">
        <f t="shared" si="25"/>
        <v>616.62956078701154</v>
      </c>
      <c r="AI71">
        <f t="shared" si="25"/>
        <v>95.073824803592345</v>
      </c>
      <c r="AJ71">
        <f t="shared" si="25"/>
        <v>-115.01994890455018</v>
      </c>
      <c r="AK71">
        <f t="shared" si="24"/>
        <v>3.8218396411679123</v>
      </c>
      <c r="AL71">
        <f t="shared" ref="AL71:AL123" si="41">D71-SUM(AC71:AK71)</f>
        <v>110.87585520345988</v>
      </c>
      <c r="AN71">
        <v>0</v>
      </c>
      <c r="AO71">
        <f t="shared" si="28"/>
        <v>2.6573180975133212E-2</v>
      </c>
      <c r="AP71">
        <f t="shared" si="28"/>
        <v>0.43765884520738074</v>
      </c>
      <c r="AQ71">
        <f t="shared" si="28"/>
        <v>-0.18223587455170304</v>
      </c>
      <c r="AR71">
        <f t="shared" si="28"/>
        <v>0.25703723294494712</v>
      </c>
      <c r="AS71">
        <f t="shared" si="28"/>
        <v>0.47334412004672727</v>
      </c>
      <c r="AT71">
        <f t="shared" si="28"/>
        <v>7.2981638901151183E-2</v>
      </c>
      <c r="AU71">
        <f t="shared" si="28"/>
        <v>-8.8292907061666495E-2</v>
      </c>
      <c r="AV71">
        <f t="shared" si="28"/>
        <v>2.9337635380298987E-3</v>
      </c>
      <c r="AX71">
        <f t="shared" si="27"/>
        <v>381.14910227837441</v>
      </c>
      <c r="AY71">
        <f t="shared" si="27"/>
        <v>37.563441437546949</v>
      </c>
      <c r="AZ71">
        <f t="shared" si="27"/>
        <v>618.66783720609703</v>
      </c>
      <c r="BA71">
        <f t="shared" si="27"/>
        <v>-257.60583981078059</v>
      </c>
      <c r="BB71">
        <f t="shared" si="27"/>
        <v>363.34389383159771</v>
      </c>
      <c r="BC71">
        <f t="shared" si="27"/>
        <v>669.11199490272156</v>
      </c>
      <c r="BD71">
        <f t="shared" si="26"/>
        <v>103.16572643090758</v>
      </c>
      <c r="BE71">
        <f t="shared" si="26"/>
        <v>-124.80950048341205</v>
      </c>
      <c r="BF71">
        <f t="shared" si="26"/>
        <v>4.1471231824117059</v>
      </c>
      <c r="BI71">
        <f t="shared" ref="BI71:BI123" si="42">SUM(AX71:BF71)</f>
        <v>1794.7337789754645</v>
      </c>
      <c r="BJ71">
        <f t="shared" ref="BJ71:BJ123" si="43">D71</f>
        <v>1794.7337789754645</v>
      </c>
      <c r="BK71">
        <f t="shared" ref="BK71:BK123" si="44">BI71-BJ71</f>
        <v>0</v>
      </c>
    </row>
    <row r="72" spans="1:63" x14ac:dyDescent="0.35">
      <c r="A72" s="2">
        <v>41736</v>
      </c>
      <c r="B72">
        <v>8.0583844568465803</v>
      </c>
      <c r="C72">
        <f t="shared" si="29"/>
        <v>7.669508395984673</v>
      </c>
      <c r="D72">
        <f t="shared" si="30"/>
        <v>2142.0281567257484</v>
      </c>
      <c r="E72">
        <v>1</v>
      </c>
      <c r="F72">
        <v>160454.377889661</v>
      </c>
      <c r="G72">
        <v>59.715824127197202</v>
      </c>
      <c r="H72">
        <v>54.898838043212798</v>
      </c>
      <c r="I72">
        <v>34.399768829345703</v>
      </c>
      <c r="J72">
        <v>178677.91980703399</v>
      </c>
      <c r="K72">
        <v>8.5923423423423397</v>
      </c>
      <c r="L72">
        <v>0</v>
      </c>
      <c r="M72">
        <v>24.390554428100501</v>
      </c>
      <c r="N72">
        <v>24.6358947753906</v>
      </c>
      <c r="O72">
        <v>2.7214344590902301E-2</v>
      </c>
      <c r="P72">
        <v>64</v>
      </c>
      <c r="S72">
        <f t="shared" si="31"/>
        <v>404.51824112754196</v>
      </c>
      <c r="T72">
        <f t="shared" si="32"/>
        <v>435.4151640351534</v>
      </c>
      <c r="U72">
        <f t="shared" si="33"/>
        <v>1015.8843968306546</v>
      </c>
      <c r="V72">
        <f t="shared" si="34"/>
        <v>149.93183207876854</v>
      </c>
      <c r="W72">
        <f t="shared" si="35"/>
        <v>755.33082685113209</v>
      </c>
      <c r="X72">
        <f t="shared" si="36"/>
        <v>1213.8665476661376</v>
      </c>
      <c r="Y72">
        <f t="shared" si="37"/>
        <v>513.04234895035734</v>
      </c>
      <c r="Z72">
        <f t="shared" si="38"/>
        <v>284.22409741905284</v>
      </c>
      <c r="AA72">
        <f t="shared" si="39"/>
        <v>404.57683366560985</v>
      </c>
      <c r="AC72">
        <f t="shared" si="40"/>
        <v>404.51824112754196</v>
      </c>
      <c r="AD72">
        <f t="shared" si="25"/>
        <v>30.89692290761144</v>
      </c>
      <c r="AE72">
        <f t="shared" si="25"/>
        <v>611.36615570311267</v>
      </c>
      <c r="AF72">
        <f t="shared" si="25"/>
        <v>-254.58640904877342</v>
      </c>
      <c r="AG72">
        <f t="shared" si="25"/>
        <v>350.81258572359013</v>
      </c>
      <c r="AH72">
        <f t="shared" si="25"/>
        <v>809.34830653859569</v>
      </c>
      <c r="AI72">
        <f t="shared" si="25"/>
        <v>108.52410782281538</v>
      </c>
      <c r="AJ72">
        <f t="shared" si="25"/>
        <v>-120.29414370848912</v>
      </c>
      <c r="AK72">
        <f t="shared" si="24"/>
        <v>5.8592538067898658E-2</v>
      </c>
      <c r="AL72">
        <f t="shared" si="41"/>
        <v>201.3837971216758</v>
      </c>
      <c r="AN72">
        <v>0</v>
      </c>
      <c r="AO72">
        <f t="shared" si="28"/>
        <v>2.0113532694993681E-2</v>
      </c>
      <c r="AP72">
        <f t="shared" si="28"/>
        <v>0.39799216245957819</v>
      </c>
      <c r="AQ72">
        <f t="shared" si="28"/>
        <v>-0.16573275200949136</v>
      </c>
      <c r="AR72">
        <f t="shared" si="28"/>
        <v>0.22837485900670201</v>
      </c>
      <c r="AS72">
        <f t="shared" si="28"/>
        <v>0.52687620944904923</v>
      </c>
      <c r="AT72">
        <f t="shared" si="28"/>
        <v>7.064791524438456E-2</v>
      </c>
      <c r="AU72">
        <f t="shared" si="28"/>
        <v>-7.8310069896990034E-2</v>
      </c>
      <c r="AV72">
        <f t="shared" si="28"/>
        <v>3.8143051773645006E-5</v>
      </c>
      <c r="AX72">
        <f t="shared" si="27"/>
        <v>404.51824112754196</v>
      </c>
      <c r="AY72">
        <f t="shared" si="27"/>
        <v>34.94746249526024</v>
      </c>
      <c r="AZ72">
        <f t="shared" si="27"/>
        <v>691.51532860388943</v>
      </c>
      <c r="BA72">
        <f t="shared" si="27"/>
        <v>-287.96229995586981</v>
      </c>
      <c r="BB72">
        <f t="shared" si="27"/>
        <v>396.80358199748713</v>
      </c>
      <c r="BC72">
        <f t="shared" si="27"/>
        <v>915.4526382105206</v>
      </c>
      <c r="BD72">
        <f t="shared" si="26"/>
        <v>122.75145325345987</v>
      </c>
      <c r="BE72">
        <f t="shared" si="26"/>
        <v>-136.06452293720881</v>
      </c>
      <c r="BF72">
        <f t="shared" si="26"/>
        <v>6.6273930667883965E-2</v>
      </c>
      <c r="BI72">
        <f t="shared" si="42"/>
        <v>2142.0281567257484</v>
      </c>
      <c r="BJ72">
        <f t="shared" si="43"/>
        <v>2142.0281567257484</v>
      </c>
      <c r="BK72">
        <f t="shared" si="44"/>
        <v>0</v>
      </c>
    </row>
    <row r="73" spans="1:63" x14ac:dyDescent="0.35">
      <c r="A73" s="2">
        <v>41743</v>
      </c>
      <c r="B73">
        <v>8.1564705236280304</v>
      </c>
      <c r="C73">
        <f t="shared" si="29"/>
        <v>7.7876113813051688</v>
      </c>
      <c r="D73">
        <f t="shared" si="30"/>
        <v>2410.552808509553</v>
      </c>
      <c r="E73">
        <v>1</v>
      </c>
      <c r="F73">
        <v>147653.46657531301</v>
      </c>
      <c r="G73">
        <v>60.939121246337798</v>
      </c>
      <c r="H73">
        <v>56.610260009765597</v>
      </c>
      <c r="I73">
        <v>33.4844360351562</v>
      </c>
      <c r="J73">
        <v>191372.98796451199</v>
      </c>
      <c r="K73">
        <v>8.7101123595505605</v>
      </c>
      <c r="L73">
        <v>0</v>
      </c>
      <c r="M73">
        <v>20.416923522949201</v>
      </c>
      <c r="N73">
        <v>17.76904296875</v>
      </c>
      <c r="O73">
        <v>1.6274735331535301E-2</v>
      </c>
      <c r="P73">
        <v>63</v>
      </c>
      <c r="S73">
        <f t="shared" si="31"/>
        <v>412.4957585462829</v>
      </c>
      <c r="T73">
        <f t="shared" si="32"/>
        <v>439.40517071551255</v>
      </c>
      <c r="U73">
        <f t="shared" si="33"/>
        <v>1055.6449361586092</v>
      </c>
      <c r="V73">
        <f t="shared" si="34"/>
        <v>148.23057975349383</v>
      </c>
      <c r="W73">
        <f t="shared" si="35"/>
        <v>757.53435595873998</v>
      </c>
      <c r="X73">
        <f t="shared" si="36"/>
        <v>1338.3192296211455</v>
      </c>
      <c r="Y73">
        <f t="shared" si="37"/>
        <v>503.29094694002424</v>
      </c>
      <c r="Z73">
        <f t="shared" si="38"/>
        <v>319.79066627421503</v>
      </c>
      <c r="AA73">
        <f t="shared" si="39"/>
        <v>412.53148805957289</v>
      </c>
      <c r="AC73">
        <f t="shared" si="40"/>
        <v>412.4957585462829</v>
      </c>
      <c r="AD73">
        <f t="shared" si="25"/>
        <v>26.909412169229654</v>
      </c>
      <c r="AE73">
        <f t="shared" si="25"/>
        <v>643.1491776123263</v>
      </c>
      <c r="AF73">
        <f t="shared" si="25"/>
        <v>-264.26517879278907</v>
      </c>
      <c r="AG73">
        <f t="shared" si="25"/>
        <v>345.03859741245708</v>
      </c>
      <c r="AH73">
        <f t="shared" si="25"/>
        <v>925.8234710748626</v>
      </c>
      <c r="AI73">
        <f t="shared" si="25"/>
        <v>90.795188393741341</v>
      </c>
      <c r="AJ73">
        <f t="shared" si="25"/>
        <v>-92.705092272067873</v>
      </c>
      <c r="AK73">
        <f t="shared" si="24"/>
        <v>3.572951328999352E-2</v>
      </c>
      <c r="AL73">
        <f t="shared" si="41"/>
        <v>323.27574485222021</v>
      </c>
      <c r="AN73">
        <v>0</v>
      </c>
      <c r="AO73">
        <f t="shared" si="28"/>
        <v>1.6067418526292523E-2</v>
      </c>
      <c r="AP73">
        <f t="shared" si="28"/>
        <v>0.38401979748017367</v>
      </c>
      <c r="AQ73">
        <f t="shared" si="28"/>
        <v>-0.15779085781905502</v>
      </c>
      <c r="AR73">
        <f t="shared" si="28"/>
        <v>0.20602009131549184</v>
      </c>
      <c r="AS73">
        <f t="shared" si="28"/>
        <v>0.55280260667435266</v>
      </c>
      <c r="AT73">
        <f t="shared" si="28"/>
        <v>5.4213160916386623E-2</v>
      </c>
      <c r="AU73">
        <f t="shared" si="28"/>
        <v>-5.5353550931786212E-2</v>
      </c>
      <c r="AV73">
        <f t="shared" si="28"/>
        <v>2.1333838144093924E-5</v>
      </c>
      <c r="AX73">
        <f t="shared" si="27"/>
        <v>412.4957585462829</v>
      </c>
      <c r="AY73">
        <f t="shared" si="27"/>
        <v>32.103618861169231</v>
      </c>
      <c r="AZ73">
        <f t="shared" si="27"/>
        <v>767.29346368072822</v>
      </c>
      <c r="BA73">
        <f t="shared" si="27"/>
        <v>-315.27513588511488</v>
      </c>
      <c r="BB73">
        <f t="shared" si="27"/>
        <v>411.63989588699513</v>
      </c>
      <c r="BC73">
        <f t="shared" si="27"/>
        <v>1104.5311455037629</v>
      </c>
      <c r="BD73">
        <f t="shared" si="26"/>
        <v>108.3209883697795</v>
      </c>
      <c r="BE73">
        <f t="shared" si="26"/>
        <v>-110.59955267975637</v>
      </c>
      <c r="BF73">
        <f t="shared" si="26"/>
        <v>4.2626225706582192E-2</v>
      </c>
      <c r="BI73">
        <f t="shared" si="42"/>
        <v>2410.5528085095534</v>
      </c>
      <c r="BJ73">
        <f t="shared" si="43"/>
        <v>2410.552808509553</v>
      </c>
      <c r="BK73">
        <f t="shared" si="44"/>
        <v>0</v>
      </c>
    </row>
    <row r="74" spans="1:63" x14ac:dyDescent="0.35">
      <c r="A74" s="2">
        <v>41750</v>
      </c>
      <c r="B74">
        <v>7.2634930939526496</v>
      </c>
      <c r="C74">
        <f t="shared" si="29"/>
        <v>7.5897391497222575</v>
      </c>
      <c r="D74">
        <f t="shared" si="30"/>
        <v>1977.7975374157897</v>
      </c>
      <c r="E74">
        <v>1</v>
      </c>
      <c r="F74">
        <v>144475.145904412</v>
      </c>
      <c r="G74">
        <v>58.5452880859375</v>
      </c>
      <c r="H74">
        <v>54.241302490234297</v>
      </c>
      <c r="I74">
        <v>31.5647583007812</v>
      </c>
      <c r="J74">
        <v>151968.364319582</v>
      </c>
      <c r="K74">
        <v>9.1393258426966195</v>
      </c>
      <c r="L74">
        <v>0</v>
      </c>
      <c r="M74">
        <v>21.5311775207519</v>
      </c>
      <c r="N74">
        <v>18.468193054199201</v>
      </c>
      <c r="O74">
        <v>14.4726200103759</v>
      </c>
      <c r="P74">
        <v>64</v>
      </c>
      <c r="S74">
        <f t="shared" si="31"/>
        <v>411.75596152159386</v>
      </c>
      <c r="T74">
        <f t="shared" si="32"/>
        <v>437.48520010324137</v>
      </c>
      <c r="U74">
        <f t="shared" si="33"/>
        <v>1015.5637842539338</v>
      </c>
      <c r="V74">
        <f t="shared" si="34"/>
        <v>154.43948545836915</v>
      </c>
      <c r="W74">
        <f t="shared" si="35"/>
        <v>730.27845373583875</v>
      </c>
      <c r="X74">
        <f t="shared" si="36"/>
        <v>1048.4165822202081</v>
      </c>
      <c r="Y74">
        <f t="shared" si="37"/>
        <v>507.8726063426983</v>
      </c>
      <c r="Z74">
        <f t="shared" si="38"/>
        <v>316.03580488192711</v>
      </c>
      <c r="AA74">
        <f t="shared" si="39"/>
        <v>444.72411834909445</v>
      </c>
      <c r="AC74">
        <f t="shared" si="40"/>
        <v>411.75596152159386</v>
      </c>
      <c r="AD74">
        <f t="shared" si="25"/>
        <v>25.729238581647508</v>
      </c>
      <c r="AE74">
        <f t="shared" si="25"/>
        <v>603.8078227323399</v>
      </c>
      <c r="AF74">
        <f t="shared" si="25"/>
        <v>-257.31647606322474</v>
      </c>
      <c r="AG74">
        <f t="shared" si="25"/>
        <v>318.52249221424489</v>
      </c>
      <c r="AH74">
        <f t="shared" si="25"/>
        <v>636.66062069861414</v>
      </c>
      <c r="AI74">
        <f t="shared" si="25"/>
        <v>96.116644821104444</v>
      </c>
      <c r="AJ74">
        <f t="shared" si="25"/>
        <v>-95.720156639666754</v>
      </c>
      <c r="AK74">
        <f t="shared" si="24"/>
        <v>32.968156827500593</v>
      </c>
      <c r="AL74">
        <f t="shared" si="41"/>
        <v>205.27323272163608</v>
      </c>
      <c r="AN74">
        <v>0</v>
      </c>
      <c r="AO74">
        <f t="shared" si="28"/>
        <v>1.8907875620960683E-2</v>
      </c>
      <c r="AP74">
        <f t="shared" si="28"/>
        <v>0.44372565379099993</v>
      </c>
      <c r="AQ74">
        <f t="shared" si="28"/>
        <v>-0.18909645962464477</v>
      </c>
      <c r="AR74">
        <f t="shared" si="28"/>
        <v>0.23407547200254999</v>
      </c>
      <c r="AS74">
        <f t="shared" si="28"/>
        <v>0.46786848319404117</v>
      </c>
      <c r="AT74">
        <f t="shared" si="28"/>
        <v>7.063409823086679E-2</v>
      </c>
      <c r="AU74">
        <f t="shared" si="28"/>
        <v>-7.0342727415674766E-2</v>
      </c>
      <c r="AV74">
        <f t="shared" si="28"/>
        <v>2.422760420090099E-2</v>
      </c>
      <c r="AX74">
        <f t="shared" si="27"/>
        <v>411.75596152159386</v>
      </c>
      <c r="AY74">
        <f t="shared" si="27"/>
        <v>29.610519334260719</v>
      </c>
      <c r="AZ74">
        <f t="shared" si="27"/>
        <v>694.89282212753994</v>
      </c>
      <c r="BA74">
        <f t="shared" si="27"/>
        <v>-296.1329176265919</v>
      </c>
      <c r="BB74">
        <f t="shared" si="27"/>
        <v>366.57192105305114</v>
      </c>
      <c r="BC74">
        <f t="shared" si="27"/>
        <v>732.70149673242349</v>
      </c>
      <c r="BD74">
        <f t="shared" si="26"/>
        <v>110.61593450533206</v>
      </c>
      <c r="BE74">
        <f t="shared" si="26"/>
        <v>-110.15963569473917</v>
      </c>
      <c r="BF74">
        <f t="shared" si="26"/>
        <v>37.941435462919827</v>
      </c>
      <c r="BI74">
        <f t="shared" si="42"/>
        <v>1977.7975374157897</v>
      </c>
      <c r="BJ74">
        <f t="shared" si="43"/>
        <v>1977.7975374157897</v>
      </c>
      <c r="BK74">
        <f t="shared" si="44"/>
        <v>0</v>
      </c>
    </row>
    <row r="75" spans="1:63" x14ac:dyDescent="0.35">
      <c r="A75" s="2">
        <v>41757</v>
      </c>
      <c r="B75">
        <v>6.8641669617169097</v>
      </c>
      <c r="C75">
        <f t="shared" si="29"/>
        <v>7.2988025690338816</v>
      </c>
      <c r="D75">
        <f t="shared" si="30"/>
        <v>1478.5284314459493</v>
      </c>
      <c r="E75">
        <v>1</v>
      </c>
      <c r="F75">
        <v>163958.16250990299</v>
      </c>
      <c r="G75">
        <v>58.756004333496101</v>
      </c>
      <c r="H75">
        <v>53.816291809082003</v>
      </c>
      <c r="I75">
        <v>30.958724975585898</v>
      </c>
      <c r="J75">
        <v>118579.359322914</v>
      </c>
      <c r="K75">
        <v>7.2157303370786501</v>
      </c>
      <c r="L75">
        <v>0</v>
      </c>
      <c r="M75">
        <v>22.626388549804599</v>
      </c>
      <c r="N75">
        <v>18.327072143554599</v>
      </c>
      <c r="O75">
        <v>19.523445129394499</v>
      </c>
      <c r="P75">
        <v>69</v>
      </c>
      <c r="S75">
        <f t="shared" si="31"/>
        <v>357.63475749762057</v>
      </c>
      <c r="T75">
        <f t="shared" si="32"/>
        <v>386.04886591887953</v>
      </c>
      <c r="U75">
        <f t="shared" si="33"/>
        <v>884.94882810001957</v>
      </c>
      <c r="V75">
        <f t="shared" si="34"/>
        <v>135.17462965795445</v>
      </c>
      <c r="W75">
        <f t="shared" si="35"/>
        <v>627.35086011870203</v>
      </c>
      <c r="X75">
        <f t="shared" si="36"/>
        <v>741.57425264528331</v>
      </c>
      <c r="Y75">
        <f t="shared" si="37"/>
        <v>445.85053172379043</v>
      </c>
      <c r="Z75">
        <f t="shared" si="38"/>
        <v>275.05156787411812</v>
      </c>
      <c r="AA75">
        <f t="shared" si="39"/>
        <v>396.7935063122975</v>
      </c>
      <c r="AC75">
        <f t="shared" si="40"/>
        <v>357.63475749762057</v>
      </c>
      <c r="AD75">
        <f t="shared" si="25"/>
        <v>28.414108421258959</v>
      </c>
      <c r="AE75">
        <f t="shared" si="25"/>
        <v>527.31407060239894</v>
      </c>
      <c r="AF75">
        <f t="shared" si="25"/>
        <v>-222.46012783966611</v>
      </c>
      <c r="AG75">
        <f t="shared" ref="AG75:AK123" si="45">W75-$S75</f>
        <v>269.71610262108146</v>
      </c>
      <c r="AH75">
        <f t="shared" si="45"/>
        <v>383.93949514766274</v>
      </c>
      <c r="AI75">
        <f t="shared" si="45"/>
        <v>88.215774226169856</v>
      </c>
      <c r="AJ75">
        <f t="shared" si="45"/>
        <v>-82.583189623502449</v>
      </c>
      <c r="AK75">
        <f t="shared" si="24"/>
        <v>39.158748814676926</v>
      </c>
      <c r="AL75">
        <f t="shared" si="41"/>
        <v>89.178691578248618</v>
      </c>
      <c r="AN75">
        <v>0</v>
      </c>
      <c r="AO75">
        <f t="shared" si="28"/>
        <v>2.7540656970964392E-2</v>
      </c>
      <c r="AP75">
        <f t="shared" si="28"/>
        <v>0.51110440345747465</v>
      </c>
      <c r="AQ75">
        <f t="shared" si="28"/>
        <v>-0.2156216897506183</v>
      </c>
      <c r="AR75">
        <f t="shared" si="28"/>
        <v>0.2614250129444502</v>
      </c>
      <c r="AS75">
        <f t="shared" si="28"/>
        <v>0.37213717131999741</v>
      </c>
      <c r="AT75">
        <f t="shared" si="28"/>
        <v>8.5504015870273065E-2</v>
      </c>
      <c r="AU75">
        <f t="shared" si="28"/>
        <v>-8.0044577266669484E-2</v>
      </c>
      <c r="AV75">
        <f t="shared" si="28"/>
        <v>3.7955006454127971E-2</v>
      </c>
      <c r="AX75">
        <f t="shared" si="27"/>
        <v>357.63475749762057</v>
      </c>
      <c r="AY75">
        <f t="shared" si="27"/>
        <v>30.870148175134936</v>
      </c>
      <c r="AZ75">
        <f t="shared" si="27"/>
        <v>572.89369256261784</v>
      </c>
      <c r="BA75">
        <f t="shared" si="27"/>
        <v>-241.68898800751731</v>
      </c>
      <c r="BB75">
        <f t="shared" si="27"/>
        <v>293.02964322129424</v>
      </c>
      <c r="BC75">
        <f t="shared" si="27"/>
        <v>417.12620117361064</v>
      </c>
      <c r="BD75">
        <f t="shared" si="26"/>
        <v>95.840910486166607</v>
      </c>
      <c r="BE75">
        <f t="shared" si="26"/>
        <v>-89.721460292078064</v>
      </c>
      <c r="BF75">
        <f t="shared" si="26"/>
        <v>42.543526629100043</v>
      </c>
      <c r="BI75">
        <f t="shared" si="42"/>
        <v>1478.5284314459495</v>
      </c>
      <c r="BJ75">
        <f t="shared" si="43"/>
        <v>1478.5284314459493</v>
      </c>
      <c r="BK75">
        <f t="shared" si="44"/>
        <v>0</v>
      </c>
    </row>
    <row r="76" spans="1:63" x14ac:dyDescent="0.35">
      <c r="A76" s="2">
        <v>41764</v>
      </c>
      <c r="B76">
        <v>8.5071582493836395</v>
      </c>
      <c r="C76">
        <f t="shared" si="29"/>
        <v>7.8541097994502493</v>
      </c>
      <c r="D76">
        <f t="shared" si="30"/>
        <v>2576.3006682396776</v>
      </c>
      <c r="E76">
        <v>1</v>
      </c>
      <c r="F76">
        <v>177020.54547036701</v>
      </c>
      <c r="G76">
        <v>59.825847625732401</v>
      </c>
      <c r="H76">
        <v>54.109836578369098</v>
      </c>
      <c r="I76">
        <v>30.127346038818299</v>
      </c>
      <c r="J76">
        <v>184893.209248181</v>
      </c>
      <c r="K76">
        <v>8.7740492170022293</v>
      </c>
      <c r="L76">
        <v>0</v>
      </c>
      <c r="M76">
        <v>24.5764846801757</v>
      </c>
      <c r="N76">
        <v>17.967880249023398</v>
      </c>
      <c r="O76">
        <v>28.987707138061499</v>
      </c>
      <c r="P76">
        <v>68</v>
      </c>
      <c r="S76">
        <f t="shared" si="31"/>
        <v>382.12397387965382</v>
      </c>
      <c r="T76">
        <f t="shared" si="32"/>
        <v>416.88755543163438</v>
      </c>
      <c r="U76">
        <f t="shared" si="33"/>
        <v>961.2741704315398</v>
      </c>
      <c r="V76">
        <f t="shared" si="34"/>
        <v>143.66631582895761</v>
      </c>
      <c r="W76">
        <f t="shared" si="35"/>
        <v>660.26865653359152</v>
      </c>
      <c r="X76">
        <f t="shared" si="36"/>
        <v>1191.3451570563293</v>
      </c>
      <c r="Y76">
        <f t="shared" si="37"/>
        <v>485.51897074879975</v>
      </c>
      <c r="Z76">
        <f t="shared" si="38"/>
        <v>295.40203010282448</v>
      </c>
      <c r="AA76">
        <f t="shared" si="39"/>
        <v>445.86564948259922</v>
      </c>
      <c r="AC76">
        <f t="shared" si="40"/>
        <v>382.12397387965382</v>
      </c>
      <c r="AD76">
        <f t="shared" ref="AD76:AF123" si="46">T76-$S76</f>
        <v>34.763581551980565</v>
      </c>
      <c r="AE76">
        <f t="shared" si="46"/>
        <v>579.15019655188598</v>
      </c>
      <c r="AF76">
        <f t="shared" si="46"/>
        <v>-238.45765805069621</v>
      </c>
      <c r="AG76">
        <f t="shared" si="45"/>
        <v>278.14468265393771</v>
      </c>
      <c r="AH76">
        <f t="shared" si="45"/>
        <v>809.22118317667548</v>
      </c>
      <c r="AI76">
        <f t="shared" si="45"/>
        <v>103.39499686914593</v>
      </c>
      <c r="AJ76">
        <f t="shared" si="45"/>
        <v>-86.721943776829335</v>
      </c>
      <c r="AK76">
        <f t="shared" si="24"/>
        <v>63.741675602945406</v>
      </c>
      <c r="AL76">
        <f t="shared" si="41"/>
        <v>650.93997978097855</v>
      </c>
      <c r="AN76">
        <v>0</v>
      </c>
      <c r="AO76">
        <f t="shared" si="28"/>
        <v>2.2526409087839226E-2</v>
      </c>
      <c r="AP76">
        <f t="shared" si="28"/>
        <v>0.37528280080471188</v>
      </c>
      <c r="AQ76">
        <f t="shared" si="28"/>
        <v>-0.15451787518918716</v>
      </c>
      <c r="AR76">
        <f t="shared" si="28"/>
        <v>0.18023461989096615</v>
      </c>
      <c r="AS76">
        <f t="shared" si="28"/>
        <v>0.52436620742101103</v>
      </c>
      <c r="AT76">
        <f t="shared" si="28"/>
        <v>6.6998792792037326E-2</v>
      </c>
      <c r="AU76">
        <f t="shared" si="28"/>
        <v>-5.6194842280229702E-2</v>
      </c>
      <c r="AV76">
        <f t="shared" si="28"/>
        <v>4.1303887472851152E-2</v>
      </c>
      <c r="AX76">
        <f t="shared" si="27"/>
        <v>382.12397387965382</v>
      </c>
      <c r="AY76">
        <f t="shared" si="27"/>
        <v>49.426921828156679</v>
      </c>
      <c r="AZ76">
        <f t="shared" si="27"/>
        <v>823.43677531985418</v>
      </c>
      <c r="BA76">
        <f t="shared" si="27"/>
        <v>-339.03952060214544</v>
      </c>
      <c r="BB76">
        <f t="shared" si="27"/>
        <v>395.46660248159554</v>
      </c>
      <c r="BC76">
        <f t="shared" si="27"/>
        <v>1150.5521116331367</v>
      </c>
      <c r="BD76">
        <f t="shared" si="26"/>
        <v>147.00718969454468</v>
      </c>
      <c r="BE76">
        <f t="shared" si="26"/>
        <v>-123.30141327451733</v>
      </c>
      <c r="BF76">
        <f t="shared" si="26"/>
        <v>90.62802727939895</v>
      </c>
      <c r="BI76">
        <f t="shared" si="42"/>
        <v>2576.3006682396776</v>
      </c>
      <c r="BJ76">
        <f t="shared" si="43"/>
        <v>2576.3006682396776</v>
      </c>
      <c r="BK76">
        <f t="shared" si="44"/>
        <v>0</v>
      </c>
    </row>
    <row r="77" spans="1:63" x14ac:dyDescent="0.35">
      <c r="A77" s="2">
        <v>41771</v>
      </c>
      <c r="B77">
        <v>7.7700384678052297</v>
      </c>
      <c r="C77">
        <f t="shared" si="29"/>
        <v>8.0963053103330882</v>
      </c>
      <c r="D77">
        <f t="shared" si="30"/>
        <v>3282.3184964107627</v>
      </c>
      <c r="E77">
        <v>1</v>
      </c>
      <c r="F77">
        <v>193793.55862732799</v>
      </c>
      <c r="G77">
        <v>57.866043090820298</v>
      </c>
      <c r="H77">
        <v>52.230754852294901</v>
      </c>
      <c r="I77">
        <v>29.875411987304599</v>
      </c>
      <c r="J77">
        <v>160783.94621822899</v>
      </c>
      <c r="K77">
        <v>9.203125</v>
      </c>
      <c r="L77">
        <v>0.85714285714285698</v>
      </c>
      <c r="M77">
        <v>26.409688949584901</v>
      </c>
      <c r="N77">
        <v>39.962001800537102</v>
      </c>
      <c r="O77">
        <v>35.370681762695298</v>
      </c>
      <c r="P77">
        <v>70</v>
      </c>
      <c r="S77">
        <f t="shared" si="31"/>
        <v>725.29770379330716</v>
      </c>
      <c r="T77">
        <f t="shared" si="32"/>
        <v>802.14556627120089</v>
      </c>
      <c r="U77">
        <f t="shared" si="33"/>
        <v>1770.2509248165327</v>
      </c>
      <c r="V77">
        <f t="shared" si="34"/>
        <v>282.11149905636711</v>
      </c>
      <c r="W77">
        <f t="shared" si="35"/>
        <v>1247.5171191515192</v>
      </c>
      <c r="X77">
        <f t="shared" si="36"/>
        <v>1949.6467196508931</v>
      </c>
      <c r="Y77">
        <f t="shared" si="37"/>
        <v>938.15783797962797</v>
      </c>
      <c r="Z77">
        <f t="shared" si="38"/>
        <v>409.15193189827949</v>
      </c>
      <c r="AA77">
        <f t="shared" si="39"/>
        <v>875.52610176503754</v>
      </c>
      <c r="AC77">
        <f t="shared" si="40"/>
        <v>725.29770379330716</v>
      </c>
      <c r="AD77">
        <f t="shared" si="46"/>
        <v>76.847862477893727</v>
      </c>
      <c r="AE77">
        <f t="shared" si="46"/>
        <v>1044.9532210232255</v>
      </c>
      <c r="AF77">
        <f t="shared" si="46"/>
        <v>-443.18620473694006</v>
      </c>
      <c r="AG77">
        <f t="shared" si="45"/>
        <v>522.21941535821202</v>
      </c>
      <c r="AH77">
        <f t="shared" si="45"/>
        <v>1224.349015857586</v>
      </c>
      <c r="AI77">
        <f t="shared" si="45"/>
        <v>212.86013418632081</v>
      </c>
      <c r="AJ77">
        <f t="shared" si="45"/>
        <v>-316.14577189502768</v>
      </c>
      <c r="AK77">
        <f t="shared" si="24"/>
        <v>150.22839797173037</v>
      </c>
      <c r="AL77">
        <f t="shared" si="41"/>
        <v>84.894722374454432</v>
      </c>
      <c r="AN77">
        <v>0</v>
      </c>
      <c r="AO77">
        <f t="shared" si="28"/>
        <v>3.1085737658330621E-2</v>
      </c>
      <c r="AP77">
        <f t="shared" si="28"/>
        <v>0.42269414719634857</v>
      </c>
      <c r="AQ77">
        <f t="shared" si="28"/>
        <v>-0.17927330247092801</v>
      </c>
      <c r="AR77">
        <f t="shared" si="28"/>
        <v>0.21124303555719545</v>
      </c>
      <c r="AS77">
        <f t="shared" si="28"/>
        <v>0.49526156072503097</v>
      </c>
      <c r="AT77">
        <f t="shared" si="28"/>
        <v>8.6104077275232768E-2</v>
      </c>
      <c r="AU77">
        <f t="shared" si="28"/>
        <v>-0.12788416242216635</v>
      </c>
      <c r="AV77">
        <f t="shared" si="28"/>
        <v>6.0768906480956085E-2</v>
      </c>
      <c r="AX77">
        <f t="shared" si="27"/>
        <v>725.29770379330716</v>
      </c>
      <c r="AY77">
        <f t="shared" si="27"/>
        <v>79.486877546202834</v>
      </c>
      <c r="AZ77">
        <f t="shared" si="27"/>
        <v>1080.8377232987664</v>
      </c>
      <c r="BA77">
        <f t="shared" si="27"/>
        <v>-458.4055619793611</v>
      </c>
      <c r="BB77">
        <f t="shared" si="27"/>
        <v>540.15283421537708</v>
      </c>
      <c r="BC77">
        <f t="shared" si="27"/>
        <v>1266.3941085580766</v>
      </c>
      <c r="BD77">
        <f t="shared" si="26"/>
        <v>220.16991592191027</v>
      </c>
      <c r="BE77">
        <f t="shared" si="26"/>
        <v>-327.00246235994712</v>
      </c>
      <c r="BF77">
        <f t="shared" si="26"/>
        <v>155.38735741643032</v>
      </c>
      <c r="BI77">
        <f t="shared" si="42"/>
        <v>3282.3184964107627</v>
      </c>
      <c r="BJ77">
        <f t="shared" si="43"/>
        <v>3282.3184964107627</v>
      </c>
      <c r="BK77">
        <f t="shared" si="44"/>
        <v>0</v>
      </c>
    </row>
    <row r="78" spans="1:63" x14ac:dyDescent="0.35">
      <c r="A78" s="2">
        <v>41778</v>
      </c>
      <c r="B78">
        <v>8.6043873433681703</v>
      </c>
      <c r="C78">
        <f t="shared" si="29"/>
        <v>8.1565614900370988</v>
      </c>
      <c r="D78">
        <f t="shared" si="30"/>
        <v>3486.1787107352347</v>
      </c>
      <c r="E78">
        <v>1</v>
      </c>
      <c r="F78">
        <v>133857.32881743999</v>
      </c>
      <c r="G78">
        <v>55.350517272949197</v>
      </c>
      <c r="H78">
        <v>49.7462768554687</v>
      </c>
      <c r="I78">
        <v>29.428306579589801</v>
      </c>
      <c r="J78">
        <v>214291.08890307401</v>
      </c>
      <c r="K78">
        <v>15.0245535714285</v>
      </c>
      <c r="L78">
        <v>1</v>
      </c>
      <c r="M78">
        <v>30.370719909667901</v>
      </c>
      <c r="N78">
        <v>65.386466979980398</v>
      </c>
      <c r="O78">
        <v>37.870773315429602</v>
      </c>
      <c r="P78">
        <v>83</v>
      </c>
      <c r="S78">
        <f t="shared" si="31"/>
        <v>796.96320053378474</v>
      </c>
      <c r="T78">
        <f t="shared" si="32"/>
        <v>839.48469846747003</v>
      </c>
      <c r="U78">
        <f t="shared" si="33"/>
        <v>1871.1593323866002</v>
      </c>
      <c r="V78">
        <f t="shared" si="34"/>
        <v>324.22754412342175</v>
      </c>
      <c r="W78">
        <f t="shared" si="35"/>
        <v>1359.7016158987876</v>
      </c>
      <c r="X78">
        <f t="shared" si="36"/>
        <v>2977.0813952184872</v>
      </c>
      <c r="Y78">
        <f t="shared" si="37"/>
        <v>1071.4206960025667</v>
      </c>
      <c r="Z78">
        <f t="shared" si="38"/>
        <v>312.33676455846296</v>
      </c>
      <c r="AA78">
        <f t="shared" si="39"/>
        <v>974.92131076130022</v>
      </c>
      <c r="AC78">
        <f t="shared" si="40"/>
        <v>796.96320053378474</v>
      </c>
      <c r="AD78">
        <f t="shared" si="46"/>
        <v>42.521497933685282</v>
      </c>
      <c r="AE78">
        <f t="shared" si="46"/>
        <v>1074.1961318528156</v>
      </c>
      <c r="AF78">
        <f t="shared" si="46"/>
        <v>-472.73565641036299</v>
      </c>
      <c r="AG78">
        <f t="shared" si="45"/>
        <v>562.73841536500288</v>
      </c>
      <c r="AH78">
        <f t="shared" si="45"/>
        <v>2180.1181946847023</v>
      </c>
      <c r="AI78">
        <f t="shared" si="45"/>
        <v>274.45749546878199</v>
      </c>
      <c r="AJ78">
        <f t="shared" si="45"/>
        <v>-484.62643597532178</v>
      </c>
      <c r="AK78">
        <f t="shared" si="24"/>
        <v>177.95811022751548</v>
      </c>
      <c r="AL78">
        <f t="shared" si="41"/>
        <v>-665.41224294536914</v>
      </c>
      <c r="AN78">
        <v>0</v>
      </c>
      <c r="AO78">
        <f t="shared" si="28"/>
        <v>1.2675474318662588E-2</v>
      </c>
      <c r="AP78">
        <f t="shared" si="28"/>
        <v>0.32021321317847046</v>
      </c>
      <c r="AQ78">
        <f t="shared" si="28"/>
        <v>-0.14092045114898721</v>
      </c>
      <c r="AR78">
        <f t="shared" si="28"/>
        <v>0.167749883675506</v>
      </c>
      <c r="AS78">
        <f t="shared" si="28"/>
        <v>0.64988378893593657</v>
      </c>
      <c r="AT78">
        <f t="shared" si="28"/>
        <v>8.1814590370370102E-2</v>
      </c>
      <c r="AU78">
        <f t="shared" si="28"/>
        <v>-0.14446504102302155</v>
      </c>
      <c r="AV78">
        <f t="shared" si="28"/>
        <v>5.3048541693063063E-2</v>
      </c>
      <c r="AX78">
        <f t="shared" si="27"/>
        <v>796.96320053378474</v>
      </c>
      <c r="AY78">
        <f t="shared" si="27"/>
        <v>34.087082136907583</v>
      </c>
      <c r="AZ78">
        <f t="shared" si="27"/>
        <v>861.12233945098592</v>
      </c>
      <c r="BA78">
        <f t="shared" si="27"/>
        <v>-378.96546293444209</v>
      </c>
      <c r="BB78">
        <f t="shared" si="27"/>
        <v>451.11558901465969</v>
      </c>
      <c r="BC78">
        <f t="shared" si="27"/>
        <v>1747.677565035006</v>
      </c>
      <c r="BD78">
        <f t="shared" si="26"/>
        <v>220.01706538477742</v>
      </c>
      <c r="BE78">
        <f t="shared" si="26"/>
        <v>-388.49762900099824</v>
      </c>
      <c r="BF78">
        <f t="shared" si="26"/>
        <v>142.65896111455345</v>
      </c>
      <c r="BI78">
        <f t="shared" si="42"/>
        <v>3486.1787107352347</v>
      </c>
      <c r="BJ78">
        <f t="shared" si="43"/>
        <v>3486.1787107352347</v>
      </c>
      <c r="BK78">
        <f t="shared" si="44"/>
        <v>0</v>
      </c>
    </row>
    <row r="79" spans="1:63" x14ac:dyDescent="0.35">
      <c r="A79" s="2">
        <v>41785</v>
      </c>
      <c r="B79">
        <v>8.9141775863872397</v>
      </c>
      <c r="C79">
        <f t="shared" si="29"/>
        <v>8.2456492669762866</v>
      </c>
      <c r="D79">
        <f t="shared" si="30"/>
        <v>3811.0090172270147</v>
      </c>
      <c r="E79">
        <v>1</v>
      </c>
      <c r="F79">
        <v>93582.800198265904</v>
      </c>
      <c r="G79">
        <v>52.765380859375</v>
      </c>
      <c r="H79">
        <v>47.220046997070298</v>
      </c>
      <c r="I79">
        <v>28.788019180297798</v>
      </c>
      <c r="J79">
        <v>213852.57510158001</v>
      </c>
      <c r="K79">
        <v>19.620535714285701</v>
      </c>
      <c r="L79">
        <v>1</v>
      </c>
      <c r="M79">
        <v>31.285326004028299</v>
      </c>
      <c r="N79">
        <v>65.770759582519503</v>
      </c>
      <c r="O79">
        <v>42.576747894287102</v>
      </c>
      <c r="P79">
        <v>86</v>
      </c>
      <c r="S79">
        <f t="shared" si="31"/>
        <v>882.44098361855856</v>
      </c>
      <c r="T79">
        <f t="shared" si="32"/>
        <v>899.58042921642641</v>
      </c>
      <c r="U79">
        <f t="shared" si="33"/>
        <v>1990.8840898867088</v>
      </c>
      <c r="V79">
        <f t="shared" si="34"/>
        <v>375.77880391642879</v>
      </c>
      <c r="W79">
        <f t="shared" si="35"/>
        <v>1488.137808977192</v>
      </c>
      <c r="X79">
        <f t="shared" si="36"/>
        <v>3287.5084583320463</v>
      </c>
      <c r="Y79">
        <f t="shared" si="37"/>
        <v>1196.9550217864648</v>
      </c>
      <c r="Z79">
        <f t="shared" si="38"/>
        <v>343.93751922112284</v>
      </c>
      <c r="AA79">
        <f t="shared" si="39"/>
        <v>1106.8632187519102</v>
      </c>
      <c r="AC79">
        <f t="shared" si="40"/>
        <v>882.44098361855856</v>
      </c>
      <c r="AD79">
        <f t="shared" si="46"/>
        <v>17.139445597867848</v>
      </c>
      <c r="AE79">
        <f t="shared" si="46"/>
        <v>1108.4431062681501</v>
      </c>
      <c r="AF79">
        <f t="shared" si="46"/>
        <v>-506.66217970212978</v>
      </c>
      <c r="AG79">
        <f t="shared" si="45"/>
        <v>605.69682535863342</v>
      </c>
      <c r="AH79">
        <f t="shared" si="45"/>
        <v>2405.0674747134876</v>
      </c>
      <c r="AI79">
        <f t="shared" si="45"/>
        <v>314.51403816790628</v>
      </c>
      <c r="AJ79">
        <f t="shared" si="45"/>
        <v>-538.50346439743566</v>
      </c>
      <c r="AK79">
        <f t="shared" si="24"/>
        <v>224.42223513335159</v>
      </c>
      <c r="AL79">
        <f t="shared" si="41"/>
        <v>-701.54944753137625</v>
      </c>
      <c r="AN79">
        <v>0</v>
      </c>
      <c r="AO79">
        <f t="shared" si="28"/>
        <v>4.7214575525214636E-3</v>
      </c>
      <c r="AP79">
        <f t="shared" si="28"/>
        <v>0.30534634540811251</v>
      </c>
      <c r="AQ79">
        <f t="shared" si="28"/>
        <v>-0.13957184094853081</v>
      </c>
      <c r="AR79">
        <f t="shared" si="28"/>
        <v>0.16685322954574158</v>
      </c>
      <c r="AS79">
        <f t="shared" si="28"/>
        <v>0.66253158119783873</v>
      </c>
      <c r="AT79">
        <f t="shared" si="28"/>
        <v>8.6640181702645924E-2</v>
      </c>
      <c r="AU79">
        <f t="shared" si="28"/>
        <v>-0.14834326084354421</v>
      </c>
      <c r="AV79">
        <f t="shared" si="28"/>
        <v>6.1822306385215006E-2</v>
      </c>
      <c r="AX79">
        <f t="shared" si="27"/>
        <v>882.44098361855856</v>
      </c>
      <c r="AY79">
        <f t="shared" si="27"/>
        <v>13.827109660353571</v>
      </c>
      <c r="AZ79">
        <f t="shared" si="27"/>
        <v>894.22754634136402</v>
      </c>
      <c r="BA79">
        <f t="shared" si="27"/>
        <v>-408.74563179375087</v>
      </c>
      <c r="BB79">
        <f t="shared" si="27"/>
        <v>488.64103435199252</v>
      </c>
      <c r="BC79">
        <f t="shared" si="27"/>
        <v>1940.2688099520547</v>
      </c>
      <c r="BD79">
        <f t="shared" si="26"/>
        <v>253.73166656039697</v>
      </c>
      <c r="BE79">
        <f t="shared" si="26"/>
        <v>-434.43333170764436</v>
      </c>
      <c r="BF79">
        <f t="shared" si="26"/>
        <v>181.05083024368852</v>
      </c>
      <c r="BI79">
        <f t="shared" si="42"/>
        <v>3811.0090172270134</v>
      </c>
      <c r="BJ79">
        <f t="shared" si="43"/>
        <v>3811.0090172270147</v>
      </c>
      <c r="BK79">
        <f t="shared" si="44"/>
        <v>0</v>
      </c>
    </row>
    <row r="80" spans="1:63" x14ac:dyDescent="0.35">
      <c r="A80" s="2">
        <v>41792</v>
      </c>
      <c r="B80">
        <v>8.4082613060026095</v>
      </c>
      <c r="C80">
        <f t="shared" si="29"/>
        <v>7.6912098318865221</v>
      </c>
      <c r="D80">
        <f t="shared" si="30"/>
        <v>2189.0213086257627</v>
      </c>
      <c r="E80">
        <v>1</v>
      </c>
      <c r="F80">
        <v>166543.99181466899</v>
      </c>
      <c r="G80">
        <v>55.861003875732401</v>
      </c>
      <c r="H80">
        <v>51.1190376281738</v>
      </c>
      <c r="I80">
        <v>28.899446487426701</v>
      </c>
      <c r="J80">
        <v>241479.59516446799</v>
      </c>
      <c r="K80">
        <v>9.7671840354767099</v>
      </c>
      <c r="L80">
        <v>0.14285714285714199</v>
      </c>
      <c r="M80">
        <v>27.1896057128906</v>
      </c>
      <c r="N80">
        <v>63.63720703125</v>
      </c>
      <c r="O80">
        <v>43.395244598388601</v>
      </c>
      <c r="P80">
        <v>72</v>
      </c>
      <c r="S80">
        <f t="shared" si="31"/>
        <v>413.5679734327378</v>
      </c>
      <c r="T80">
        <f t="shared" si="32"/>
        <v>447.36547933527351</v>
      </c>
      <c r="U80">
        <f t="shared" si="33"/>
        <v>978.673972656214</v>
      </c>
      <c r="V80">
        <f t="shared" si="34"/>
        <v>164.1270470815399</v>
      </c>
      <c r="W80">
        <f t="shared" si="35"/>
        <v>698.84819115361927</v>
      </c>
      <c r="X80">
        <f t="shared" si="36"/>
        <v>1826.070002201024</v>
      </c>
      <c r="Y80">
        <f t="shared" si="37"/>
        <v>539.02254882528655</v>
      </c>
      <c r="Z80">
        <f t="shared" si="38"/>
        <v>166.19391323121056</v>
      </c>
      <c r="AA80">
        <f t="shared" si="39"/>
        <v>521.01111644659136</v>
      </c>
      <c r="AC80">
        <f t="shared" si="40"/>
        <v>413.5679734327378</v>
      </c>
      <c r="AD80">
        <f t="shared" si="46"/>
        <v>33.797505902535704</v>
      </c>
      <c r="AE80">
        <f t="shared" si="46"/>
        <v>565.10599922347615</v>
      </c>
      <c r="AF80">
        <f t="shared" si="46"/>
        <v>-249.4409263511979</v>
      </c>
      <c r="AG80">
        <f t="shared" si="45"/>
        <v>285.28021772088147</v>
      </c>
      <c r="AH80">
        <f t="shared" si="45"/>
        <v>1412.5020287682862</v>
      </c>
      <c r="AI80">
        <f t="shared" si="45"/>
        <v>125.45457539254875</v>
      </c>
      <c r="AJ80">
        <f t="shared" si="45"/>
        <v>-247.37406020152724</v>
      </c>
      <c r="AK80">
        <f t="shared" si="24"/>
        <v>107.44314301385356</v>
      </c>
      <c r="AL80">
        <f t="shared" si="41"/>
        <v>-257.31514827583123</v>
      </c>
      <c r="AN80">
        <v>0</v>
      </c>
      <c r="AO80">
        <f t="shared" si="28"/>
        <v>1.6626342929550595E-2</v>
      </c>
      <c r="AP80">
        <f t="shared" si="28"/>
        <v>0.2779982097415935</v>
      </c>
      <c r="AQ80">
        <f t="shared" si="28"/>
        <v>-0.12270995363207063</v>
      </c>
      <c r="AR80">
        <f t="shared" si="28"/>
        <v>0.14034073237600556</v>
      </c>
      <c r="AS80">
        <f t="shared" si="28"/>
        <v>0.69486615925778983</v>
      </c>
      <c r="AT80">
        <f t="shared" si="28"/>
        <v>6.1716115933903304E-2</v>
      </c>
      <c r="AU80">
        <f t="shared" si="28"/>
        <v>-0.12169317962830233</v>
      </c>
      <c r="AV80">
        <f t="shared" si="28"/>
        <v>5.2855573021530301E-2</v>
      </c>
      <c r="AX80">
        <f t="shared" si="27"/>
        <v>413.5679734327378</v>
      </c>
      <c r="AY80">
        <f t="shared" si="27"/>
        <v>29.519296006333576</v>
      </c>
      <c r="AZ80">
        <f t="shared" si="27"/>
        <v>493.5728486634024</v>
      </c>
      <c r="BA80">
        <f t="shared" si="27"/>
        <v>-217.86579643744128</v>
      </c>
      <c r="BB80">
        <f t="shared" si="27"/>
        <v>249.16842136041083</v>
      </c>
      <c r="BC80">
        <f t="shared" si="27"/>
        <v>1233.7024399670106</v>
      </c>
      <c r="BD80">
        <f t="shared" si="26"/>
        <v>109.57408387000802</v>
      </c>
      <c r="BE80">
        <f t="shared" si="26"/>
        <v>-216.06056164131326</v>
      </c>
      <c r="BF80">
        <f t="shared" si="26"/>
        <v>93.842603404614465</v>
      </c>
      <c r="BI80">
        <f t="shared" si="42"/>
        <v>2189.0213086257636</v>
      </c>
      <c r="BJ80">
        <f t="shared" si="43"/>
        <v>2189.0213086257627</v>
      </c>
      <c r="BK80">
        <f t="shared" si="44"/>
        <v>0</v>
      </c>
    </row>
    <row r="81" spans="1:63" x14ac:dyDescent="0.35">
      <c r="A81" s="2">
        <v>41799</v>
      </c>
      <c r="B81">
        <v>8.4772182338921702</v>
      </c>
      <c r="C81">
        <f t="shared" si="29"/>
        <v>7.9092954147902068</v>
      </c>
      <c r="D81">
        <f t="shared" si="30"/>
        <v>2722.4715772023337</v>
      </c>
      <c r="E81">
        <v>1</v>
      </c>
      <c r="F81">
        <v>244727.88608214399</v>
      </c>
      <c r="G81">
        <v>59.853126525878899</v>
      </c>
      <c r="H81">
        <v>55.235012054443303</v>
      </c>
      <c r="I81">
        <v>28.724300384521399</v>
      </c>
      <c r="J81">
        <v>267364.78965731501</v>
      </c>
      <c r="K81">
        <v>8.5809312638580906</v>
      </c>
      <c r="L81">
        <v>0</v>
      </c>
      <c r="M81">
        <v>23.330070495605401</v>
      </c>
      <c r="N81">
        <v>51.6825561523437</v>
      </c>
      <c r="O81">
        <v>45.311038970947202</v>
      </c>
      <c r="P81">
        <v>71</v>
      </c>
      <c r="S81">
        <f t="shared" si="31"/>
        <v>362.25638689075817</v>
      </c>
      <c r="T81">
        <f t="shared" si="32"/>
        <v>417.57731777369634</v>
      </c>
      <c r="U81">
        <f t="shared" si="33"/>
        <v>911.67851572534846</v>
      </c>
      <c r="V81">
        <f t="shared" si="34"/>
        <v>133.45421087179571</v>
      </c>
      <c r="W81">
        <f t="shared" si="35"/>
        <v>610.19857506959636</v>
      </c>
      <c r="X81">
        <f t="shared" si="36"/>
        <v>1875.5283185464418</v>
      </c>
      <c r="Y81">
        <f t="shared" si="37"/>
        <v>454.71935166715338</v>
      </c>
      <c r="Z81">
        <f t="shared" si="38"/>
        <v>172.76769916615521</v>
      </c>
      <c r="AA81">
        <f t="shared" si="39"/>
        <v>461.04588036699334</v>
      </c>
      <c r="AC81">
        <f t="shared" si="40"/>
        <v>362.25638689075817</v>
      </c>
      <c r="AD81">
        <f t="shared" si="46"/>
        <v>55.320930882938171</v>
      </c>
      <c r="AE81">
        <f t="shared" si="46"/>
        <v>549.42212883459024</v>
      </c>
      <c r="AF81">
        <f t="shared" si="46"/>
        <v>-228.80217601896246</v>
      </c>
      <c r="AG81">
        <f t="shared" si="45"/>
        <v>247.94218817883819</v>
      </c>
      <c r="AH81">
        <f t="shared" si="45"/>
        <v>1513.2719316556836</v>
      </c>
      <c r="AI81">
        <f t="shared" si="45"/>
        <v>92.462964776395211</v>
      </c>
      <c r="AJ81">
        <f t="shared" si="45"/>
        <v>-189.48868772460295</v>
      </c>
      <c r="AK81">
        <f t="shared" si="24"/>
        <v>98.78949347623518</v>
      </c>
      <c r="AL81">
        <f t="shared" si="41"/>
        <v>221.29641625046088</v>
      </c>
      <c r="AN81">
        <v>0</v>
      </c>
      <c r="AO81">
        <f t="shared" si="28"/>
        <v>2.5863969943048189E-2</v>
      </c>
      <c r="AP81">
        <f t="shared" si="28"/>
        <v>0.25686909456192913</v>
      </c>
      <c r="AQ81">
        <f t="shared" si="28"/>
        <v>-0.10697095130197069</v>
      </c>
      <c r="AR81">
        <f t="shared" si="28"/>
        <v>0.11591940338532636</v>
      </c>
      <c r="AS81">
        <f t="shared" si="28"/>
        <v>0.7074938749462043</v>
      </c>
      <c r="AT81">
        <f t="shared" si="28"/>
        <v>4.3228834071542571E-2</v>
      </c>
      <c r="AU81">
        <f t="shared" si="28"/>
        <v>-8.8590875924112425E-2</v>
      </c>
      <c r="AV81">
        <f t="shared" si="28"/>
        <v>4.6186650318032346E-2</v>
      </c>
      <c r="AX81">
        <f t="shared" si="27"/>
        <v>362.25638689075817</v>
      </c>
      <c r="AY81">
        <f t="shared" si="27"/>
        <v>61.044534741344371</v>
      </c>
      <c r="AZ81">
        <f t="shared" si="27"/>
        <v>606.26633890664596</v>
      </c>
      <c r="BA81">
        <f t="shared" si="27"/>
        <v>-252.47446418499115</v>
      </c>
      <c r="BB81">
        <f t="shared" si="27"/>
        <v>273.59473672190245</v>
      </c>
      <c r="BC81">
        <f t="shared" si="27"/>
        <v>1669.8377907004303</v>
      </c>
      <c r="BD81">
        <f t="shared" si="26"/>
        <v>102.02935083511341</v>
      </c>
      <c r="BE81">
        <f t="shared" si="26"/>
        <v>-209.09353107909828</v>
      </c>
      <c r="BF81">
        <f t="shared" si="26"/>
        <v>109.01043367022895</v>
      </c>
      <c r="BI81">
        <f t="shared" si="42"/>
        <v>2722.4715772023337</v>
      </c>
      <c r="BJ81">
        <f t="shared" si="43"/>
        <v>2722.4715772023337</v>
      </c>
      <c r="BK81">
        <f t="shared" si="44"/>
        <v>0</v>
      </c>
    </row>
    <row r="82" spans="1:63" x14ac:dyDescent="0.35">
      <c r="A82" s="2">
        <v>41806</v>
      </c>
      <c r="B82">
        <v>8.2700144963316493</v>
      </c>
      <c r="C82">
        <f t="shared" si="29"/>
        <v>7.8607598741799061</v>
      </c>
      <c r="D82">
        <f t="shared" si="30"/>
        <v>2593.4903532053895</v>
      </c>
      <c r="E82">
        <v>1</v>
      </c>
      <c r="F82">
        <v>351392.80389758298</v>
      </c>
      <c r="G82">
        <v>61.918041229247997</v>
      </c>
      <c r="H82">
        <v>56.703037261962798</v>
      </c>
      <c r="I82">
        <v>28.3457431793212</v>
      </c>
      <c r="J82">
        <v>265186.96601079899</v>
      </c>
      <c r="K82">
        <v>8.7937915742793695</v>
      </c>
      <c r="L82">
        <v>0</v>
      </c>
      <c r="M82">
        <v>23.7708644866943</v>
      </c>
      <c r="N82">
        <v>56.91748046875</v>
      </c>
      <c r="O82">
        <v>43.553825378417898</v>
      </c>
      <c r="P82">
        <v>74</v>
      </c>
      <c r="S82">
        <f t="shared" si="31"/>
        <v>347.971946645071</v>
      </c>
      <c r="T82">
        <f t="shared" si="32"/>
        <v>437.44804690881301</v>
      </c>
      <c r="U82">
        <f t="shared" si="33"/>
        <v>904.06210584758446</v>
      </c>
      <c r="V82">
        <f t="shared" si="34"/>
        <v>124.83434929205262</v>
      </c>
      <c r="W82">
        <f t="shared" si="35"/>
        <v>582.12321757548455</v>
      </c>
      <c r="X82">
        <f t="shared" si="36"/>
        <v>1777.6040627400826</v>
      </c>
      <c r="Y82">
        <f t="shared" si="37"/>
        <v>438.66901080994268</v>
      </c>
      <c r="Z82">
        <f t="shared" si="38"/>
        <v>153.96449721038888</v>
      </c>
      <c r="AA82">
        <f t="shared" si="39"/>
        <v>438.74365893249592</v>
      </c>
      <c r="AC82">
        <f t="shared" si="40"/>
        <v>347.971946645071</v>
      </c>
      <c r="AD82">
        <f t="shared" si="46"/>
        <v>89.476100263742012</v>
      </c>
      <c r="AE82">
        <f t="shared" si="46"/>
        <v>556.09015920251341</v>
      </c>
      <c r="AF82">
        <f t="shared" si="46"/>
        <v>-223.13759735301838</v>
      </c>
      <c r="AG82">
        <f t="shared" si="45"/>
        <v>234.15127093041355</v>
      </c>
      <c r="AH82">
        <f t="shared" si="45"/>
        <v>1429.6321160950115</v>
      </c>
      <c r="AI82">
        <f t="shared" si="45"/>
        <v>90.697064164871676</v>
      </c>
      <c r="AJ82">
        <f t="shared" si="45"/>
        <v>-194.00744943468212</v>
      </c>
      <c r="AK82">
        <f t="shared" si="24"/>
        <v>90.771712287424918</v>
      </c>
      <c r="AL82">
        <f t="shared" si="41"/>
        <v>171.84503040404206</v>
      </c>
      <c r="AN82">
        <v>0</v>
      </c>
      <c r="AO82">
        <f t="shared" si="28"/>
        <v>4.3148598661951906E-2</v>
      </c>
      <c r="AP82">
        <f t="shared" si="28"/>
        <v>0.26816670628875605</v>
      </c>
      <c r="AQ82">
        <f t="shared" si="28"/>
        <v>-0.10760498732284549</v>
      </c>
      <c r="AR82">
        <f t="shared" si="28"/>
        <v>0.11291617745723874</v>
      </c>
      <c r="AS82">
        <f t="shared" si="28"/>
        <v>0.68942010469602089</v>
      </c>
      <c r="AT82">
        <f t="shared" si="28"/>
        <v>4.373739143672959E-2</v>
      </c>
      <c r="AU82">
        <f t="shared" si="28"/>
        <v>-9.355738066825682E-2</v>
      </c>
      <c r="AV82">
        <f t="shared" si="28"/>
        <v>4.3773389450405015E-2</v>
      </c>
      <c r="AX82">
        <f t="shared" si="27"/>
        <v>347.971946645071</v>
      </c>
      <c r="AY82">
        <f t="shared" si="27"/>
        <v>96.890972512696948</v>
      </c>
      <c r="AZ82">
        <f t="shared" si="27"/>
        <v>602.17327499805651</v>
      </c>
      <c r="BA82">
        <f t="shared" si="27"/>
        <v>-241.62897967113932</v>
      </c>
      <c r="BB82">
        <f t="shared" si="27"/>
        <v>253.55535487866095</v>
      </c>
      <c r="BC82">
        <f t="shared" si="27"/>
        <v>1548.1055349476571</v>
      </c>
      <c r="BD82">
        <f t="shared" si="26"/>
        <v>98.213117526109968</v>
      </c>
      <c r="BE82">
        <f t="shared" si="26"/>
        <v>-210.08482036014124</v>
      </c>
      <c r="BF82">
        <f t="shared" si="26"/>
        <v>98.293951728417738</v>
      </c>
      <c r="BI82">
        <f t="shared" si="42"/>
        <v>2593.49035320539</v>
      </c>
      <c r="BJ82">
        <f t="shared" si="43"/>
        <v>2593.4903532053895</v>
      </c>
      <c r="BK82">
        <f t="shared" si="44"/>
        <v>0</v>
      </c>
    </row>
    <row r="83" spans="1:63" x14ac:dyDescent="0.35">
      <c r="A83" s="2">
        <v>41813</v>
      </c>
      <c r="B83">
        <v>8.0915793847361304</v>
      </c>
      <c r="C83">
        <f t="shared" si="29"/>
        <v>7.7181090278578566</v>
      </c>
      <c r="D83">
        <f t="shared" si="30"/>
        <v>2248.7033222657205</v>
      </c>
      <c r="E83">
        <v>1</v>
      </c>
      <c r="F83">
        <v>435732.04613127402</v>
      </c>
      <c r="G83">
        <v>64.472740173339801</v>
      </c>
      <c r="H83">
        <v>59.124557495117102</v>
      </c>
      <c r="I83">
        <v>28.45849609375</v>
      </c>
      <c r="J83">
        <v>241182.84384145401</v>
      </c>
      <c r="K83">
        <v>10.5055432372505</v>
      </c>
      <c r="L83">
        <v>0</v>
      </c>
      <c r="M83">
        <v>28.988822937011701</v>
      </c>
      <c r="N83">
        <v>63.756755828857401</v>
      </c>
      <c r="O83">
        <v>42.281280517578097</v>
      </c>
      <c r="P83">
        <v>78</v>
      </c>
      <c r="S83">
        <f t="shared" si="31"/>
        <v>345.42527099722389</v>
      </c>
      <c r="T83">
        <f t="shared" si="32"/>
        <v>465.06641195530142</v>
      </c>
      <c r="U83">
        <f t="shared" si="33"/>
        <v>933.50468428328838</v>
      </c>
      <c r="V83">
        <f t="shared" si="34"/>
        <v>118.61268684105664</v>
      </c>
      <c r="W83">
        <f t="shared" si="35"/>
        <v>579.04686007203509</v>
      </c>
      <c r="X83">
        <f t="shared" si="36"/>
        <v>1522.411419745139</v>
      </c>
      <c r="Y83">
        <f t="shared" si="37"/>
        <v>458.17143127483695</v>
      </c>
      <c r="Z83">
        <f t="shared" si="38"/>
        <v>138.57296963685198</v>
      </c>
      <c r="AA83">
        <f t="shared" si="39"/>
        <v>432.59298712233601</v>
      </c>
      <c r="AC83">
        <f t="shared" si="40"/>
        <v>345.42527099722389</v>
      </c>
      <c r="AD83">
        <f t="shared" si="46"/>
        <v>119.64114095807753</v>
      </c>
      <c r="AE83">
        <f t="shared" si="46"/>
        <v>588.07941328606444</v>
      </c>
      <c r="AF83">
        <f t="shared" si="46"/>
        <v>-226.81258415616725</v>
      </c>
      <c r="AG83">
        <f t="shared" si="45"/>
        <v>233.6215890748112</v>
      </c>
      <c r="AH83">
        <f t="shared" si="45"/>
        <v>1176.9861487479152</v>
      </c>
      <c r="AI83">
        <f t="shared" si="45"/>
        <v>112.74616027761306</v>
      </c>
      <c r="AJ83">
        <f t="shared" si="45"/>
        <v>-206.85230136037191</v>
      </c>
      <c r="AK83">
        <f t="shared" si="24"/>
        <v>87.167716125112122</v>
      </c>
      <c r="AL83">
        <f t="shared" si="41"/>
        <v>18.700768315442019</v>
      </c>
      <c r="AN83">
        <v>0</v>
      </c>
      <c r="AO83">
        <f t="shared" si="28"/>
        <v>6.3484337862019027E-2</v>
      </c>
      <c r="AP83">
        <f t="shared" si="28"/>
        <v>0.3120484464105226</v>
      </c>
      <c r="AQ83">
        <f t="shared" si="28"/>
        <v>-0.12035196763104422</v>
      </c>
      <c r="AR83">
        <f t="shared" si="28"/>
        <v>0.12396498206151349</v>
      </c>
      <c r="AS83">
        <f t="shared" si="28"/>
        <v>0.62453588897326984</v>
      </c>
      <c r="AT83">
        <f t="shared" si="28"/>
        <v>5.9825702717239866E-2</v>
      </c>
      <c r="AU83">
        <f t="shared" si="28"/>
        <v>-0.10976058303973767</v>
      </c>
      <c r="AV83">
        <f t="shared" ref="AV83:AV123" si="47">AK83/SUM($AD83:$AK83)</f>
        <v>4.6253192646217162E-2</v>
      </c>
      <c r="AX83">
        <f t="shared" si="27"/>
        <v>345.42527099722389</v>
      </c>
      <c r="AY83">
        <f t="shared" si="27"/>
        <v>120.82834685209438</v>
      </c>
      <c r="AZ83">
        <f t="shared" si="27"/>
        <v>593.91495898558128</v>
      </c>
      <c r="BA83">
        <f t="shared" si="27"/>
        <v>-229.06325841914298</v>
      </c>
      <c r="BB83">
        <f t="shared" si="27"/>
        <v>235.93982948357149</v>
      </c>
      <c r="BC83">
        <f t="shared" si="27"/>
        <v>1188.6654497122829</v>
      </c>
      <c r="BD83">
        <f t="shared" si="26"/>
        <v>113.86494688343667</v>
      </c>
      <c r="BE83">
        <f t="shared" si="26"/>
        <v>-208.90490859396587</v>
      </c>
      <c r="BF83">
        <f t="shared" si="26"/>
        <v>88.032686364638536</v>
      </c>
      <c r="BI83">
        <f t="shared" si="42"/>
        <v>2248.7033222657201</v>
      </c>
      <c r="BJ83">
        <f t="shared" si="43"/>
        <v>2248.7033222657205</v>
      </c>
      <c r="BK83">
        <f t="shared" si="44"/>
        <v>0</v>
      </c>
    </row>
    <row r="84" spans="1:63" x14ac:dyDescent="0.35">
      <c r="A84" s="2">
        <v>41820</v>
      </c>
      <c r="B84">
        <v>7.9752376885802203</v>
      </c>
      <c r="C84">
        <f t="shared" si="29"/>
        <v>8.6098420335997563</v>
      </c>
      <c r="D84">
        <f t="shared" si="30"/>
        <v>5485.382103292658</v>
      </c>
      <c r="E84">
        <v>1</v>
      </c>
      <c r="F84">
        <v>366222.78525692999</v>
      </c>
      <c r="G84">
        <v>62.252597808837798</v>
      </c>
      <c r="H84">
        <v>55.300762176513601</v>
      </c>
      <c r="I84">
        <v>30.270154953002901</v>
      </c>
      <c r="J84">
        <v>300148.86068901798</v>
      </c>
      <c r="K84">
        <v>11.5321507760532</v>
      </c>
      <c r="L84">
        <v>1</v>
      </c>
      <c r="M84">
        <v>33.770286560058601</v>
      </c>
      <c r="N84">
        <v>72.844665527343693</v>
      </c>
      <c r="O84">
        <v>48.984066009521399</v>
      </c>
      <c r="P84">
        <v>93</v>
      </c>
      <c r="S84">
        <f t="shared" si="31"/>
        <v>608.17094153987944</v>
      </c>
      <c r="T84">
        <f t="shared" si="32"/>
        <v>773.82740404310687</v>
      </c>
      <c r="U84">
        <f t="shared" si="33"/>
        <v>1588.2547558056679</v>
      </c>
      <c r="V84">
        <f t="shared" si="34"/>
        <v>223.78225807009562</v>
      </c>
      <c r="W84">
        <f t="shared" si="35"/>
        <v>1053.5810024263697</v>
      </c>
      <c r="X84">
        <f t="shared" si="36"/>
        <v>3852.0913574949554</v>
      </c>
      <c r="Y84">
        <f t="shared" si="37"/>
        <v>845.14961304253291</v>
      </c>
      <c r="Z84">
        <f t="shared" si="38"/>
        <v>214.19425093628857</v>
      </c>
      <c r="AA84">
        <f t="shared" si="39"/>
        <v>789.30214602013643</v>
      </c>
      <c r="AC84">
        <f t="shared" si="40"/>
        <v>608.17094153987944</v>
      </c>
      <c r="AD84">
        <f t="shared" si="46"/>
        <v>165.65646250322743</v>
      </c>
      <c r="AE84">
        <f t="shared" si="46"/>
        <v>980.08381426578842</v>
      </c>
      <c r="AF84">
        <f t="shared" si="46"/>
        <v>-384.38868346978381</v>
      </c>
      <c r="AG84">
        <f t="shared" si="45"/>
        <v>445.41006088649021</v>
      </c>
      <c r="AH84">
        <f t="shared" si="45"/>
        <v>3243.9204159550759</v>
      </c>
      <c r="AI84">
        <f t="shared" si="45"/>
        <v>236.97867150265347</v>
      </c>
      <c r="AJ84">
        <f t="shared" si="45"/>
        <v>-393.9766906035909</v>
      </c>
      <c r="AK84">
        <f t="shared" si="24"/>
        <v>181.131204480257</v>
      </c>
      <c r="AL84">
        <f t="shared" si="41"/>
        <v>402.39590623266122</v>
      </c>
      <c r="AN84">
        <v>0</v>
      </c>
      <c r="AO84">
        <f t="shared" ref="AO84:AU120" si="48">AD84/SUM($AD84:$AK84)</f>
        <v>3.7019732222212789E-2</v>
      </c>
      <c r="AP84">
        <f t="shared" si="48"/>
        <v>0.21902218489506586</v>
      </c>
      <c r="AQ84">
        <f t="shared" si="48"/>
        <v>-8.5900458794495094E-2</v>
      </c>
      <c r="AR84">
        <f t="shared" si="48"/>
        <v>9.9537083757152631E-2</v>
      </c>
      <c r="AS84">
        <f t="shared" si="48"/>
        <v>0.72492834468493128</v>
      </c>
      <c r="AT84">
        <f t="shared" si="48"/>
        <v>5.2958314024320309E-2</v>
      </c>
      <c r="AU84">
        <f t="shared" si="48"/>
        <v>-8.8043118677934823E-2</v>
      </c>
      <c r="AV84">
        <f t="shared" si="47"/>
        <v>4.0477917888747286E-2</v>
      </c>
      <c r="AX84">
        <f t="shared" si="27"/>
        <v>608.17094153987944</v>
      </c>
      <c r="AY84">
        <f t="shared" si="27"/>
        <v>180.55305119927519</v>
      </c>
      <c r="AZ84">
        <f t="shared" si="27"/>
        <v>1068.2174448416959</v>
      </c>
      <c r="BA84">
        <f t="shared" si="27"/>
        <v>-418.95467643219604</v>
      </c>
      <c r="BB84">
        <f t="shared" si="27"/>
        <v>485.46337590870593</v>
      </c>
      <c r="BC84">
        <f t="shared" si="27"/>
        <v>3535.6286141683117</v>
      </c>
      <c r="BD84">
        <f t="shared" si="26"/>
        <v>258.28888026702367</v>
      </c>
      <c r="BE84">
        <f t="shared" si="26"/>
        <v>-429.40488113154822</v>
      </c>
      <c r="BF84">
        <f t="shared" si="26"/>
        <v>197.4193529315107</v>
      </c>
      <c r="BI84">
        <f t="shared" si="42"/>
        <v>5485.3821032926589</v>
      </c>
      <c r="BJ84">
        <f t="shared" si="43"/>
        <v>5485.382103292658</v>
      </c>
      <c r="BK84">
        <f t="shared" si="44"/>
        <v>0</v>
      </c>
    </row>
    <row r="85" spans="1:63" x14ac:dyDescent="0.35">
      <c r="A85" s="2">
        <v>41827</v>
      </c>
      <c r="B85">
        <v>7.8950740420002097</v>
      </c>
      <c r="C85">
        <f t="shared" si="29"/>
        <v>9.1520272624810328</v>
      </c>
      <c r="D85">
        <f t="shared" si="30"/>
        <v>9433.5452792989818</v>
      </c>
      <c r="E85">
        <v>1</v>
      </c>
      <c r="F85">
        <v>339156.70732980798</v>
      </c>
      <c r="G85">
        <v>59.925743103027301</v>
      </c>
      <c r="H85">
        <v>52.889900207519503</v>
      </c>
      <c r="I85">
        <v>31.123332977294901</v>
      </c>
      <c r="J85">
        <v>352739.55248231202</v>
      </c>
      <c r="K85">
        <v>13.9358407079646</v>
      </c>
      <c r="L85">
        <v>1</v>
      </c>
      <c r="M85">
        <v>31.175701141357401</v>
      </c>
      <c r="N85">
        <v>68.845489501953097</v>
      </c>
      <c r="O85">
        <v>51.489322662353501</v>
      </c>
      <c r="P85">
        <v>87</v>
      </c>
      <c r="S85">
        <f t="shared" si="31"/>
        <v>722.45942429309923</v>
      </c>
      <c r="T85">
        <f t="shared" si="32"/>
        <v>899.23949193279464</v>
      </c>
      <c r="U85">
        <f t="shared" si="33"/>
        <v>1820.226489139262</v>
      </c>
      <c r="V85">
        <f t="shared" si="34"/>
        <v>277.67871735914292</v>
      </c>
      <c r="W85">
        <f t="shared" si="35"/>
        <v>1271.1065785922756</v>
      </c>
      <c r="X85">
        <f t="shared" si="36"/>
        <v>6323.3822240614272</v>
      </c>
      <c r="Y85">
        <f t="shared" si="37"/>
        <v>978.90763340933279</v>
      </c>
      <c r="Z85">
        <f t="shared" si="38"/>
        <v>269.44944258319163</v>
      </c>
      <c r="AA85">
        <f t="shared" si="39"/>
        <v>950.21420057697651</v>
      </c>
      <c r="AC85">
        <f t="shared" si="40"/>
        <v>722.45942429309923</v>
      </c>
      <c r="AD85">
        <f t="shared" si="46"/>
        <v>176.7800676396954</v>
      </c>
      <c r="AE85">
        <f t="shared" si="46"/>
        <v>1097.7670648461626</v>
      </c>
      <c r="AF85">
        <f t="shared" si="46"/>
        <v>-444.78070693395631</v>
      </c>
      <c r="AG85">
        <f t="shared" si="45"/>
        <v>548.64715429917635</v>
      </c>
      <c r="AH85">
        <f t="shared" si="45"/>
        <v>5600.9227997683283</v>
      </c>
      <c r="AI85">
        <f t="shared" si="45"/>
        <v>256.44820911623356</v>
      </c>
      <c r="AJ85">
        <f t="shared" si="45"/>
        <v>-453.00998170990761</v>
      </c>
      <c r="AK85">
        <f t="shared" si="24"/>
        <v>227.75477628387728</v>
      </c>
      <c r="AL85">
        <f t="shared" si="41"/>
        <v>1700.5564716962717</v>
      </c>
      <c r="AN85">
        <v>0</v>
      </c>
      <c r="AO85">
        <f t="shared" si="48"/>
        <v>2.5216364981019316E-2</v>
      </c>
      <c r="AP85">
        <f t="shared" si="48"/>
        <v>0.15658832661905431</v>
      </c>
      <c r="AQ85">
        <f t="shared" si="48"/>
        <v>-6.3444667672725621E-2</v>
      </c>
      <c r="AR85">
        <f t="shared" si="48"/>
        <v>7.826044572402388E-2</v>
      </c>
      <c r="AS85">
        <f t="shared" si="48"/>
        <v>0.79893007981719366</v>
      </c>
      <c r="AT85">
        <f t="shared" si="48"/>
        <v>3.6580434243207831E-2</v>
      </c>
      <c r="AU85">
        <f t="shared" si="48"/>
        <v>-6.46185126601731E-2</v>
      </c>
      <c r="AV85">
        <f t="shared" si="47"/>
        <v>3.2487528948399645E-2</v>
      </c>
      <c r="AX85">
        <f t="shared" si="27"/>
        <v>722.45942429309923</v>
      </c>
      <c r="AY85">
        <f t="shared" si="27"/>
        <v>219.66192030082303</v>
      </c>
      <c r="AZ85">
        <f t="shared" si="27"/>
        <v>1364.0543570702851</v>
      </c>
      <c r="BA85">
        <f t="shared" si="27"/>
        <v>-552.67194713942911</v>
      </c>
      <c r="BB85">
        <f t="shared" si="27"/>
        <v>681.73346175300003</v>
      </c>
      <c r="BC85">
        <f t="shared" si="27"/>
        <v>6959.5485174342757</v>
      </c>
      <c r="BD85">
        <f t="shared" si="26"/>
        <v>318.65530330598057</v>
      </c>
      <c r="BE85">
        <f t="shared" si="26"/>
        <v>-562.89741160555241</v>
      </c>
      <c r="BF85">
        <f t="shared" si="26"/>
        <v>283.00165388649827</v>
      </c>
      <c r="BI85">
        <f t="shared" si="42"/>
        <v>9433.5452792989818</v>
      </c>
      <c r="BJ85">
        <f t="shared" si="43"/>
        <v>9433.5452792989818</v>
      </c>
      <c r="BK85">
        <f t="shared" si="44"/>
        <v>0</v>
      </c>
    </row>
    <row r="86" spans="1:63" x14ac:dyDescent="0.35">
      <c r="A86" s="2">
        <v>41834</v>
      </c>
      <c r="B86">
        <v>7.3374929439899503</v>
      </c>
      <c r="C86">
        <f t="shared" si="29"/>
        <v>8.0095028823168235</v>
      </c>
      <c r="D86">
        <f t="shared" si="30"/>
        <v>3009.4207047192867</v>
      </c>
      <c r="E86">
        <v>1</v>
      </c>
      <c r="F86">
        <v>301092.34349192702</v>
      </c>
      <c r="G86">
        <v>57.597984313964801</v>
      </c>
      <c r="H86">
        <v>49.625072479247997</v>
      </c>
      <c r="I86">
        <v>30.746238708496101</v>
      </c>
      <c r="J86">
        <v>299800.71673761797</v>
      </c>
      <c r="K86">
        <v>9.0575221238938006</v>
      </c>
      <c r="L86">
        <v>0.14285714285714199</v>
      </c>
      <c r="M86">
        <v>27.490571975708001</v>
      </c>
      <c r="N86">
        <v>63.037040710449197</v>
      </c>
      <c r="O86">
        <v>51.195655822753899</v>
      </c>
      <c r="P86">
        <v>89</v>
      </c>
      <c r="S86">
        <f t="shared" si="31"/>
        <v>309.43116358325267</v>
      </c>
      <c r="T86">
        <f t="shared" si="32"/>
        <v>373.41016993832181</v>
      </c>
      <c r="U86">
        <f t="shared" si="33"/>
        <v>752.12051756087021</v>
      </c>
      <c r="V86">
        <f t="shared" si="34"/>
        <v>126.16164358465947</v>
      </c>
      <c r="W86">
        <f t="shared" si="35"/>
        <v>540.70407180485768</v>
      </c>
      <c r="X86">
        <f t="shared" si="36"/>
        <v>1955.7129057840868</v>
      </c>
      <c r="Y86">
        <f t="shared" si="37"/>
        <v>404.48060571515475</v>
      </c>
      <c r="Z86">
        <f t="shared" si="38"/>
        <v>125.41986271144997</v>
      </c>
      <c r="AA86">
        <f t="shared" si="39"/>
        <v>406.34353046831029</v>
      </c>
      <c r="AC86">
        <f t="shared" si="40"/>
        <v>309.43116358325267</v>
      </c>
      <c r="AD86">
        <f t="shared" si="46"/>
        <v>63.979006355069146</v>
      </c>
      <c r="AE86">
        <f t="shared" si="46"/>
        <v>442.68935397761754</v>
      </c>
      <c r="AF86">
        <f t="shared" si="46"/>
        <v>-183.26951999859318</v>
      </c>
      <c r="AG86">
        <f t="shared" si="45"/>
        <v>231.27290822160501</v>
      </c>
      <c r="AH86">
        <f t="shared" si="45"/>
        <v>1646.2817422008343</v>
      </c>
      <c r="AI86">
        <f t="shared" si="45"/>
        <v>95.049442131902083</v>
      </c>
      <c r="AJ86">
        <f t="shared" si="45"/>
        <v>-184.01130087180269</v>
      </c>
      <c r="AK86">
        <f t="shared" si="24"/>
        <v>96.912366885057622</v>
      </c>
      <c r="AL86">
        <f t="shared" si="41"/>
        <v>491.0855422343443</v>
      </c>
      <c r="AN86">
        <v>0</v>
      </c>
      <c r="AO86">
        <f t="shared" si="48"/>
        <v>2.8964140762514239E-2</v>
      </c>
      <c r="AP86">
        <f t="shared" si="48"/>
        <v>0.20041131447891411</v>
      </c>
      <c r="AQ86">
        <f t="shared" si="48"/>
        <v>-8.2968531040605809E-2</v>
      </c>
      <c r="AR86">
        <f t="shared" si="48"/>
        <v>0.10470029858092447</v>
      </c>
      <c r="AS86">
        <f t="shared" si="48"/>
        <v>0.74529347722644235</v>
      </c>
      <c r="AT86">
        <f t="shared" si="48"/>
        <v>4.3030137198883475E-2</v>
      </c>
      <c r="AU86">
        <f t="shared" si="48"/>
        <v>-8.3304345034142122E-2</v>
      </c>
      <c r="AV86">
        <f t="shared" si="47"/>
        <v>4.3873507827069141E-2</v>
      </c>
      <c r="AX86">
        <f t="shared" si="27"/>
        <v>309.43116358325267</v>
      </c>
      <c r="AY86">
        <f t="shared" si="27"/>
        <v>78.202877126780322</v>
      </c>
      <c r="AZ86">
        <f t="shared" si="27"/>
        <v>541.10845301839277</v>
      </c>
      <c r="BA86">
        <f t="shared" si="27"/>
        <v>-224.0141660530561</v>
      </c>
      <c r="BB86">
        <f t="shared" si="27"/>
        <v>282.68971112231606</v>
      </c>
      <c r="BC86">
        <f t="shared" si="27"/>
        <v>2012.2845935883017</v>
      </c>
      <c r="BD86">
        <f t="shared" si="26"/>
        <v>116.180920390634</v>
      </c>
      <c r="BE86">
        <f t="shared" si="26"/>
        <v>-224.92086032337127</v>
      </c>
      <c r="BF86">
        <f t="shared" si="26"/>
        <v>118.45801226603662</v>
      </c>
      <c r="BI86">
        <f t="shared" si="42"/>
        <v>3009.4207047192867</v>
      </c>
      <c r="BJ86">
        <f t="shared" si="43"/>
        <v>3009.4207047192867</v>
      </c>
      <c r="BK86">
        <f t="shared" si="44"/>
        <v>0</v>
      </c>
    </row>
    <row r="87" spans="1:63" x14ac:dyDescent="0.35">
      <c r="A87" s="2">
        <v>41841</v>
      </c>
      <c r="B87">
        <v>7.3699128961171603</v>
      </c>
      <c r="C87">
        <f t="shared" si="29"/>
        <v>8.0019634656166723</v>
      </c>
      <c r="D87">
        <f t="shared" si="30"/>
        <v>2986.8167454071104</v>
      </c>
      <c r="E87">
        <v>1</v>
      </c>
      <c r="F87">
        <v>239788.10383813101</v>
      </c>
      <c r="G87">
        <v>59.503982543945298</v>
      </c>
      <c r="H87">
        <v>51.9249267578125</v>
      </c>
      <c r="I87">
        <v>30.901208877563398</v>
      </c>
      <c r="J87">
        <v>284113.39171633299</v>
      </c>
      <c r="K87">
        <v>9.1106194690265401</v>
      </c>
      <c r="L87">
        <v>0</v>
      </c>
      <c r="M87">
        <v>25.250564575195298</v>
      </c>
      <c r="N87">
        <v>41.906753540038999</v>
      </c>
      <c r="O87">
        <v>43.598793029785099</v>
      </c>
      <c r="P87">
        <v>88</v>
      </c>
      <c r="S87">
        <f t="shared" si="31"/>
        <v>282.15355386459026</v>
      </c>
      <c r="T87">
        <f t="shared" si="32"/>
        <v>323.93824773992702</v>
      </c>
      <c r="U87">
        <f t="shared" si="33"/>
        <v>706.27370805195324</v>
      </c>
      <c r="V87">
        <f t="shared" si="34"/>
        <v>110.35480655733187</v>
      </c>
      <c r="W87">
        <f t="shared" si="35"/>
        <v>494.42777548182488</v>
      </c>
      <c r="X87">
        <f t="shared" si="36"/>
        <v>1619.2992923154238</v>
      </c>
      <c r="Y87">
        <f t="shared" si="37"/>
        <v>360.86103557343034</v>
      </c>
      <c r="Z87">
        <f t="shared" si="38"/>
        <v>154.7940136317149</v>
      </c>
      <c r="AA87">
        <f t="shared" si="39"/>
        <v>355.84107637317055</v>
      </c>
      <c r="AC87">
        <f t="shared" si="40"/>
        <v>282.15355386459026</v>
      </c>
      <c r="AD87">
        <f t="shared" si="46"/>
        <v>41.784693875336757</v>
      </c>
      <c r="AE87">
        <f t="shared" si="46"/>
        <v>424.12015418736297</v>
      </c>
      <c r="AF87">
        <f t="shared" si="46"/>
        <v>-171.7987473072584</v>
      </c>
      <c r="AG87">
        <f t="shared" si="45"/>
        <v>212.27422161723462</v>
      </c>
      <c r="AH87">
        <f t="shared" si="45"/>
        <v>1337.1457384508335</v>
      </c>
      <c r="AI87">
        <f t="shared" si="45"/>
        <v>78.707481708840078</v>
      </c>
      <c r="AJ87">
        <f t="shared" si="45"/>
        <v>-127.35954023287536</v>
      </c>
      <c r="AK87">
        <f t="shared" si="24"/>
        <v>73.687522508580287</v>
      </c>
      <c r="AL87">
        <f t="shared" si="41"/>
        <v>836.1016667344652</v>
      </c>
      <c r="AN87">
        <v>0</v>
      </c>
      <c r="AO87">
        <f t="shared" si="48"/>
        <v>2.236195775230309E-2</v>
      </c>
      <c r="AP87">
        <f t="shared" si="48"/>
        <v>0.22697682070218703</v>
      </c>
      <c r="AQ87">
        <f t="shared" si="48"/>
        <v>-9.1941712930702774E-2</v>
      </c>
      <c r="AR87">
        <f t="shared" si="48"/>
        <v>0.11360301429680793</v>
      </c>
      <c r="AS87">
        <f t="shared" si="48"/>
        <v>0.71560166507666378</v>
      </c>
      <c r="AT87">
        <f t="shared" si="48"/>
        <v>4.2121964229636592E-2</v>
      </c>
      <c r="AU87">
        <f t="shared" si="48"/>
        <v>-6.8159136609621779E-2</v>
      </c>
      <c r="AV87">
        <f t="shared" si="47"/>
        <v>3.9435427482726181E-2</v>
      </c>
      <c r="AX87">
        <f t="shared" si="27"/>
        <v>282.15355386459026</v>
      </c>
      <c r="AY87">
        <f t="shared" si="27"/>
        <v>60.481564023483067</v>
      </c>
      <c r="AZ87">
        <f t="shared" si="27"/>
        <v>613.89585228655142</v>
      </c>
      <c r="BA87">
        <f t="shared" si="27"/>
        <v>-248.67136673104073</v>
      </c>
      <c r="BB87">
        <f t="shared" si="27"/>
        <v>307.257891216855</v>
      </c>
      <c r="BC87">
        <f t="shared" si="27"/>
        <v>1935.4614833393907</v>
      </c>
      <c r="BD87">
        <f t="shared" si="26"/>
        <v>113.92572620736875</v>
      </c>
      <c r="BE87">
        <f t="shared" si="26"/>
        <v>-184.34750795536223</v>
      </c>
      <c r="BF87">
        <f t="shared" si="26"/>
        <v>106.65954915527378</v>
      </c>
      <c r="BI87">
        <f t="shared" si="42"/>
        <v>2986.8167454071104</v>
      </c>
      <c r="BJ87">
        <f t="shared" si="43"/>
        <v>2986.8167454071104</v>
      </c>
      <c r="BK87">
        <f t="shared" si="44"/>
        <v>0</v>
      </c>
    </row>
    <row r="88" spans="1:63" x14ac:dyDescent="0.35">
      <c r="A88" s="2">
        <v>41848</v>
      </c>
      <c r="B88">
        <v>7.3995606389258102</v>
      </c>
      <c r="C88">
        <f t="shared" si="29"/>
        <v>7.7656416112696789</v>
      </c>
      <c r="D88">
        <f t="shared" si="30"/>
        <v>2358.1710323488592</v>
      </c>
      <c r="E88">
        <v>1</v>
      </c>
      <c r="F88">
        <v>267720.54075843398</v>
      </c>
      <c r="G88">
        <v>62.023777008056598</v>
      </c>
      <c r="H88">
        <v>55.8794136047363</v>
      </c>
      <c r="I88">
        <v>31.915870666503899</v>
      </c>
      <c r="J88">
        <v>270011.24420143297</v>
      </c>
      <c r="K88">
        <v>8.9513274336283093</v>
      </c>
      <c r="L88">
        <v>0</v>
      </c>
      <c r="M88">
        <v>28.481344223022401</v>
      </c>
      <c r="N88">
        <v>44.501602172851499</v>
      </c>
      <c r="O88">
        <v>27.7450447082519</v>
      </c>
      <c r="P88">
        <v>92</v>
      </c>
      <c r="S88">
        <f t="shared" si="31"/>
        <v>263.60411591656322</v>
      </c>
      <c r="T88">
        <f t="shared" si="32"/>
        <v>309.59313020614798</v>
      </c>
      <c r="U88">
        <f t="shared" si="33"/>
        <v>685.98451749483365</v>
      </c>
      <c r="V88">
        <f t="shared" si="34"/>
        <v>95.986206437085045</v>
      </c>
      <c r="W88">
        <f t="shared" si="35"/>
        <v>470.51000196757923</v>
      </c>
      <c r="X88">
        <f t="shared" si="36"/>
        <v>1387.1652685118786</v>
      </c>
      <c r="Y88">
        <f t="shared" si="37"/>
        <v>347.9193273241886</v>
      </c>
      <c r="Z88">
        <f t="shared" si="38"/>
        <v>139.34020544683835</v>
      </c>
      <c r="AA88">
        <f t="shared" si="39"/>
        <v>305.54820134056035</v>
      </c>
      <c r="AC88">
        <f t="shared" si="40"/>
        <v>263.60411591656322</v>
      </c>
      <c r="AD88">
        <f t="shared" si="46"/>
        <v>45.989014289584759</v>
      </c>
      <c r="AE88">
        <f t="shared" si="46"/>
        <v>422.38040157827044</v>
      </c>
      <c r="AF88">
        <f t="shared" si="46"/>
        <v>-167.61790947947816</v>
      </c>
      <c r="AG88">
        <f t="shared" si="45"/>
        <v>206.90588605101601</v>
      </c>
      <c r="AH88">
        <f t="shared" si="45"/>
        <v>1123.5611525953154</v>
      </c>
      <c r="AI88">
        <f t="shared" si="45"/>
        <v>84.315211407625384</v>
      </c>
      <c r="AJ88">
        <f t="shared" si="45"/>
        <v>-124.26391046972486</v>
      </c>
      <c r="AK88">
        <f t="shared" si="24"/>
        <v>41.944085423997137</v>
      </c>
      <c r="AL88">
        <f t="shared" si="41"/>
        <v>461.3529850356897</v>
      </c>
      <c r="AN88">
        <v>0</v>
      </c>
      <c r="AO88">
        <f t="shared" si="48"/>
        <v>2.8158597845328374E-2</v>
      </c>
      <c r="AP88">
        <f t="shared" si="48"/>
        <v>0.25861915175869293</v>
      </c>
      <c r="AQ88">
        <f t="shared" si="48"/>
        <v>-0.10263071252162505</v>
      </c>
      <c r="AR88">
        <f t="shared" si="48"/>
        <v>0.12668633427225609</v>
      </c>
      <c r="AS88">
        <f t="shared" si="48"/>
        <v>0.6879448742116272</v>
      </c>
      <c r="AT88">
        <f t="shared" si="48"/>
        <v>5.1625331983009184E-2</v>
      </c>
      <c r="AU88">
        <f t="shared" si="48"/>
        <v>-7.6085507281623152E-2</v>
      </c>
      <c r="AV88">
        <f t="shared" si="47"/>
        <v>2.5681929732334324E-2</v>
      </c>
      <c r="AX88">
        <f t="shared" si="27"/>
        <v>263.60411591656322</v>
      </c>
      <c r="AY88">
        <f t="shared" si="27"/>
        <v>58.980067459946547</v>
      </c>
      <c r="AZ88">
        <f t="shared" si="27"/>
        <v>541.69511922954143</v>
      </c>
      <c r="BA88">
        <f t="shared" si="27"/>
        <v>-214.9668950576696</v>
      </c>
      <c r="BB88">
        <f t="shared" si="27"/>
        <v>265.35300453075058</v>
      </c>
      <c r="BC88">
        <f t="shared" si="27"/>
        <v>1440.9465738528518</v>
      </c>
      <c r="BD88">
        <f t="shared" si="26"/>
        <v>108.13271242144513</v>
      </c>
      <c r="BE88">
        <f t="shared" si="26"/>
        <v>-159.3661863720564</v>
      </c>
      <c r="BF88">
        <f t="shared" si="26"/>
        <v>53.792520367486411</v>
      </c>
      <c r="BI88">
        <f t="shared" si="42"/>
        <v>2358.1710323488592</v>
      </c>
      <c r="BJ88">
        <f t="shared" si="43"/>
        <v>2358.1710323488592</v>
      </c>
      <c r="BK88">
        <f t="shared" si="44"/>
        <v>0</v>
      </c>
    </row>
    <row r="89" spans="1:63" x14ac:dyDescent="0.35">
      <c r="A89" s="2">
        <v>41855</v>
      </c>
      <c r="B89">
        <v>8.6131446746324691</v>
      </c>
      <c r="C89">
        <f t="shared" si="29"/>
        <v>7.9495184699425803</v>
      </c>
      <c r="D89">
        <f t="shared" si="30"/>
        <v>2834.2098645971078</v>
      </c>
      <c r="E89">
        <v>1</v>
      </c>
      <c r="F89">
        <v>321824.93425782502</v>
      </c>
      <c r="G89">
        <v>64.574226379394503</v>
      </c>
      <c r="H89">
        <v>58.975612640380803</v>
      </c>
      <c r="I89">
        <v>33.0374336242675</v>
      </c>
      <c r="J89">
        <v>278964.89963122702</v>
      </c>
      <c r="K89">
        <v>9.2769230769230706</v>
      </c>
      <c r="L89">
        <v>0</v>
      </c>
      <c r="M89">
        <v>29.608486175537099</v>
      </c>
      <c r="N89">
        <v>43.2831001281738</v>
      </c>
      <c r="O89">
        <v>35.658729553222599</v>
      </c>
      <c r="P89">
        <v>92</v>
      </c>
      <c r="S89">
        <f t="shared" si="31"/>
        <v>266.40132603899559</v>
      </c>
      <c r="T89">
        <f t="shared" si="32"/>
        <v>326.94806107478678</v>
      </c>
      <c r="U89">
        <f t="shared" si="33"/>
        <v>721.07163473752348</v>
      </c>
      <c r="V89">
        <f t="shared" si="34"/>
        <v>91.723976823505183</v>
      </c>
      <c r="W89">
        <f t="shared" si="35"/>
        <v>485.2831081889297</v>
      </c>
      <c r="X89">
        <f t="shared" si="36"/>
        <v>1481.2447328714584</v>
      </c>
      <c r="Y89">
        <f t="shared" si="37"/>
        <v>355.49422542180326</v>
      </c>
      <c r="Z89">
        <f t="shared" si="38"/>
        <v>143.29855110207944</v>
      </c>
      <c r="AA89">
        <f t="shared" si="39"/>
        <v>322.0734660513707</v>
      </c>
      <c r="AC89">
        <f t="shared" si="40"/>
        <v>266.40132603899559</v>
      </c>
      <c r="AD89">
        <f t="shared" si="46"/>
        <v>60.546735035791187</v>
      </c>
      <c r="AE89">
        <f t="shared" si="46"/>
        <v>454.67030869852789</v>
      </c>
      <c r="AF89">
        <f t="shared" si="46"/>
        <v>-174.67734921549041</v>
      </c>
      <c r="AG89">
        <f t="shared" si="45"/>
        <v>218.88178214993411</v>
      </c>
      <c r="AH89">
        <f t="shared" si="45"/>
        <v>1214.8434068324627</v>
      </c>
      <c r="AI89">
        <f t="shared" si="45"/>
        <v>89.092899382807673</v>
      </c>
      <c r="AJ89">
        <f t="shared" si="45"/>
        <v>-123.10277493691615</v>
      </c>
      <c r="AK89">
        <f t="shared" si="24"/>
        <v>55.67214001237511</v>
      </c>
      <c r="AL89">
        <f t="shared" si="41"/>
        <v>771.88139059861987</v>
      </c>
      <c r="AN89">
        <v>0</v>
      </c>
      <c r="AO89">
        <f t="shared" si="48"/>
        <v>3.3713358086147067E-2</v>
      </c>
      <c r="AP89">
        <f t="shared" si="48"/>
        <v>0.25316745682870156</v>
      </c>
      <c r="AQ89">
        <f t="shared" si="48"/>
        <v>-9.7263048456033646E-2</v>
      </c>
      <c r="AR89">
        <f t="shared" si="48"/>
        <v>0.12187676008941932</v>
      </c>
      <c r="AS89">
        <f t="shared" si="48"/>
        <v>0.67644358971506791</v>
      </c>
      <c r="AT89">
        <f t="shared" si="48"/>
        <v>4.9608303702092703E-2</v>
      </c>
      <c r="AU89">
        <f t="shared" si="48"/>
        <v>-6.8545528184026747E-2</v>
      </c>
      <c r="AV89">
        <f t="shared" si="47"/>
        <v>3.0999108218631825E-2</v>
      </c>
      <c r="AX89">
        <f t="shared" si="27"/>
        <v>266.40132603899559</v>
      </c>
      <c r="AY89">
        <f t="shared" si="27"/>
        <v>86.569448757075605</v>
      </c>
      <c r="AZ89">
        <f t="shared" si="27"/>
        <v>650.08555732978209</v>
      </c>
      <c r="BA89">
        <f t="shared" si="27"/>
        <v>-249.75288631159461</v>
      </c>
      <c r="BB89">
        <f t="shared" si="27"/>
        <v>312.95618520940945</v>
      </c>
      <c r="BC89">
        <f t="shared" si="27"/>
        <v>1736.9776255232516</v>
      </c>
      <c r="BD89">
        <f t="shared" si="26"/>
        <v>127.38462582961765</v>
      </c>
      <c r="BE89">
        <f t="shared" si="26"/>
        <v>-176.01179255091961</v>
      </c>
      <c r="BF89">
        <f t="shared" si="26"/>
        <v>79.599774771489749</v>
      </c>
      <c r="BI89">
        <f t="shared" si="42"/>
        <v>2834.2098645971068</v>
      </c>
      <c r="BJ89">
        <f t="shared" si="43"/>
        <v>2834.2098645971078</v>
      </c>
      <c r="BK89">
        <f t="shared" si="44"/>
        <v>0</v>
      </c>
    </row>
    <row r="90" spans="1:63" x14ac:dyDescent="0.35">
      <c r="A90" s="2">
        <v>41862</v>
      </c>
      <c r="B90">
        <v>8.87818832587865</v>
      </c>
      <c r="C90">
        <f t="shared" si="29"/>
        <v>8.5836209005128907</v>
      </c>
      <c r="D90">
        <f t="shared" si="30"/>
        <v>5343.4185258610523</v>
      </c>
      <c r="E90">
        <v>1</v>
      </c>
      <c r="F90">
        <v>271474.47819420602</v>
      </c>
      <c r="G90">
        <v>63.766712188720703</v>
      </c>
      <c r="H90">
        <v>57.605159759521399</v>
      </c>
      <c r="I90">
        <v>34.094615936279297</v>
      </c>
      <c r="J90">
        <v>295233.32385613001</v>
      </c>
      <c r="K90">
        <v>13.0637362637362</v>
      </c>
      <c r="L90">
        <v>0.42857142857142799</v>
      </c>
      <c r="M90">
        <v>30.5084838867187</v>
      </c>
      <c r="N90">
        <v>43.103767395019503</v>
      </c>
      <c r="O90">
        <v>41.857887268066399</v>
      </c>
      <c r="P90">
        <v>89</v>
      </c>
      <c r="S90">
        <f t="shared" si="31"/>
        <v>438.8073201868209</v>
      </c>
      <c r="T90">
        <f t="shared" si="32"/>
        <v>516.93797542027903</v>
      </c>
      <c r="U90">
        <f t="shared" si="33"/>
        <v>1173.0272888063105</v>
      </c>
      <c r="V90">
        <f t="shared" si="34"/>
        <v>154.87475023415692</v>
      </c>
      <c r="W90">
        <f t="shared" si="35"/>
        <v>814.83038387666545</v>
      </c>
      <c r="X90">
        <f t="shared" si="36"/>
        <v>2696.5955588720594</v>
      </c>
      <c r="Y90">
        <f t="shared" si="37"/>
        <v>590.71583287795829</v>
      </c>
      <c r="Z90">
        <f t="shared" si="38"/>
        <v>236.64374837977974</v>
      </c>
      <c r="AA90">
        <f t="shared" si="39"/>
        <v>548.30301794907314</v>
      </c>
      <c r="AC90">
        <f t="shared" si="40"/>
        <v>438.8073201868209</v>
      </c>
      <c r="AD90">
        <f t="shared" si="46"/>
        <v>78.130655233458128</v>
      </c>
      <c r="AE90">
        <f t="shared" si="46"/>
        <v>734.21996861948958</v>
      </c>
      <c r="AF90">
        <f t="shared" si="46"/>
        <v>-283.93256995266398</v>
      </c>
      <c r="AG90">
        <f t="shared" si="45"/>
        <v>376.02306368984455</v>
      </c>
      <c r="AH90">
        <f t="shared" si="45"/>
        <v>2257.7882386852384</v>
      </c>
      <c r="AI90">
        <f t="shared" si="45"/>
        <v>151.90851269113739</v>
      </c>
      <c r="AJ90">
        <f t="shared" si="45"/>
        <v>-202.16357180704117</v>
      </c>
      <c r="AK90">
        <f t="shared" si="24"/>
        <v>109.49569776225223</v>
      </c>
      <c r="AL90">
        <f t="shared" si="41"/>
        <v>1683.1412107525161</v>
      </c>
      <c r="AN90">
        <v>0</v>
      </c>
      <c r="AO90">
        <f t="shared" si="48"/>
        <v>2.425310661177112E-2</v>
      </c>
      <c r="AP90">
        <f t="shared" si="48"/>
        <v>0.22791457619562022</v>
      </c>
      <c r="AQ90">
        <f t="shared" si="48"/>
        <v>-8.8137580173104732E-2</v>
      </c>
      <c r="AR90">
        <f t="shared" si="48"/>
        <v>0.11672406208426668</v>
      </c>
      <c r="AS90">
        <f t="shared" si="48"/>
        <v>0.70085651651090575</v>
      </c>
      <c r="AT90">
        <f t="shared" si="48"/>
        <v>4.715502951466382E-2</v>
      </c>
      <c r="AU90">
        <f t="shared" si="48"/>
        <v>-6.2755068998230398E-2</v>
      </c>
      <c r="AV90">
        <f t="shared" si="47"/>
        <v>3.3989358254107559E-2</v>
      </c>
      <c r="AX90">
        <f t="shared" si="27"/>
        <v>438.8073201868209</v>
      </c>
      <c r="AY90">
        <f t="shared" si="27"/>
        <v>118.95205846050442</v>
      </c>
      <c r="AZ90">
        <f t="shared" si="27"/>
        <v>1117.8323843455323</v>
      </c>
      <c r="BA90">
        <f t="shared" si="27"/>
        <v>-432.28056335802046</v>
      </c>
      <c r="BB90">
        <f t="shared" si="27"/>
        <v>572.4861428703091</v>
      </c>
      <c r="BC90">
        <f t="shared" si="27"/>
        <v>3437.4287244491952</v>
      </c>
      <c r="BD90">
        <f t="shared" si="26"/>
        <v>231.27708616151926</v>
      </c>
      <c r="BE90">
        <f t="shared" si="26"/>
        <v>-307.78921462158036</v>
      </c>
      <c r="BF90">
        <f t="shared" si="26"/>
        <v>166.70458736677188</v>
      </c>
      <c r="BI90">
        <f t="shared" si="42"/>
        <v>5343.4185258610523</v>
      </c>
      <c r="BJ90">
        <f t="shared" si="43"/>
        <v>5343.4185258610523</v>
      </c>
      <c r="BK90">
        <f t="shared" si="44"/>
        <v>0</v>
      </c>
    </row>
    <row r="91" spans="1:63" x14ac:dyDescent="0.35">
      <c r="A91" s="2">
        <v>41869</v>
      </c>
      <c r="B91">
        <v>9.48295065092009</v>
      </c>
      <c r="C91">
        <f t="shared" si="29"/>
        <v>9.2309849754660203</v>
      </c>
      <c r="D91">
        <f t="shared" si="30"/>
        <v>10208.591773702194</v>
      </c>
      <c r="E91">
        <v>1</v>
      </c>
      <c r="F91">
        <v>296554.19495073502</v>
      </c>
      <c r="G91">
        <v>61.559066772460902</v>
      </c>
      <c r="H91">
        <v>55.156761169433601</v>
      </c>
      <c r="I91">
        <v>34.1873779296875</v>
      </c>
      <c r="J91">
        <v>307965.64274178899</v>
      </c>
      <c r="K91">
        <v>21.7912087912087</v>
      </c>
      <c r="L91">
        <v>1</v>
      </c>
      <c r="M91">
        <v>31.702692031860298</v>
      </c>
      <c r="N91">
        <v>57.503509521484297</v>
      </c>
      <c r="O91">
        <v>46.590572357177699</v>
      </c>
      <c r="P91">
        <v>90</v>
      </c>
      <c r="S91">
        <f t="shared" si="31"/>
        <v>889.114189280093</v>
      </c>
      <c r="T91">
        <f t="shared" si="32"/>
        <v>1068.9989945398645</v>
      </c>
      <c r="U91">
        <f t="shared" si="33"/>
        <v>2297.2464378866975</v>
      </c>
      <c r="V91">
        <f t="shared" si="34"/>
        <v>328.01081780968406</v>
      </c>
      <c r="W91">
        <f t="shared" si="35"/>
        <v>1653.7970172406053</v>
      </c>
      <c r="X91">
        <f t="shared" si="36"/>
        <v>5908.8965087059878</v>
      </c>
      <c r="Y91">
        <f t="shared" si="37"/>
        <v>1210.9212412463876</v>
      </c>
      <c r="Z91">
        <f t="shared" si="38"/>
        <v>390.11064216372495</v>
      </c>
      <c r="AA91">
        <f t="shared" si="39"/>
        <v>1139.3129681906714</v>
      </c>
      <c r="AC91">
        <f t="shared" si="40"/>
        <v>889.114189280093</v>
      </c>
      <c r="AD91">
        <f t="shared" si="46"/>
        <v>179.8848052597715</v>
      </c>
      <c r="AE91">
        <f t="shared" si="46"/>
        <v>1408.1322486066047</v>
      </c>
      <c r="AF91">
        <f t="shared" si="46"/>
        <v>-561.103371470409</v>
      </c>
      <c r="AG91">
        <f t="shared" si="45"/>
        <v>764.68282796051233</v>
      </c>
      <c r="AH91">
        <f t="shared" si="45"/>
        <v>5019.7823194258945</v>
      </c>
      <c r="AI91">
        <f t="shared" si="45"/>
        <v>321.80705196629458</v>
      </c>
      <c r="AJ91">
        <f t="shared" si="45"/>
        <v>-499.00354711636805</v>
      </c>
      <c r="AK91">
        <f t="shared" si="24"/>
        <v>250.19877891057843</v>
      </c>
      <c r="AL91">
        <f t="shared" si="41"/>
        <v>2435.0964708792217</v>
      </c>
      <c r="AN91">
        <v>0</v>
      </c>
      <c r="AO91">
        <f t="shared" si="48"/>
        <v>2.6129408336488531E-2</v>
      </c>
      <c r="AP91">
        <f t="shared" si="48"/>
        <v>0.20454013590801101</v>
      </c>
      <c r="AQ91">
        <f t="shared" si="48"/>
        <v>-8.1503821798391232E-2</v>
      </c>
      <c r="AR91">
        <f t="shared" si="48"/>
        <v>0.11107502843737641</v>
      </c>
      <c r="AS91">
        <f t="shared" si="48"/>
        <v>0.72915520460525263</v>
      </c>
      <c r="AT91">
        <f t="shared" si="48"/>
        <v>4.6744514381000683E-2</v>
      </c>
      <c r="AU91">
        <f t="shared" si="48"/>
        <v>-7.248342863162148E-2</v>
      </c>
      <c r="AV91">
        <f t="shared" si="47"/>
        <v>3.6342958761883495E-2</v>
      </c>
      <c r="AX91">
        <f t="shared" si="27"/>
        <v>889.114189280093</v>
      </c>
      <c r="AY91">
        <f t="shared" si="27"/>
        <v>243.51243528611684</v>
      </c>
      <c r="AZ91">
        <f t="shared" si="27"/>
        <v>1906.2072117093587</v>
      </c>
      <c r="BA91">
        <f t="shared" ref="BA91:BF123" si="49">AF91+($AL91*AQ91)</f>
        <v>-759.57304029484044</v>
      </c>
      <c r="BB91">
        <f t="shared" si="49"/>
        <v>1035.1612377111769</v>
      </c>
      <c r="BC91">
        <f t="shared" si="49"/>
        <v>6795.3455848833619</v>
      </c>
      <c r="BD91">
        <f t="shared" si="26"/>
        <v>435.63445396843235</v>
      </c>
      <c r="BE91">
        <f t="shared" si="26"/>
        <v>-675.50768837445548</v>
      </c>
      <c r="BF91">
        <f t="shared" si="26"/>
        <v>338.69738953295001</v>
      </c>
      <c r="BI91">
        <f t="shared" si="42"/>
        <v>10208.591773702195</v>
      </c>
      <c r="BJ91">
        <f t="shared" si="43"/>
        <v>10208.591773702194</v>
      </c>
      <c r="BK91">
        <f t="shared" si="44"/>
        <v>0</v>
      </c>
    </row>
    <row r="92" spans="1:63" x14ac:dyDescent="0.35">
      <c r="A92" s="2">
        <v>41876</v>
      </c>
      <c r="B92">
        <v>9.7986808168471899</v>
      </c>
      <c r="C92">
        <f t="shared" si="29"/>
        <v>9.5746163715311177</v>
      </c>
      <c r="D92">
        <f t="shared" si="30"/>
        <v>14394.71452816997</v>
      </c>
      <c r="E92">
        <v>1</v>
      </c>
      <c r="F92">
        <v>338635.06384428201</v>
      </c>
      <c r="G92">
        <v>59.162742614746101</v>
      </c>
      <c r="H92">
        <v>52.7434883117675</v>
      </c>
      <c r="I92">
        <v>34.477397918701101</v>
      </c>
      <c r="J92">
        <v>354435.49107840302</v>
      </c>
      <c r="K92">
        <v>30.857142857142801</v>
      </c>
      <c r="L92">
        <v>1</v>
      </c>
      <c r="M92">
        <v>34.303970336913999</v>
      </c>
      <c r="N92">
        <v>70.418510437011705</v>
      </c>
      <c r="O92">
        <v>44.219203948974602</v>
      </c>
      <c r="P92">
        <v>97</v>
      </c>
      <c r="S92">
        <f t="shared" si="31"/>
        <v>1068.6975123566633</v>
      </c>
      <c r="T92">
        <f t="shared" si="32"/>
        <v>1329.6352699993681</v>
      </c>
      <c r="U92">
        <f t="shared" si="33"/>
        <v>2661.0748495048524</v>
      </c>
      <c r="V92">
        <f t="shared" si="34"/>
        <v>411.84471897358111</v>
      </c>
      <c r="W92">
        <f t="shared" si="35"/>
        <v>1998.3240079815623</v>
      </c>
      <c r="X92">
        <f t="shared" si="36"/>
        <v>9451.9294847997262</v>
      </c>
      <c r="Y92">
        <f t="shared" si="37"/>
        <v>1492.8671247678242</v>
      </c>
      <c r="Z92">
        <f t="shared" si="38"/>
        <v>389.70121389184686</v>
      </c>
      <c r="AA92">
        <f t="shared" si="39"/>
        <v>1352.2572487077546</v>
      </c>
      <c r="AC92">
        <f t="shared" si="40"/>
        <v>1068.6975123566633</v>
      </c>
      <c r="AD92">
        <f t="shared" si="46"/>
        <v>260.93775764270481</v>
      </c>
      <c r="AE92">
        <f t="shared" si="46"/>
        <v>1592.3773371481891</v>
      </c>
      <c r="AF92">
        <f t="shared" si="46"/>
        <v>-656.85279338308214</v>
      </c>
      <c r="AG92">
        <f t="shared" si="45"/>
        <v>929.62649562489901</v>
      </c>
      <c r="AH92">
        <f t="shared" si="45"/>
        <v>8383.2319724430636</v>
      </c>
      <c r="AI92">
        <f t="shared" si="45"/>
        <v>424.16961241116087</v>
      </c>
      <c r="AJ92">
        <f t="shared" si="45"/>
        <v>-678.99629846481639</v>
      </c>
      <c r="AK92">
        <f t="shared" si="24"/>
        <v>283.55973635109126</v>
      </c>
      <c r="AL92">
        <f t="shared" si="41"/>
        <v>2787.9631960400966</v>
      </c>
      <c r="AN92">
        <v>0</v>
      </c>
      <c r="AO92">
        <f t="shared" si="48"/>
        <v>2.4761475136242987E-2</v>
      </c>
      <c r="AP92">
        <f t="shared" si="48"/>
        <v>0.1511073452823245</v>
      </c>
      <c r="AQ92">
        <f t="shared" si="48"/>
        <v>-6.2331508703304214E-2</v>
      </c>
      <c r="AR92">
        <f t="shared" si="48"/>
        <v>8.8216146123735156E-2</v>
      </c>
      <c r="AS92">
        <f t="shared" si="48"/>
        <v>0.7955199428487526</v>
      </c>
      <c r="AT92">
        <f t="shared" si="48"/>
        <v>4.0251228515768712E-2</v>
      </c>
      <c r="AU92">
        <f t="shared" si="48"/>
        <v>-6.4432798510743322E-2</v>
      </c>
      <c r="AV92">
        <f t="shared" si="47"/>
        <v>2.6908169307223534E-2</v>
      </c>
      <c r="AX92">
        <f t="shared" ref="AX92:AZ123" si="50">AC92+($AL92*AN92)</f>
        <v>1068.6975123566633</v>
      </c>
      <c r="AY92">
        <f t="shared" si="50"/>
        <v>329.97183900221216</v>
      </c>
      <c r="AZ92">
        <f t="shared" si="50"/>
        <v>2013.659054446633</v>
      </c>
      <c r="BA92">
        <f t="shared" si="49"/>
        <v>-830.63074560154723</v>
      </c>
      <c r="BB92">
        <f t="shared" si="49"/>
        <v>1175.5698643143678</v>
      </c>
      <c r="BC92">
        <f t="shared" si="49"/>
        <v>10601.112294821307</v>
      </c>
      <c r="BD92">
        <f t="shared" si="26"/>
        <v>536.38855610852374</v>
      </c>
      <c r="BE92">
        <f t="shared" si="26"/>
        <v>-858.63256933063599</v>
      </c>
      <c r="BF92">
        <f t="shared" si="26"/>
        <v>358.57872205244621</v>
      </c>
      <c r="BI92">
        <f t="shared" si="42"/>
        <v>14394.71452816997</v>
      </c>
      <c r="BJ92">
        <f t="shared" si="43"/>
        <v>14394.71452816997</v>
      </c>
      <c r="BK92">
        <f t="shared" si="44"/>
        <v>0</v>
      </c>
    </row>
    <row r="93" spans="1:63" x14ac:dyDescent="0.35">
      <c r="A93" s="2">
        <v>41883</v>
      </c>
      <c r="B93">
        <v>9.9241989138672508</v>
      </c>
      <c r="C93">
        <f t="shared" si="29"/>
        <v>9.8719860375505561</v>
      </c>
      <c r="D93">
        <f t="shared" si="30"/>
        <v>19379.789768950668</v>
      </c>
      <c r="E93">
        <v>1</v>
      </c>
      <c r="F93">
        <v>330872.378463534</v>
      </c>
      <c r="G93">
        <v>56.6455268859863</v>
      </c>
      <c r="H93">
        <v>50.269760131835902</v>
      </c>
      <c r="I93">
        <v>34.824134826660099</v>
      </c>
      <c r="J93">
        <v>344983.95029340999</v>
      </c>
      <c r="K93">
        <v>39.934065934065899</v>
      </c>
      <c r="L93">
        <v>1</v>
      </c>
      <c r="M93">
        <v>34.481937408447202</v>
      </c>
      <c r="N93">
        <v>69.616455078125</v>
      </c>
      <c r="O93">
        <v>37.358749389648402</v>
      </c>
      <c r="P93">
        <v>92</v>
      </c>
      <c r="S93">
        <f t="shared" si="31"/>
        <v>1551.6476707684951</v>
      </c>
      <c r="T93">
        <f t="shared" si="32"/>
        <v>1918.3594338465232</v>
      </c>
      <c r="U93">
        <f t="shared" si="33"/>
        <v>3716.5335940792952</v>
      </c>
      <c r="V93">
        <f t="shared" si="34"/>
        <v>625.30883599973595</v>
      </c>
      <c r="W93">
        <f t="shared" si="35"/>
        <v>2919.6971619473093</v>
      </c>
      <c r="X93">
        <f t="shared" si="36"/>
        <v>12948.353976899893</v>
      </c>
      <c r="Y93">
        <f t="shared" si="37"/>
        <v>2171.2637641754832</v>
      </c>
      <c r="Z93">
        <f t="shared" si="38"/>
        <v>572.34807169883811</v>
      </c>
      <c r="AA93">
        <f t="shared" si="39"/>
        <v>1892.9579224018526</v>
      </c>
      <c r="AC93">
        <f t="shared" si="40"/>
        <v>1551.6476707684951</v>
      </c>
      <c r="AD93">
        <f t="shared" si="46"/>
        <v>366.71176307802807</v>
      </c>
      <c r="AE93">
        <f t="shared" si="46"/>
        <v>2164.8859233108001</v>
      </c>
      <c r="AF93">
        <f t="shared" si="46"/>
        <v>-926.33883476875917</v>
      </c>
      <c r="AG93">
        <f t="shared" si="45"/>
        <v>1368.0494911788142</v>
      </c>
      <c r="AH93">
        <f t="shared" si="45"/>
        <v>11396.706306131397</v>
      </c>
      <c r="AI93">
        <f t="shared" si="45"/>
        <v>619.61609340698806</v>
      </c>
      <c r="AJ93">
        <f t="shared" si="45"/>
        <v>-979.29959906965701</v>
      </c>
      <c r="AK93">
        <f t="shared" si="24"/>
        <v>341.31025163335744</v>
      </c>
      <c r="AL93">
        <f t="shared" si="41"/>
        <v>3476.5007032812027</v>
      </c>
      <c r="AN93">
        <v>0</v>
      </c>
      <c r="AO93">
        <f t="shared" si="48"/>
        <v>2.5551903993944414E-2</v>
      </c>
      <c r="AP93">
        <f t="shared" si="48"/>
        <v>0.15084587635251029</v>
      </c>
      <c r="AQ93">
        <f t="shared" si="48"/>
        <v>-6.4545845961415979E-2</v>
      </c>
      <c r="AR93">
        <f t="shared" si="48"/>
        <v>9.5323555928931714E-2</v>
      </c>
      <c r="AS93">
        <f t="shared" si="48"/>
        <v>0.79410472938520893</v>
      </c>
      <c r="AT93">
        <f t="shared" si="48"/>
        <v>4.3173883485350534E-2</v>
      </c>
      <c r="AU93">
        <f t="shared" si="48"/>
        <v>-6.8236069458758555E-2</v>
      </c>
      <c r="AV93">
        <f t="shared" si="47"/>
        <v>2.3781966274228565E-2</v>
      </c>
      <c r="AX93">
        <f t="shared" si="50"/>
        <v>1551.6476707684951</v>
      </c>
      <c r="AY93">
        <f t="shared" si="50"/>
        <v>455.54297528314959</v>
      </c>
      <c r="AZ93">
        <f t="shared" si="50"/>
        <v>2689.3017185373715</v>
      </c>
      <c r="BA93">
        <f t="shared" si="49"/>
        <v>-1150.7325136475019</v>
      </c>
      <c r="BB93">
        <f t="shared" si="49"/>
        <v>1699.4419004050103</v>
      </c>
      <c r="BC93">
        <f t="shared" si="49"/>
        <v>14157.411956318005</v>
      </c>
      <c r="BD93">
        <f t="shared" si="26"/>
        <v>769.71012970718994</v>
      </c>
      <c r="BE93">
        <f t="shared" si="26"/>
        <v>-1216.522342532176</v>
      </c>
      <c r="BF93">
        <f t="shared" si="26"/>
        <v>423.98827411112291</v>
      </c>
      <c r="BI93">
        <f t="shared" si="42"/>
        <v>19379.789768950664</v>
      </c>
      <c r="BJ93">
        <f t="shared" si="43"/>
        <v>19379.789768950668</v>
      </c>
      <c r="BK93">
        <f t="shared" si="44"/>
        <v>0</v>
      </c>
    </row>
    <row r="94" spans="1:63" x14ac:dyDescent="0.35">
      <c r="A94" s="2">
        <v>41890</v>
      </c>
      <c r="B94">
        <v>8.9031690519196705</v>
      </c>
      <c r="C94">
        <f t="shared" si="29"/>
        <v>8.7817001537239712</v>
      </c>
      <c r="D94">
        <f t="shared" si="30"/>
        <v>6513.9424678751448</v>
      </c>
      <c r="E94">
        <v>1</v>
      </c>
      <c r="F94">
        <v>355588.55933378701</v>
      </c>
      <c r="G94">
        <v>55.122135162353501</v>
      </c>
      <c r="H94">
        <v>47.593357086181598</v>
      </c>
      <c r="I94">
        <v>34.743473052978501</v>
      </c>
      <c r="J94">
        <v>364492.06805288303</v>
      </c>
      <c r="K94">
        <v>10.4100877192982</v>
      </c>
      <c r="L94">
        <v>0.14285714285714199</v>
      </c>
      <c r="M94">
        <v>30.059888839721602</v>
      </c>
      <c r="N94">
        <v>64.903709411621094</v>
      </c>
      <c r="O94">
        <v>35.830310821533203</v>
      </c>
      <c r="P94">
        <v>70</v>
      </c>
      <c r="S94">
        <f t="shared" si="31"/>
        <v>435.75827777991884</v>
      </c>
      <c r="T94">
        <f t="shared" si="32"/>
        <v>549.67924401476921</v>
      </c>
      <c r="U94">
        <f t="shared" si="33"/>
        <v>1019.5034816341249</v>
      </c>
      <c r="V94">
        <f t="shared" si="34"/>
        <v>184.31520784872561</v>
      </c>
      <c r="W94">
        <f t="shared" si="35"/>
        <v>818.75586245706847</v>
      </c>
      <c r="X94">
        <f t="shared" si="36"/>
        <v>4099.8837530312794</v>
      </c>
      <c r="Y94">
        <f t="shared" si="37"/>
        <v>584.05271122395595</v>
      </c>
      <c r="Z94">
        <f t="shared" si="38"/>
        <v>171.96262209823652</v>
      </c>
      <c r="AA94">
        <f t="shared" si="39"/>
        <v>527.30366395772444</v>
      </c>
      <c r="AC94">
        <f t="shared" si="40"/>
        <v>435.75827777991884</v>
      </c>
      <c r="AD94">
        <f t="shared" si="46"/>
        <v>113.92096623485037</v>
      </c>
      <c r="AE94">
        <f t="shared" si="46"/>
        <v>583.74520385420601</v>
      </c>
      <c r="AF94">
        <f t="shared" si="46"/>
        <v>-251.44306993119324</v>
      </c>
      <c r="AG94">
        <f t="shared" si="45"/>
        <v>382.99758467714963</v>
      </c>
      <c r="AH94">
        <f t="shared" si="45"/>
        <v>3664.1254752513605</v>
      </c>
      <c r="AI94">
        <f t="shared" si="45"/>
        <v>148.29443344403711</v>
      </c>
      <c r="AJ94">
        <f t="shared" si="45"/>
        <v>-263.79565568168232</v>
      </c>
      <c r="AK94">
        <f t="shared" si="24"/>
        <v>91.545386177805597</v>
      </c>
      <c r="AL94">
        <f t="shared" si="41"/>
        <v>1608.7938660686923</v>
      </c>
      <c r="AN94">
        <v>0</v>
      </c>
      <c r="AO94">
        <f t="shared" si="48"/>
        <v>2.5489151310511955E-2</v>
      </c>
      <c r="AP94">
        <f t="shared" si="48"/>
        <v>0.13060958241129902</v>
      </c>
      <c r="AQ94">
        <f t="shared" si="48"/>
        <v>-5.625891938313967E-2</v>
      </c>
      <c r="AR94">
        <f t="shared" si="48"/>
        <v>8.5693474257155941E-2</v>
      </c>
      <c r="AS94">
        <f t="shared" si="48"/>
        <v>0.81982668990751761</v>
      </c>
      <c r="AT94">
        <f t="shared" si="48"/>
        <v>3.318001398240749E-2</v>
      </c>
      <c r="AU94">
        <f t="shared" si="48"/>
        <v>-5.9022738350591249E-2</v>
      </c>
      <c r="AV94">
        <f t="shared" si="47"/>
        <v>2.0482745864838926E-2</v>
      </c>
      <c r="AX94">
        <f t="shared" si="50"/>
        <v>435.75827777991884</v>
      </c>
      <c r="AY94">
        <f t="shared" si="50"/>
        <v>154.92775651449875</v>
      </c>
      <c r="AZ94">
        <f t="shared" si="50"/>
        <v>793.86909888729724</v>
      </c>
      <c r="BA94">
        <f t="shared" si="49"/>
        <v>-341.95207434644141</v>
      </c>
      <c r="BB94">
        <f t="shared" si="49"/>
        <v>520.86072042417754</v>
      </c>
      <c r="BC94">
        <f t="shared" si="49"/>
        <v>4983.0576252139745</v>
      </c>
      <c r="BD94">
        <f t="shared" si="26"/>
        <v>201.67423641500773</v>
      </c>
      <c r="BE94">
        <f t="shared" si="26"/>
        <v>-358.75107509869088</v>
      </c>
      <c r="BF94">
        <f t="shared" si="26"/>
        <v>124.49790208540233</v>
      </c>
      <c r="BI94">
        <f t="shared" si="42"/>
        <v>6513.9424678751448</v>
      </c>
      <c r="BJ94">
        <f t="shared" si="43"/>
        <v>6513.9424678751448</v>
      </c>
      <c r="BK94">
        <f t="shared" si="44"/>
        <v>0</v>
      </c>
    </row>
    <row r="95" spans="1:63" x14ac:dyDescent="0.35">
      <c r="A95" s="2">
        <v>41897</v>
      </c>
      <c r="B95">
        <v>8.7758471813198593</v>
      </c>
      <c r="C95">
        <f t="shared" si="29"/>
        <v>9.0631156101269337</v>
      </c>
      <c r="D95">
        <f t="shared" si="30"/>
        <v>8630.9996366977066</v>
      </c>
      <c r="E95">
        <v>1</v>
      </c>
      <c r="F95">
        <v>530904.57283536496</v>
      </c>
      <c r="G95">
        <v>57.559013366699197</v>
      </c>
      <c r="H95">
        <v>49.295650482177699</v>
      </c>
      <c r="I95">
        <v>34.037765502929602</v>
      </c>
      <c r="J95">
        <v>388480.70719814399</v>
      </c>
      <c r="K95">
        <v>7.0350109409190296</v>
      </c>
      <c r="L95">
        <v>0</v>
      </c>
      <c r="M95">
        <v>24.502679824829102</v>
      </c>
      <c r="N95">
        <v>48.454940795898402</v>
      </c>
      <c r="O95">
        <v>36.510234832763601</v>
      </c>
      <c r="P95">
        <v>68</v>
      </c>
      <c r="S95">
        <f t="shared" si="31"/>
        <v>361.17538434541092</v>
      </c>
      <c r="T95">
        <f t="shared" si="32"/>
        <v>525.39103982607742</v>
      </c>
      <c r="U95">
        <f t="shared" si="33"/>
        <v>877.36548986074445</v>
      </c>
      <c r="V95">
        <f t="shared" si="34"/>
        <v>148.13849370759206</v>
      </c>
      <c r="W95">
        <f t="shared" si="35"/>
        <v>669.98225485446346</v>
      </c>
      <c r="X95">
        <f t="shared" si="36"/>
        <v>3938.3613660306787</v>
      </c>
      <c r="Y95">
        <f t="shared" si="37"/>
        <v>458.57221489009379</v>
      </c>
      <c r="Z95">
        <f t="shared" si="38"/>
        <v>180.40389309153773</v>
      </c>
      <c r="AA95">
        <f t="shared" si="39"/>
        <v>438.63653837728071</v>
      </c>
      <c r="AC95">
        <f t="shared" si="40"/>
        <v>361.17538434541092</v>
      </c>
      <c r="AD95">
        <f t="shared" si="46"/>
        <v>164.2156554806665</v>
      </c>
      <c r="AE95">
        <f t="shared" si="46"/>
        <v>516.19010551533347</v>
      </c>
      <c r="AF95">
        <f t="shared" si="46"/>
        <v>-213.03689063781886</v>
      </c>
      <c r="AG95">
        <f t="shared" si="45"/>
        <v>308.80687050905254</v>
      </c>
      <c r="AH95">
        <f t="shared" si="45"/>
        <v>3577.185981685268</v>
      </c>
      <c r="AI95">
        <f t="shared" si="45"/>
        <v>97.396830544682871</v>
      </c>
      <c r="AJ95">
        <f t="shared" si="45"/>
        <v>-180.77149125387319</v>
      </c>
      <c r="AK95">
        <f t="shared" si="24"/>
        <v>77.461154031869796</v>
      </c>
      <c r="AL95">
        <f t="shared" si="41"/>
        <v>3922.3760364771133</v>
      </c>
      <c r="AN95">
        <v>0</v>
      </c>
      <c r="AO95">
        <f t="shared" si="48"/>
        <v>3.7772883615039991E-2</v>
      </c>
      <c r="AP95">
        <f t="shared" si="48"/>
        <v>0.11873404348564957</v>
      </c>
      <c r="AQ95">
        <f t="shared" si="48"/>
        <v>-4.9002743692240287E-2</v>
      </c>
      <c r="AR95">
        <f t="shared" si="48"/>
        <v>7.1031753611557821E-2</v>
      </c>
      <c r="AS95">
        <f t="shared" si="48"/>
        <v>0.82282428773338412</v>
      </c>
      <c r="AT95">
        <f t="shared" si="48"/>
        <v>2.2403218096774036E-2</v>
      </c>
      <c r="AU95">
        <f t="shared" si="48"/>
        <v>-4.158105681253807E-2</v>
      </c>
      <c r="AV95">
        <f t="shared" si="47"/>
        <v>1.7817613962372671E-2</v>
      </c>
      <c r="AX95">
        <f t="shared" si="50"/>
        <v>361.17538434541092</v>
      </c>
      <c r="AY95">
        <f t="shared" si="50"/>
        <v>312.37510900093832</v>
      </c>
      <c r="AZ95">
        <f t="shared" si="50"/>
        <v>981.90967239747692</v>
      </c>
      <c r="BA95">
        <f t="shared" si="49"/>
        <v>-405.24407821789214</v>
      </c>
      <c r="BB95">
        <f t="shared" si="49"/>
        <v>587.42011870397357</v>
      </c>
      <c r="BC95">
        <f t="shared" si="49"/>
        <v>6804.6122501220434</v>
      </c>
      <c r="BD95">
        <f t="shared" si="26"/>
        <v>185.27067634743975</v>
      </c>
      <c r="BE95">
        <f t="shared" si="26"/>
        <v>-343.86803206676598</v>
      </c>
      <c r="BF95">
        <f t="shared" si="26"/>
        <v>147.3485360650804</v>
      </c>
      <c r="BI95">
        <f t="shared" si="42"/>
        <v>8630.9996366977048</v>
      </c>
      <c r="BJ95">
        <f t="shared" si="43"/>
        <v>8630.9996366977066</v>
      </c>
      <c r="BK95">
        <f t="shared" si="44"/>
        <v>0</v>
      </c>
    </row>
    <row r="96" spans="1:63" x14ac:dyDescent="0.35">
      <c r="A96" s="2">
        <v>41904</v>
      </c>
      <c r="B96">
        <v>8.6553344124361296</v>
      </c>
      <c r="C96">
        <f t="shared" si="29"/>
        <v>8.9995505514423098</v>
      </c>
      <c r="D96">
        <f t="shared" si="30"/>
        <v>8099.4428264963999</v>
      </c>
      <c r="E96">
        <v>1</v>
      </c>
      <c r="F96">
        <v>694268.93330121902</v>
      </c>
      <c r="G96">
        <v>61.089412689208899</v>
      </c>
      <c r="H96">
        <v>53.371963500976499</v>
      </c>
      <c r="I96">
        <v>32.334274291992102</v>
      </c>
      <c r="J96">
        <v>354559.28361309</v>
      </c>
      <c r="K96">
        <v>8.8108695652173896</v>
      </c>
      <c r="L96">
        <v>0</v>
      </c>
      <c r="M96">
        <v>22.4086608886718</v>
      </c>
      <c r="N96">
        <v>44.356227874755803</v>
      </c>
      <c r="O96">
        <v>27.2666835784912</v>
      </c>
      <c r="P96">
        <v>67</v>
      </c>
      <c r="S96">
        <f t="shared" si="31"/>
        <v>388.63847352668614</v>
      </c>
      <c r="T96">
        <f t="shared" si="32"/>
        <v>645.64119004656743</v>
      </c>
      <c r="U96">
        <f t="shared" si="33"/>
        <v>996.89782392344796</v>
      </c>
      <c r="V96">
        <f t="shared" si="34"/>
        <v>148.0777997127912</v>
      </c>
      <c r="W96">
        <f t="shared" si="35"/>
        <v>698.97405115797631</v>
      </c>
      <c r="X96">
        <f t="shared" si="36"/>
        <v>3439.8705943412324</v>
      </c>
      <c r="Y96">
        <f t="shared" si="37"/>
        <v>483.47496227259268</v>
      </c>
      <c r="Z96">
        <f t="shared" si="38"/>
        <v>205.86121270077581</v>
      </c>
      <c r="AA96">
        <f t="shared" si="39"/>
        <v>449.33235590673894</v>
      </c>
      <c r="AC96">
        <f t="shared" si="40"/>
        <v>388.63847352668614</v>
      </c>
      <c r="AD96">
        <f t="shared" si="46"/>
        <v>257.00271651988129</v>
      </c>
      <c r="AE96">
        <f t="shared" si="46"/>
        <v>608.25935039676187</v>
      </c>
      <c r="AF96">
        <f t="shared" si="46"/>
        <v>-240.56067381389494</v>
      </c>
      <c r="AG96">
        <f t="shared" si="45"/>
        <v>310.33557763129016</v>
      </c>
      <c r="AH96">
        <f t="shared" si="45"/>
        <v>3051.2321208145463</v>
      </c>
      <c r="AI96">
        <f t="shared" si="45"/>
        <v>94.836488745906536</v>
      </c>
      <c r="AJ96">
        <f t="shared" si="45"/>
        <v>-182.77726082591033</v>
      </c>
      <c r="AK96">
        <f t="shared" si="24"/>
        <v>60.693882380052798</v>
      </c>
      <c r="AL96">
        <f t="shared" si="41"/>
        <v>3751.7821511210796</v>
      </c>
      <c r="AN96">
        <v>0</v>
      </c>
      <c r="AO96">
        <f t="shared" si="48"/>
        <v>6.4915704791924614E-2</v>
      </c>
      <c r="AP96">
        <f t="shared" si="48"/>
        <v>0.15363878235205147</v>
      </c>
      <c r="AQ96">
        <f t="shared" si="48"/>
        <v>-6.0762648338159621E-2</v>
      </c>
      <c r="AR96">
        <f t="shared" si="48"/>
        <v>7.8386925308572775E-2</v>
      </c>
      <c r="AS96">
        <f t="shared" si="48"/>
        <v>0.77070346293834824</v>
      </c>
      <c r="AT96">
        <f t="shared" si="48"/>
        <v>2.3954523089469767E-2</v>
      </c>
      <c r="AU96">
        <f t="shared" si="48"/>
        <v>-4.6167273510253098E-2</v>
      </c>
      <c r="AV96">
        <f t="shared" si="47"/>
        <v>1.5330523368045846E-2</v>
      </c>
      <c r="AX96">
        <f t="shared" si="50"/>
        <v>388.63847352668614</v>
      </c>
      <c r="AY96">
        <f t="shared" si="50"/>
        <v>500.55229908566918</v>
      </c>
      <c r="AZ96">
        <f t="shared" si="50"/>
        <v>1184.6785917451648</v>
      </c>
      <c r="BA96">
        <f t="shared" si="49"/>
        <v>-468.52889330384915</v>
      </c>
      <c r="BB96">
        <f t="shared" si="49"/>
        <v>604.42624488525473</v>
      </c>
      <c r="BC96">
        <f t="shared" si="49"/>
        <v>5942.7436168738477</v>
      </c>
      <c r="BD96">
        <f t="shared" si="26"/>
        <v>184.708640911597</v>
      </c>
      <c r="BE96">
        <f t="shared" si="26"/>
        <v>-355.98681354760294</v>
      </c>
      <c r="BF96">
        <f t="shared" si="26"/>
        <v>118.21066631963183</v>
      </c>
      <c r="BI96">
        <f t="shared" si="42"/>
        <v>8099.442826496399</v>
      </c>
      <c r="BJ96">
        <f t="shared" si="43"/>
        <v>8099.4428264963999</v>
      </c>
      <c r="BK96">
        <f t="shared" si="44"/>
        <v>0</v>
      </c>
    </row>
    <row r="97" spans="1:63" x14ac:dyDescent="0.35">
      <c r="A97" s="2">
        <v>41911</v>
      </c>
      <c r="B97">
        <v>9.0501441194452301</v>
      </c>
      <c r="C97">
        <f t="shared" si="29"/>
        <v>8.9625362200353109</v>
      </c>
      <c r="D97">
        <f t="shared" si="30"/>
        <v>7805.1279022524704</v>
      </c>
      <c r="E97">
        <v>1</v>
      </c>
      <c r="F97">
        <v>694227.396290957</v>
      </c>
      <c r="G97">
        <v>63.024238586425703</v>
      </c>
      <c r="H97">
        <v>55.176342010497997</v>
      </c>
      <c r="I97">
        <v>30.849073410034102</v>
      </c>
      <c r="J97">
        <v>344985.79799709999</v>
      </c>
      <c r="K97">
        <v>7.8478260869565197</v>
      </c>
      <c r="L97">
        <v>0</v>
      </c>
      <c r="M97">
        <v>24.968187332153299</v>
      </c>
      <c r="N97">
        <v>36.124977111816399</v>
      </c>
      <c r="O97">
        <v>24.852045059204102</v>
      </c>
      <c r="P97">
        <v>70</v>
      </c>
      <c r="S97">
        <f t="shared" si="31"/>
        <v>359.34927035127345</v>
      </c>
      <c r="T97">
        <f t="shared" si="32"/>
        <v>596.96317164177356</v>
      </c>
      <c r="U97">
        <f t="shared" si="33"/>
        <v>949.68331125660006</v>
      </c>
      <c r="V97">
        <f t="shared" si="34"/>
        <v>132.52373033210881</v>
      </c>
      <c r="W97">
        <f t="shared" si="35"/>
        <v>629.10491736717256</v>
      </c>
      <c r="X97">
        <f t="shared" si="36"/>
        <v>2998.7699626627582</v>
      </c>
      <c r="Y97">
        <f t="shared" si="37"/>
        <v>458.32788349648757</v>
      </c>
      <c r="Z97">
        <f t="shared" si="38"/>
        <v>214.16963573095472</v>
      </c>
      <c r="AA97">
        <f t="shared" si="39"/>
        <v>410.16413023925321</v>
      </c>
      <c r="AC97">
        <f t="shared" si="40"/>
        <v>359.34927035127345</v>
      </c>
      <c r="AD97">
        <f t="shared" si="46"/>
        <v>237.61390129050011</v>
      </c>
      <c r="AE97">
        <f t="shared" si="46"/>
        <v>590.33404090532667</v>
      </c>
      <c r="AF97">
        <f t="shared" si="46"/>
        <v>-226.82554001916463</v>
      </c>
      <c r="AG97">
        <f t="shared" si="45"/>
        <v>269.75564701589911</v>
      </c>
      <c r="AH97">
        <f t="shared" si="45"/>
        <v>2639.4206923114848</v>
      </c>
      <c r="AI97">
        <f t="shared" si="45"/>
        <v>98.978613145214126</v>
      </c>
      <c r="AJ97">
        <f t="shared" si="45"/>
        <v>-145.17963462031872</v>
      </c>
      <c r="AK97">
        <f t="shared" si="24"/>
        <v>50.814859887979765</v>
      </c>
      <c r="AL97">
        <f t="shared" si="41"/>
        <v>3930.8660519842761</v>
      </c>
      <c r="AN97">
        <v>0</v>
      </c>
      <c r="AO97">
        <f t="shared" si="48"/>
        <v>6.7601653209854895E-2</v>
      </c>
      <c r="AP97">
        <f t="shared" si="48"/>
        <v>0.167951272608686</v>
      </c>
      <c r="AQ97">
        <f t="shared" si="48"/>
        <v>-6.4532341804223736E-2</v>
      </c>
      <c r="AR97">
        <f t="shared" si="48"/>
        <v>7.6746047272184245E-2</v>
      </c>
      <c r="AS97">
        <f t="shared" si="48"/>
        <v>0.75092072200949878</v>
      </c>
      <c r="AT97">
        <f t="shared" si="48"/>
        <v>2.8159623004778568E-2</v>
      </c>
      <c r="AU97">
        <f t="shared" si="48"/>
        <v>-4.1303910501168196E-2</v>
      </c>
      <c r="AV97">
        <f t="shared" si="47"/>
        <v>1.4456934200389366E-2</v>
      </c>
      <c r="AX97">
        <f t="shared" si="50"/>
        <v>359.34927035127345</v>
      </c>
      <c r="AY97">
        <f t="shared" si="50"/>
        <v>503.34694495113257</v>
      </c>
      <c r="AZ97">
        <f t="shared" si="50"/>
        <v>1250.5279967903671</v>
      </c>
      <c r="BA97">
        <f t="shared" si="49"/>
        <v>-480.49353167243345</v>
      </c>
      <c r="BB97">
        <f t="shared" si="49"/>
        <v>571.43407886210866</v>
      </c>
      <c r="BC97">
        <f t="shared" si="49"/>
        <v>5591.1894661901451</v>
      </c>
      <c r="BD97">
        <f t="shared" si="26"/>
        <v>209.67031925137366</v>
      </c>
      <c r="BE97">
        <f t="shared" si="26"/>
        <v>-307.53977422355763</v>
      </c>
      <c r="BF97">
        <f t="shared" si="26"/>
        <v>107.64313175206077</v>
      </c>
      <c r="BI97">
        <f t="shared" si="42"/>
        <v>7805.1279022524704</v>
      </c>
      <c r="BJ97">
        <f t="shared" si="43"/>
        <v>7805.1279022524704</v>
      </c>
      <c r="BK97">
        <f t="shared" si="44"/>
        <v>0</v>
      </c>
    </row>
    <row r="98" spans="1:63" x14ac:dyDescent="0.35">
      <c r="A98" s="2">
        <v>41918</v>
      </c>
      <c r="B98">
        <v>9.8592992316251298</v>
      </c>
      <c r="C98">
        <f t="shared" si="29"/>
        <v>9.8306999827979045</v>
      </c>
      <c r="D98">
        <f t="shared" si="30"/>
        <v>18595.966526996359</v>
      </c>
      <c r="E98">
        <v>1</v>
      </c>
      <c r="F98">
        <v>592071.77910844097</v>
      </c>
      <c r="G98">
        <v>60.706672668457003</v>
      </c>
      <c r="H98">
        <v>52.76362991333</v>
      </c>
      <c r="I98">
        <v>29.441385269165</v>
      </c>
      <c r="J98">
        <v>350002.97377103701</v>
      </c>
      <c r="K98">
        <v>11.182212581344899</v>
      </c>
      <c r="L98">
        <v>0.85714285714285698</v>
      </c>
      <c r="M98">
        <v>29.307970046996999</v>
      </c>
      <c r="N98">
        <v>30.805639266967699</v>
      </c>
      <c r="O98">
        <v>31.8580722808837</v>
      </c>
      <c r="P98">
        <v>69</v>
      </c>
      <c r="S98">
        <f t="shared" si="31"/>
        <v>785.61203207655899</v>
      </c>
      <c r="T98">
        <f t="shared" si="32"/>
        <v>1201.0736750304554</v>
      </c>
      <c r="U98">
        <f t="shared" si="33"/>
        <v>2003.3177602601631</v>
      </c>
      <c r="V98">
        <f t="shared" si="34"/>
        <v>302.64164248464988</v>
      </c>
      <c r="W98">
        <f t="shared" si="35"/>
        <v>1340.653605726862</v>
      </c>
      <c r="X98">
        <f t="shared" si="36"/>
        <v>6761.3737198971576</v>
      </c>
      <c r="Y98">
        <f t="shared" si="37"/>
        <v>1045.2798554881717</v>
      </c>
      <c r="Z98">
        <f t="shared" si="38"/>
        <v>505.29452877576301</v>
      </c>
      <c r="AA98">
        <f t="shared" si="39"/>
        <v>930.7695651558364</v>
      </c>
      <c r="AC98">
        <f t="shared" si="40"/>
        <v>785.61203207655899</v>
      </c>
      <c r="AD98">
        <f t="shared" si="46"/>
        <v>415.46164295389644</v>
      </c>
      <c r="AE98">
        <f t="shared" si="46"/>
        <v>1217.7057281836042</v>
      </c>
      <c r="AF98">
        <f t="shared" si="46"/>
        <v>-482.97038959190911</v>
      </c>
      <c r="AG98">
        <f t="shared" si="45"/>
        <v>555.04157365030301</v>
      </c>
      <c r="AH98">
        <f t="shared" si="45"/>
        <v>5975.761687820599</v>
      </c>
      <c r="AI98">
        <f t="shared" si="45"/>
        <v>259.66782341161274</v>
      </c>
      <c r="AJ98">
        <f t="shared" si="45"/>
        <v>-280.31750330079598</v>
      </c>
      <c r="AK98">
        <f t="shared" si="24"/>
        <v>145.15753307927741</v>
      </c>
      <c r="AL98">
        <f t="shared" si="41"/>
        <v>10004.846398713213</v>
      </c>
      <c r="AN98">
        <v>0</v>
      </c>
      <c r="AO98">
        <f t="shared" si="48"/>
        <v>5.3226726285225089E-2</v>
      </c>
      <c r="AP98">
        <f t="shared" si="48"/>
        <v>0.1560059528700507</v>
      </c>
      <c r="AQ98">
        <f t="shared" si="48"/>
        <v>-6.1875586270499001E-2</v>
      </c>
      <c r="AR98">
        <f t="shared" si="48"/>
        <v>7.1108961365378462E-2</v>
      </c>
      <c r="AS98">
        <f t="shared" si="48"/>
        <v>0.76558266472425662</v>
      </c>
      <c r="AT98">
        <f t="shared" si="48"/>
        <v>3.3267254381275854E-2</v>
      </c>
      <c r="AU98">
        <f t="shared" si="48"/>
        <v>-3.5912781057395607E-2</v>
      </c>
      <c r="AV98">
        <f t="shared" si="47"/>
        <v>1.859680770170782E-2</v>
      </c>
      <c r="AX98">
        <f t="shared" si="50"/>
        <v>785.61203207655899</v>
      </c>
      <c r="AY98">
        <f t="shared" si="50"/>
        <v>947.98686374392457</v>
      </c>
      <c r="AZ98">
        <f t="shared" si="50"/>
        <v>2778.5213239333543</v>
      </c>
      <c r="BA98">
        <f t="shared" si="49"/>
        <v>-1102.0261260585798</v>
      </c>
      <c r="BB98">
        <f t="shared" si="49"/>
        <v>1266.4758096829466</v>
      </c>
      <c r="BC98">
        <f t="shared" si="49"/>
        <v>13635.298653904343</v>
      </c>
      <c r="BD98">
        <f t="shared" si="26"/>
        <v>592.50159360319685</v>
      </c>
      <c r="BE98">
        <f t="shared" si="26"/>
        <v>-639.61936153065653</v>
      </c>
      <c r="BF98">
        <f t="shared" si="26"/>
        <v>331.21573764127106</v>
      </c>
      <c r="BI98">
        <f t="shared" si="42"/>
        <v>18595.966526996359</v>
      </c>
      <c r="BJ98">
        <f t="shared" si="43"/>
        <v>18595.966526996359</v>
      </c>
      <c r="BK98">
        <f t="shared" si="44"/>
        <v>0</v>
      </c>
    </row>
    <row r="99" spans="1:63" x14ac:dyDescent="0.35">
      <c r="A99" s="2">
        <v>41925</v>
      </c>
      <c r="B99">
        <v>9.6948363775890307</v>
      </c>
      <c r="C99">
        <f t="shared" si="29"/>
        <v>9.4629453857814543</v>
      </c>
      <c r="D99">
        <f t="shared" si="30"/>
        <v>12873.746811706043</v>
      </c>
      <c r="E99">
        <v>1</v>
      </c>
      <c r="F99">
        <v>608272.64567247499</v>
      </c>
      <c r="G99">
        <v>58.285987854003899</v>
      </c>
      <c r="H99">
        <v>50.290924072265597</v>
      </c>
      <c r="I99">
        <v>27.8990879058837</v>
      </c>
      <c r="J99">
        <v>327405.804996074</v>
      </c>
      <c r="K99">
        <v>12.1973969631236</v>
      </c>
      <c r="L99">
        <v>0.28571428571428498</v>
      </c>
      <c r="M99">
        <v>26.934055328369102</v>
      </c>
      <c r="N99">
        <v>19.1582927703857</v>
      </c>
      <c r="O99">
        <v>39.555732727050703</v>
      </c>
      <c r="P99">
        <v>69</v>
      </c>
      <c r="S99">
        <f t="shared" si="31"/>
        <v>523.46534237214962</v>
      </c>
      <c r="T99">
        <f t="shared" si="32"/>
        <v>810.90444312490956</v>
      </c>
      <c r="U99">
        <f t="shared" si="33"/>
        <v>1285.9342258011113</v>
      </c>
      <c r="V99">
        <f t="shared" si="34"/>
        <v>210.8740863370748</v>
      </c>
      <c r="W99">
        <f t="shared" si="35"/>
        <v>868.63495932691592</v>
      </c>
      <c r="X99">
        <f t="shared" si="36"/>
        <v>3920.6648584966938</v>
      </c>
      <c r="Y99">
        <f t="shared" si="37"/>
        <v>680.56018435584326</v>
      </c>
      <c r="Z99">
        <f t="shared" si="38"/>
        <v>397.82377156270195</v>
      </c>
      <c r="AA99">
        <f t="shared" si="39"/>
        <v>646.12076821401843</v>
      </c>
      <c r="AC99">
        <f t="shared" si="40"/>
        <v>523.46534237214962</v>
      </c>
      <c r="AD99">
        <f t="shared" si="46"/>
        <v>287.43910075275994</v>
      </c>
      <c r="AE99">
        <f t="shared" si="46"/>
        <v>762.4688834289617</v>
      </c>
      <c r="AF99">
        <f t="shared" si="46"/>
        <v>-312.59125603507482</v>
      </c>
      <c r="AG99">
        <f t="shared" si="45"/>
        <v>345.1696169547663</v>
      </c>
      <c r="AH99">
        <f t="shared" si="45"/>
        <v>3397.1995161245441</v>
      </c>
      <c r="AI99">
        <f t="shared" si="45"/>
        <v>157.09484198369364</v>
      </c>
      <c r="AJ99">
        <f t="shared" si="45"/>
        <v>-125.64157080944767</v>
      </c>
      <c r="AK99">
        <f t="shared" si="24"/>
        <v>122.65542584186881</v>
      </c>
      <c r="AL99">
        <f t="shared" si="41"/>
        <v>7716.4869110918216</v>
      </c>
      <c r="AN99">
        <v>0</v>
      </c>
      <c r="AO99">
        <f t="shared" si="48"/>
        <v>6.2031041113269826E-2</v>
      </c>
      <c r="AP99">
        <f t="shared" si="48"/>
        <v>0.16454524986930377</v>
      </c>
      <c r="AQ99">
        <f t="shared" si="48"/>
        <v>-6.7459023507866298E-2</v>
      </c>
      <c r="AR99">
        <f t="shared" si="48"/>
        <v>7.4489624564994472E-2</v>
      </c>
      <c r="AS99">
        <f t="shared" si="48"/>
        <v>0.73313554872258813</v>
      </c>
      <c r="AT99">
        <f t="shared" si="48"/>
        <v>3.3901986807824927E-2</v>
      </c>
      <c r="AU99">
        <f t="shared" si="48"/>
        <v>-2.7114186706005471E-2</v>
      </c>
      <c r="AV99">
        <f t="shared" si="47"/>
        <v>2.6469759135890725E-2</v>
      </c>
      <c r="AX99">
        <f t="shared" si="50"/>
        <v>523.46534237214962</v>
      </c>
      <c r="AY99">
        <f t="shared" si="50"/>
        <v>766.10081758470528</v>
      </c>
      <c r="AZ99">
        <f t="shared" si="50"/>
        <v>2032.1801503277775</v>
      </c>
      <c r="BA99">
        <f t="shared" si="49"/>
        <v>-833.13792796856058</v>
      </c>
      <c r="BB99">
        <f t="shared" si="49"/>
        <v>919.96782992268993</v>
      </c>
      <c r="BC99">
        <f t="shared" si="49"/>
        <v>9054.4303818985154</v>
      </c>
      <c r="BD99">
        <f t="shared" si="26"/>
        <v>418.69907944628233</v>
      </c>
      <c r="BE99">
        <f t="shared" si="26"/>
        <v>-334.86783763123879</v>
      </c>
      <c r="BF99">
        <f t="shared" si="26"/>
        <v>326.90897575372276</v>
      </c>
      <c r="BI99">
        <f t="shared" si="42"/>
        <v>12873.746811706043</v>
      </c>
      <c r="BJ99">
        <f t="shared" si="43"/>
        <v>12873.746811706043</v>
      </c>
      <c r="BK99">
        <f t="shared" si="44"/>
        <v>0</v>
      </c>
    </row>
    <row r="100" spans="1:63" x14ac:dyDescent="0.35">
      <c r="A100" s="2">
        <v>41932</v>
      </c>
      <c r="B100">
        <v>8.4987570452592909</v>
      </c>
      <c r="C100">
        <f t="shared" si="29"/>
        <v>8.7472164486763759</v>
      </c>
      <c r="D100">
        <f t="shared" si="30"/>
        <v>6293.1464092885508</v>
      </c>
      <c r="E100">
        <v>1</v>
      </c>
      <c r="F100">
        <v>570592.47480494296</v>
      </c>
      <c r="G100">
        <v>61.290843963622997</v>
      </c>
      <c r="H100">
        <v>54.986396789550703</v>
      </c>
      <c r="I100">
        <v>26.1346035003662</v>
      </c>
      <c r="J100">
        <v>276651.797800856</v>
      </c>
      <c r="K100">
        <v>9.2125813449023806</v>
      </c>
      <c r="L100">
        <v>0</v>
      </c>
      <c r="M100">
        <v>21.270278930663999</v>
      </c>
      <c r="N100">
        <v>19.318574905395501</v>
      </c>
      <c r="O100">
        <v>44.108821868896399</v>
      </c>
      <c r="P100">
        <v>66</v>
      </c>
      <c r="S100">
        <f t="shared" si="31"/>
        <v>399.96790238714311</v>
      </c>
      <c r="T100">
        <f t="shared" si="32"/>
        <v>600.90071287895159</v>
      </c>
      <c r="U100">
        <f t="shared" si="33"/>
        <v>1029.1506339258981</v>
      </c>
      <c r="V100">
        <f t="shared" si="34"/>
        <v>148.0107982568972</v>
      </c>
      <c r="W100">
        <f t="shared" si="35"/>
        <v>642.78208112943742</v>
      </c>
      <c r="X100">
        <f t="shared" si="36"/>
        <v>2192.4893271224314</v>
      </c>
      <c r="Y100">
        <f t="shared" si="37"/>
        <v>492.08029173286002</v>
      </c>
      <c r="Z100">
        <f t="shared" si="38"/>
        <v>303.27087885569881</v>
      </c>
      <c r="AA100">
        <f t="shared" si="39"/>
        <v>505.79500049848491</v>
      </c>
      <c r="AC100">
        <f t="shared" si="40"/>
        <v>399.96790238714311</v>
      </c>
      <c r="AD100">
        <f t="shared" si="46"/>
        <v>200.93281049180848</v>
      </c>
      <c r="AE100">
        <f t="shared" si="46"/>
        <v>629.18273153875498</v>
      </c>
      <c r="AF100">
        <f t="shared" si="46"/>
        <v>-251.95710413024591</v>
      </c>
      <c r="AG100">
        <f t="shared" si="45"/>
        <v>242.8141787422943</v>
      </c>
      <c r="AH100">
        <f t="shared" si="45"/>
        <v>1792.5214247352883</v>
      </c>
      <c r="AI100">
        <f t="shared" si="45"/>
        <v>92.112389345716906</v>
      </c>
      <c r="AJ100">
        <f t="shared" si="45"/>
        <v>-96.697023531444302</v>
      </c>
      <c r="AK100">
        <f t="shared" si="24"/>
        <v>105.8270981113418</v>
      </c>
      <c r="AL100">
        <f t="shared" si="41"/>
        <v>3178.4420015978926</v>
      </c>
      <c r="AN100">
        <v>0</v>
      </c>
      <c r="AO100">
        <f t="shared" si="48"/>
        <v>7.4015584974551213E-2</v>
      </c>
      <c r="AP100">
        <f t="shared" si="48"/>
        <v>0.23176567239935897</v>
      </c>
      <c r="AQ100">
        <f t="shared" si="48"/>
        <v>-9.2810887405839204E-2</v>
      </c>
      <c r="AR100">
        <f t="shared" si="48"/>
        <v>8.9443000551962235E-2</v>
      </c>
      <c r="AS100">
        <f t="shared" si="48"/>
        <v>0.66029296811436944</v>
      </c>
      <c r="AT100">
        <f t="shared" si="48"/>
        <v>3.3930508233770001E-2</v>
      </c>
      <c r="AU100">
        <f t="shared" si="48"/>
        <v>-3.5619303509764874E-2</v>
      </c>
      <c r="AV100">
        <f t="shared" si="47"/>
        <v>3.8982456641592202E-2</v>
      </c>
      <c r="AX100">
        <f t="shared" si="50"/>
        <v>399.96790238714311</v>
      </c>
      <c r="AY100">
        <f t="shared" si="50"/>
        <v>436.18705454775994</v>
      </c>
      <c r="AZ100">
        <f t="shared" si="50"/>
        <v>1365.836479221455</v>
      </c>
      <c r="BA100">
        <f t="shared" si="49"/>
        <v>-546.95112686653806</v>
      </c>
      <c r="BB100">
        <f t="shared" si="49"/>
        <v>527.10356844559453</v>
      </c>
      <c r="BC100">
        <f t="shared" si="49"/>
        <v>3891.2243279497384</v>
      </c>
      <c r="BD100">
        <f t="shared" si="26"/>
        <v>199.9585418514946</v>
      </c>
      <c r="BE100">
        <f t="shared" si="26"/>
        <v>-209.91091387454421</v>
      </c>
      <c r="BF100">
        <f t="shared" si="26"/>
        <v>229.73057562644718</v>
      </c>
      <c r="BI100">
        <f t="shared" si="42"/>
        <v>6293.146409288549</v>
      </c>
      <c r="BJ100">
        <f t="shared" si="43"/>
        <v>6293.1464092885508</v>
      </c>
      <c r="BK100">
        <f t="shared" si="44"/>
        <v>0</v>
      </c>
    </row>
    <row r="101" spans="1:63" x14ac:dyDescent="0.35">
      <c r="A101" s="2">
        <v>41939</v>
      </c>
      <c r="B101">
        <v>7.8831018545482499</v>
      </c>
      <c r="C101">
        <f t="shared" si="29"/>
        <v>8.2651546131347615</v>
      </c>
      <c r="D101">
        <f t="shared" si="30"/>
        <v>3886.0737694051909</v>
      </c>
      <c r="E101">
        <v>1</v>
      </c>
      <c r="F101">
        <v>440320.557016554</v>
      </c>
      <c r="G101">
        <v>64.391609191894503</v>
      </c>
      <c r="H101">
        <v>58.486061096191399</v>
      </c>
      <c r="I101">
        <v>24.7310771942138</v>
      </c>
      <c r="J101">
        <v>219501.49111875601</v>
      </c>
      <c r="K101">
        <v>8.2472885032537899</v>
      </c>
      <c r="L101">
        <v>0</v>
      </c>
      <c r="M101">
        <v>17.21236038208</v>
      </c>
      <c r="N101">
        <v>16.42746925354</v>
      </c>
      <c r="O101">
        <v>49.7398681640625</v>
      </c>
      <c r="P101">
        <v>65</v>
      </c>
      <c r="S101">
        <f t="shared" si="31"/>
        <v>393.78258684028776</v>
      </c>
      <c r="T101">
        <f t="shared" si="32"/>
        <v>532.15419928183121</v>
      </c>
      <c r="U101">
        <f t="shared" si="33"/>
        <v>1062.8588242048299</v>
      </c>
      <c r="V101">
        <f t="shared" si="34"/>
        <v>136.78761239041498</v>
      </c>
      <c r="W101">
        <f t="shared" si="35"/>
        <v>616.92174921489118</v>
      </c>
      <c r="X101">
        <f t="shared" si="36"/>
        <v>1518.8870129761181</v>
      </c>
      <c r="Y101">
        <f t="shared" si="37"/>
        <v>465.68814180804304</v>
      </c>
      <c r="Z101">
        <f t="shared" si="38"/>
        <v>311.20722929552471</v>
      </c>
      <c r="AA101">
        <f t="shared" si="39"/>
        <v>513.12245752690728</v>
      </c>
      <c r="AC101">
        <f t="shared" si="40"/>
        <v>393.78258684028776</v>
      </c>
      <c r="AD101">
        <f t="shared" si="46"/>
        <v>138.37161244154345</v>
      </c>
      <c r="AE101">
        <f t="shared" si="46"/>
        <v>669.07623736454218</v>
      </c>
      <c r="AF101">
        <f t="shared" si="46"/>
        <v>-256.99497444987276</v>
      </c>
      <c r="AG101">
        <f t="shared" si="45"/>
        <v>223.13916237460342</v>
      </c>
      <c r="AH101">
        <f t="shared" si="45"/>
        <v>1125.1044261358302</v>
      </c>
      <c r="AI101">
        <f t="shared" si="45"/>
        <v>71.905554967755279</v>
      </c>
      <c r="AJ101">
        <f t="shared" si="45"/>
        <v>-82.575357544763051</v>
      </c>
      <c r="AK101">
        <f t="shared" si="24"/>
        <v>119.33987068661952</v>
      </c>
      <c r="AL101">
        <f t="shared" si="41"/>
        <v>1484.9246505886445</v>
      </c>
      <c r="AN101">
        <v>0</v>
      </c>
      <c r="AO101">
        <f t="shared" si="48"/>
        <v>6.8931911655075867E-2</v>
      </c>
      <c r="AP101">
        <f t="shared" si="48"/>
        <v>0.33331044764696494</v>
      </c>
      <c r="AQ101">
        <f t="shared" si="48"/>
        <v>-0.12802593365789577</v>
      </c>
      <c r="AR101">
        <f t="shared" si="48"/>
        <v>0.1111601487920207</v>
      </c>
      <c r="AS101">
        <f t="shared" si="48"/>
        <v>0.56048778746358874</v>
      </c>
      <c r="AT101">
        <f t="shared" si="48"/>
        <v>3.582083980296516E-2</v>
      </c>
      <c r="AU101">
        <f t="shared" si="48"/>
        <v>-4.1136163341065256E-2</v>
      </c>
      <c r="AV101">
        <f t="shared" si="47"/>
        <v>5.9450961638345678E-2</v>
      </c>
      <c r="AX101">
        <f t="shared" si="50"/>
        <v>393.78258684028776</v>
      </c>
      <c r="AY101">
        <f t="shared" si="50"/>
        <v>240.73030727036428</v>
      </c>
      <c r="AZ101">
        <f t="shared" si="50"/>
        <v>1164.0171373742562</v>
      </c>
      <c r="BA101">
        <f t="shared" si="49"/>
        <v>-447.10383925310862</v>
      </c>
      <c r="BB101">
        <f t="shared" si="49"/>
        <v>388.20360747897649</v>
      </c>
      <c r="BC101">
        <f t="shared" si="49"/>
        <v>1957.3865580944021</v>
      </c>
      <c r="BD101">
        <f t="shared" si="26"/>
        <v>125.09680299596513</v>
      </c>
      <c r="BE101">
        <f t="shared" si="26"/>
        <v>-143.65946052055179</v>
      </c>
      <c r="BF101">
        <f t="shared" si="26"/>
        <v>207.6200691245989</v>
      </c>
      <c r="BI101">
        <f t="shared" si="42"/>
        <v>3886.07376940519</v>
      </c>
      <c r="BJ101">
        <f t="shared" si="43"/>
        <v>3886.0737694051909</v>
      </c>
      <c r="BK101">
        <f t="shared" si="44"/>
        <v>0</v>
      </c>
    </row>
    <row r="102" spans="1:63" x14ac:dyDescent="0.35">
      <c r="A102" s="2">
        <v>41946</v>
      </c>
      <c r="B102">
        <v>8.6222877117004302</v>
      </c>
      <c r="C102">
        <f t="shared" si="29"/>
        <v>9.0466218384295924</v>
      </c>
      <c r="D102">
        <f t="shared" si="30"/>
        <v>8489.8094791021886</v>
      </c>
      <c r="E102">
        <v>1</v>
      </c>
      <c r="F102">
        <v>410673.95577338297</v>
      </c>
      <c r="G102">
        <v>62.260379791259702</v>
      </c>
      <c r="H102">
        <v>54.91841506958</v>
      </c>
      <c r="I102">
        <v>23.461296081542901</v>
      </c>
      <c r="J102">
        <v>221544.21656323501</v>
      </c>
      <c r="K102">
        <v>10.8676789587852</v>
      </c>
      <c r="L102">
        <v>1</v>
      </c>
      <c r="M102">
        <v>25.5332126617431</v>
      </c>
      <c r="N102">
        <v>20.270906448364201</v>
      </c>
      <c r="O102">
        <v>46.704071044921797</v>
      </c>
      <c r="P102">
        <v>70</v>
      </c>
      <c r="S102">
        <f t="shared" si="31"/>
        <v>854.2995569135436</v>
      </c>
      <c r="T102">
        <f t="shared" si="32"/>
        <v>1126.9989285905983</v>
      </c>
      <c r="U102">
        <f t="shared" si="33"/>
        <v>2231.2939836285282</v>
      </c>
      <c r="V102">
        <f t="shared" si="34"/>
        <v>316.52805386495521</v>
      </c>
      <c r="W102">
        <f t="shared" si="35"/>
        <v>1307.8957268049428</v>
      </c>
      <c r="X102">
        <f t="shared" si="36"/>
        <v>3336.8376743003432</v>
      </c>
      <c r="Y102">
        <f t="shared" si="37"/>
        <v>1095.6220089517349</v>
      </c>
      <c r="Z102">
        <f t="shared" si="38"/>
        <v>638.98494619756866</v>
      </c>
      <c r="AA102">
        <f t="shared" si="39"/>
        <v>1095.3628613713579</v>
      </c>
      <c r="AC102">
        <f t="shared" si="40"/>
        <v>854.2995569135436</v>
      </c>
      <c r="AD102">
        <f t="shared" si="46"/>
        <v>272.69937167705473</v>
      </c>
      <c r="AE102">
        <f t="shared" si="46"/>
        <v>1376.9944267149845</v>
      </c>
      <c r="AF102">
        <f t="shared" si="46"/>
        <v>-537.77150304858833</v>
      </c>
      <c r="AG102">
        <f t="shared" si="45"/>
        <v>453.5961698913992</v>
      </c>
      <c r="AH102">
        <f t="shared" si="45"/>
        <v>2482.5381173867995</v>
      </c>
      <c r="AI102">
        <f t="shared" si="45"/>
        <v>241.32245203819127</v>
      </c>
      <c r="AJ102">
        <f t="shared" si="45"/>
        <v>-215.31461071597494</v>
      </c>
      <c r="AK102">
        <f t="shared" si="45"/>
        <v>241.0633044578143</v>
      </c>
      <c r="AL102">
        <f t="shared" si="41"/>
        <v>3320.3821937869643</v>
      </c>
      <c r="AN102">
        <v>0</v>
      </c>
      <c r="AO102">
        <f t="shared" si="48"/>
        <v>6.3196129718751659E-2</v>
      </c>
      <c r="AP102">
        <f t="shared" si="48"/>
        <v>0.31910861355314324</v>
      </c>
      <c r="AQ102">
        <f t="shared" si="48"/>
        <v>-0.1246247010277442</v>
      </c>
      <c r="AR102">
        <f t="shared" si="48"/>
        <v>0.1051176693811126</v>
      </c>
      <c r="AS102">
        <f t="shared" si="48"/>
        <v>0.57531045976855244</v>
      </c>
      <c r="AT102">
        <f t="shared" si="48"/>
        <v>5.5924752922105726E-2</v>
      </c>
      <c r="AU102">
        <f t="shared" si="48"/>
        <v>-4.989762163905339E-2</v>
      </c>
      <c r="AV102">
        <f t="shared" si="47"/>
        <v>5.5864697323132075E-2</v>
      </c>
      <c r="AX102">
        <f t="shared" si="50"/>
        <v>854.2995569135436</v>
      </c>
      <c r="AY102">
        <f t="shared" si="50"/>
        <v>482.53467551144894</v>
      </c>
      <c r="AZ102">
        <f t="shared" si="50"/>
        <v>2436.5569850408865</v>
      </c>
      <c r="BA102">
        <f t="shared" si="49"/>
        <v>-951.57314124713412</v>
      </c>
      <c r="BB102">
        <f t="shared" si="49"/>
        <v>802.62700755683068</v>
      </c>
      <c r="BC102">
        <f t="shared" si="49"/>
        <v>4392.7887239016927</v>
      </c>
      <c r="BD102">
        <f t="shared" si="26"/>
        <v>427.01400583268662</v>
      </c>
      <c r="BE102">
        <f t="shared" si="26"/>
        <v>-380.99378511860692</v>
      </c>
      <c r="BF102">
        <f t="shared" si="26"/>
        <v>426.55545071084032</v>
      </c>
      <c r="BI102">
        <f t="shared" si="42"/>
        <v>8489.8094791021886</v>
      </c>
      <c r="BJ102">
        <f t="shared" si="43"/>
        <v>8489.8094791021886</v>
      </c>
      <c r="BK102">
        <f t="shared" si="44"/>
        <v>0</v>
      </c>
    </row>
    <row r="103" spans="1:63" x14ac:dyDescent="0.35">
      <c r="A103" s="2">
        <v>41953</v>
      </c>
      <c r="B103">
        <v>8.8009400560845599</v>
      </c>
      <c r="C103">
        <f t="shared" si="29"/>
        <v>9.0931330122257279</v>
      </c>
      <c r="D103">
        <f t="shared" si="30"/>
        <v>8894.0074812364819</v>
      </c>
      <c r="E103">
        <v>1</v>
      </c>
      <c r="F103">
        <v>375591.266106239</v>
      </c>
      <c r="G103">
        <v>59.89741897583</v>
      </c>
      <c r="H103">
        <v>50.696044921875</v>
      </c>
      <c r="I103">
        <v>22.1156311035156</v>
      </c>
      <c r="J103">
        <v>221686.16328026401</v>
      </c>
      <c r="K103">
        <v>15.4642082429501</v>
      </c>
      <c r="L103">
        <v>1</v>
      </c>
      <c r="M103">
        <v>30.250566482543899</v>
      </c>
      <c r="N103">
        <v>22.478479385375898</v>
      </c>
      <c r="O103">
        <v>41.793632507324197</v>
      </c>
      <c r="P103">
        <v>75</v>
      </c>
      <c r="S103">
        <f t="shared" si="31"/>
        <v>916.6809022068561</v>
      </c>
      <c r="T103">
        <f t="shared" si="32"/>
        <v>1175.288427555312</v>
      </c>
      <c r="U103">
        <f t="shared" si="33"/>
        <v>2308.5563054919389</v>
      </c>
      <c r="V103">
        <f t="shared" si="34"/>
        <v>366.58324676426128</v>
      </c>
      <c r="W103">
        <f t="shared" si="35"/>
        <v>1369.5321757822646</v>
      </c>
      <c r="X103">
        <f t="shared" si="36"/>
        <v>3583.6221288066727</v>
      </c>
      <c r="Y103">
        <f t="shared" si="37"/>
        <v>1230.924696092057</v>
      </c>
      <c r="Z103">
        <f t="shared" si="38"/>
        <v>664.29925678558754</v>
      </c>
      <c r="AA103">
        <f t="shared" si="39"/>
        <v>1145.0288861584609</v>
      </c>
      <c r="AC103">
        <f t="shared" si="40"/>
        <v>916.6809022068561</v>
      </c>
      <c r="AD103">
        <f t="shared" si="46"/>
        <v>258.60752534845585</v>
      </c>
      <c r="AE103">
        <f t="shared" si="46"/>
        <v>1391.8754032850829</v>
      </c>
      <c r="AF103">
        <f t="shared" si="46"/>
        <v>-550.09765544259483</v>
      </c>
      <c r="AG103">
        <f t="shared" si="45"/>
        <v>452.85127357540853</v>
      </c>
      <c r="AH103">
        <f t="shared" si="45"/>
        <v>2666.9412265998167</v>
      </c>
      <c r="AI103">
        <f t="shared" si="45"/>
        <v>314.24379388520094</v>
      </c>
      <c r="AJ103">
        <f t="shared" si="45"/>
        <v>-252.38164542126856</v>
      </c>
      <c r="AK103">
        <f t="shared" si="45"/>
        <v>228.34798395160476</v>
      </c>
      <c r="AL103">
        <f t="shared" si="41"/>
        <v>3466.9386732479197</v>
      </c>
      <c r="AN103">
        <v>0</v>
      </c>
      <c r="AO103">
        <f t="shared" si="48"/>
        <v>5.733598323482466E-2</v>
      </c>
      <c r="AP103">
        <f t="shared" si="48"/>
        <v>0.30859328119004736</v>
      </c>
      <c r="AQ103">
        <f t="shared" si="48"/>
        <v>-0.12196238260071691</v>
      </c>
      <c r="AR103">
        <f t="shared" si="48"/>
        <v>0.10040184636778458</v>
      </c>
      <c r="AS103">
        <f t="shared" si="48"/>
        <v>0.59128866126595436</v>
      </c>
      <c r="AT103">
        <f t="shared" si="48"/>
        <v>6.9671123736914725E-2</v>
      </c>
      <c r="AU103">
        <f t="shared" si="48"/>
        <v>-5.5955640777093578E-2</v>
      </c>
      <c r="AV103">
        <f t="shared" si="47"/>
        <v>5.0627127582284791E-2</v>
      </c>
      <c r="AX103">
        <f t="shared" si="50"/>
        <v>916.6809022068561</v>
      </c>
      <c r="AY103">
        <f t="shared" si="50"/>
        <v>457.38786299396384</v>
      </c>
      <c r="AZ103">
        <f t="shared" si="50"/>
        <v>2461.7493841473279</v>
      </c>
      <c r="BA103">
        <f t="shared" si="49"/>
        <v>-972.93375636247947</v>
      </c>
      <c r="BB103">
        <f t="shared" si="49"/>
        <v>800.93831761337708</v>
      </c>
      <c r="BC103">
        <f t="shared" si="49"/>
        <v>4716.9027533957433</v>
      </c>
      <c r="BD103">
        <f t="shared" si="26"/>
        <v>555.7893071773517</v>
      </c>
      <c r="BE103">
        <f t="shared" si="26"/>
        <v>-446.37642041774257</v>
      </c>
      <c r="BF103">
        <f t="shared" si="26"/>
        <v>403.86913048208436</v>
      </c>
      <c r="BI103">
        <f t="shared" si="42"/>
        <v>8894.0074812364837</v>
      </c>
      <c r="BJ103">
        <f t="shared" si="43"/>
        <v>8894.0074812364819</v>
      </c>
      <c r="BK103">
        <f t="shared" si="44"/>
        <v>0</v>
      </c>
    </row>
    <row r="104" spans="1:63" x14ac:dyDescent="0.35">
      <c r="A104" s="2">
        <v>41960</v>
      </c>
      <c r="B104">
        <v>8.7793251827565602</v>
      </c>
      <c r="C104">
        <f t="shared" si="29"/>
        <v>8.4716878582356987</v>
      </c>
      <c r="D104">
        <f t="shared" si="30"/>
        <v>4777.5725331349722</v>
      </c>
      <c r="E104">
        <v>1</v>
      </c>
      <c r="F104">
        <v>318001.75981154601</v>
      </c>
      <c r="G104">
        <v>61.838653564453097</v>
      </c>
      <c r="H104">
        <v>53.815376281738203</v>
      </c>
      <c r="I104">
        <v>20.980674743652301</v>
      </c>
      <c r="J104">
        <v>253680.98934849401</v>
      </c>
      <c r="K104">
        <v>12.6550976138828</v>
      </c>
      <c r="L104">
        <v>0.14285714285714199</v>
      </c>
      <c r="M104">
        <v>31.0732402801513</v>
      </c>
      <c r="N104">
        <v>21.604598999023398</v>
      </c>
      <c r="O104">
        <v>39.7136840820312</v>
      </c>
      <c r="P104">
        <v>74</v>
      </c>
      <c r="S104">
        <f t="shared" si="31"/>
        <v>440.11281016743828</v>
      </c>
      <c r="T104">
        <f t="shared" si="32"/>
        <v>538.46378749332541</v>
      </c>
      <c r="U104">
        <f t="shared" si="33"/>
        <v>1142.053365242858</v>
      </c>
      <c r="V104">
        <f t="shared" si="34"/>
        <v>166.35147894673707</v>
      </c>
      <c r="W104">
        <f t="shared" si="35"/>
        <v>644.12529808060492</v>
      </c>
      <c r="X104">
        <f t="shared" si="36"/>
        <v>2094.7074179250985</v>
      </c>
      <c r="Y104">
        <f t="shared" si="37"/>
        <v>595.74262353229483</v>
      </c>
      <c r="Z104">
        <f t="shared" si="38"/>
        <v>322.95842363296271</v>
      </c>
      <c r="AA104">
        <f t="shared" si="39"/>
        <v>543.69439085421266</v>
      </c>
      <c r="AC104">
        <f t="shared" si="40"/>
        <v>440.11281016743828</v>
      </c>
      <c r="AD104">
        <f t="shared" si="46"/>
        <v>98.350977325887129</v>
      </c>
      <c r="AE104">
        <f t="shared" si="46"/>
        <v>701.94055507541975</v>
      </c>
      <c r="AF104">
        <f t="shared" si="46"/>
        <v>-273.76133122070121</v>
      </c>
      <c r="AG104">
        <f t="shared" si="45"/>
        <v>204.01248791316664</v>
      </c>
      <c r="AH104">
        <f t="shared" si="45"/>
        <v>1654.5946077576602</v>
      </c>
      <c r="AI104">
        <f t="shared" si="45"/>
        <v>155.62981336485655</v>
      </c>
      <c r="AJ104">
        <f t="shared" si="45"/>
        <v>-117.15438653447558</v>
      </c>
      <c r="AK104">
        <f t="shared" si="45"/>
        <v>103.58158068677437</v>
      </c>
      <c r="AL104">
        <f t="shared" si="41"/>
        <v>1810.2654185989459</v>
      </c>
      <c r="AN104">
        <v>0</v>
      </c>
      <c r="AO104">
        <f t="shared" si="48"/>
        <v>3.8917061959135683E-2</v>
      </c>
      <c r="AP104">
        <f t="shared" si="48"/>
        <v>0.27775488171290319</v>
      </c>
      <c r="AQ104">
        <f t="shared" si="48"/>
        <v>-0.10832619033189048</v>
      </c>
      <c r="AR104">
        <f t="shared" si="48"/>
        <v>8.0726870727946876E-2</v>
      </c>
      <c r="AS104">
        <f t="shared" si="48"/>
        <v>0.65471602436641918</v>
      </c>
      <c r="AT104">
        <f t="shared" si="48"/>
        <v>6.1582052909754478E-2</v>
      </c>
      <c r="AU104">
        <f t="shared" si="48"/>
        <v>-4.6357490728733762E-2</v>
      </c>
      <c r="AV104">
        <f t="shared" si="47"/>
        <v>4.098678938446481E-2</v>
      </c>
      <c r="AX104">
        <f t="shared" si="50"/>
        <v>440.11281016743828</v>
      </c>
      <c r="AY104">
        <f t="shared" si="50"/>
        <v>168.80118878398298</v>
      </c>
      <c r="AZ104">
        <f t="shared" si="50"/>
        <v>1204.7506122873292</v>
      </c>
      <c r="BA104">
        <f t="shared" si="49"/>
        <v>-469.86048750709</v>
      </c>
      <c r="BB104">
        <f t="shared" si="49"/>
        <v>350.14955034367637</v>
      </c>
      <c r="BC104">
        <f t="shared" si="49"/>
        <v>2839.8043856707736</v>
      </c>
      <c r="BD104">
        <f t="shared" si="26"/>
        <v>267.10967415371567</v>
      </c>
      <c r="BE104">
        <f t="shared" si="26"/>
        <v>-201.07374889372355</v>
      </c>
      <c r="BF104">
        <f t="shared" si="26"/>
        <v>177.77854812886937</v>
      </c>
      <c r="BI104">
        <f t="shared" si="42"/>
        <v>4777.5725331349713</v>
      </c>
      <c r="BJ104">
        <f t="shared" si="43"/>
        <v>4777.5725331349722</v>
      </c>
      <c r="BK104">
        <f t="shared" si="44"/>
        <v>0</v>
      </c>
    </row>
    <row r="105" spans="1:63" x14ac:dyDescent="0.35">
      <c r="A105" s="2">
        <v>41967</v>
      </c>
      <c r="B105">
        <v>9.6720794373523091</v>
      </c>
      <c r="C105">
        <f t="shared" si="29"/>
        <v>9.2717384646166146</v>
      </c>
      <c r="D105">
        <f t="shared" si="30"/>
        <v>10633.221306565478</v>
      </c>
      <c r="E105">
        <v>1</v>
      </c>
      <c r="F105">
        <v>244849.768353247</v>
      </c>
      <c r="G105">
        <v>59.446239471435497</v>
      </c>
      <c r="H105">
        <v>51.366485595703097</v>
      </c>
      <c r="I105">
        <v>19.9602451324462</v>
      </c>
      <c r="J105">
        <v>327009.39534379798</v>
      </c>
      <c r="K105">
        <v>28.023809523809501</v>
      </c>
      <c r="L105">
        <v>1</v>
      </c>
      <c r="M105">
        <v>32.525650024413999</v>
      </c>
      <c r="N105">
        <v>48.232723236083899</v>
      </c>
      <c r="O105">
        <v>29.28733253479</v>
      </c>
      <c r="P105">
        <v>94</v>
      </c>
      <c r="S105">
        <f t="shared" si="31"/>
        <v>1021.9457372505677</v>
      </c>
      <c r="T105">
        <f t="shared" si="32"/>
        <v>1178.1259443156703</v>
      </c>
      <c r="U105">
        <f t="shared" si="33"/>
        <v>2555.8105354439854</v>
      </c>
      <c r="V105">
        <f t="shared" si="34"/>
        <v>403.75529201247053</v>
      </c>
      <c r="W105">
        <f t="shared" si="35"/>
        <v>1468.2140432532374</v>
      </c>
      <c r="X105">
        <f t="shared" si="36"/>
        <v>7635.5591956529497</v>
      </c>
      <c r="Y105">
        <f t="shared" si="37"/>
        <v>1403.0358168342809</v>
      </c>
      <c r="Z105">
        <f t="shared" si="38"/>
        <v>512.08041927766897</v>
      </c>
      <c r="AA105">
        <f t="shared" si="39"/>
        <v>1194.3183204195684</v>
      </c>
      <c r="AC105">
        <f t="shared" si="40"/>
        <v>1021.9457372505677</v>
      </c>
      <c r="AD105">
        <f t="shared" si="46"/>
        <v>156.18020706510254</v>
      </c>
      <c r="AE105">
        <f t="shared" si="46"/>
        <v>1533.8647981934178</v>
      </c>
      <c r="AF105">
        <f t="shared" si="46"/>
        <v>-618.19044523809725</v>
      </c>
      <c r="AG105">
        <f t="shared" si="45"/>
        <v>446.26830600266965</v>
      </c>
      <c r="AH105">
        <f t="shared" si="45"/>
        <v>6613.6134584023821</v>
      </c>
      <c r="AI105">
        <f t="shared" si="45"/>
        <v>381.09007958371319</v>
      </c>
      <c r="AJ105">
        <f t="shared" si="45"/>
        <v>-509.86531797289877</v>
      </c>
      <c r="AK105">
        <f t="shared" si="45"/>
        <v>172.37258316900068</v>
      </c>
      <c r="AL105">
        <f t="shared" si="41"/>
        <v>1435.9419001096212</v>
      </c>
      <c r="AN105">
        <v>0</v>
      </c>
      <c r="AO105">
        <f t="shared" si="48"/>
        <v>1.9103832746717061E-2</v>
      </c>
      <c r="AP105">
        <f t="shared" si="48"/>
        <v>0.18762106358681777</v>
      </c>
      <c r="AQ105">
        <f t="shared" si="48"/>
        <v>-7.5616539978874103E-2</v>
      </c>
      <c r="AR105">
        <f t="shared" si="48"/>
        <v>5.4587167210515909E-2</v>
      </c>
      <c r="AS105">
        <f t="shared" si="48"/>
        <v>0.80897168556121835</v>
      </c>
      <c r="AT105">
        <f t="shared" si="48"/>
        <v>4.66146208832059E-2</v>
      </c>
      <c r="AU105">
        <f t="shared" si="48"/>
        <v>-6.2366300704453322E-2</v>
      </c>
      <c r="AV105">
        <f t="shared" si="47"/>
        <v>2.1084470694852597E-2</v>
      </c>
      <c r="AX105">
        <f t="shared" si="50"/>
        <v>1021.9457372505677</v>
      </c>
      <c r="AY105">
        <f t="shared" si="50"/>
        <v>183.61220095879983</v>
      </c>
      <c r="AZ105">
        <f t="shared" si="50"/>
        <v>1803.277744740861</v>
      </c>
      <c r="BA105">
        <f t="shared" si="49"/>
        <v>-726.77140333507691</v>
      </c>
      <c r="BB105">
        <f t="shared" si="49"/>
        <v>524.65230660853945</v>
      </c>
      <c r="BC105">
        <f t="shared" si="49"/>
        <v>7775.2497977020412</v>
      </c>
      <c r="BD105">
        <f t="shared" si="26"/>
        <v>448.02596686763349</v>
      </c>
      <c r="BE105">
        <f t="shared" si="26"/>
        <v>-599.41970230925949</v>
      </c>
      <c r="BF105">
        <f t="shared" si="26"/>
        <v>202.64865808137293</v>
      </c>
      <c r="BI105">
        <f t="shared" si="42"/>
        <v>10633.221306565478</v>
      </c>
      <c r="BJ105">
        <f t="shared" si="43"/>
        <v>10633.221306565478</v>
      </c>
      <c r="BK105">
        <f t="shared" si="44"/>
        <v>0</v>
      </c>
    </row>
    <row r="106" spans="1:63" x14ac:dyDescent="0.35">
      <c r="A106" s="2">
        <v>41974</v>
      </c>
      <c r="B106">
        <v>9.4075807871118897</v>
      </c>
      <c r="C106">
        <f t="shared" si="29"/>
        <v>9.5970371638804881</v>
      </c>
      <c r="D106">
        <f t="shared" si="30"/>
        <v>14721.100679066232</v>
      </c>
      <c r="E106">
        <v>1</v>
      </c>
      <c r="F106">
        <v>278731.07610321598</v>
      </c>
      <c r="G106">
        <v>57.030345916747997</v>
      </c>
      <c r="H106">
        <v>48.956230163574197</v>
      </c>
      <c r="I106">
        <v>19.188804626464801</v>
      </c>
      <c r="J106">
        <v>463838.99589198898</v>
      </c>
      <c r="K106">
        <v>18.532188841201702</v>
      </c>
      <c r="L106">
        <v>0.28571428571428498</v>
      </c>
      <c r="M106">
        <v>27.214851379394499</v>
      </c>
      <c r="N106">
        <v>44.658363342285099</v>
      </c>
      <c r="O106">
        <v>39.398792266845703</v>
      </c>
      <c r="P106">
        <v>77</v>
      </c>
      <c r="S106">
        <f t="shared" si="31"/>
        <v>566.89293903794419</v>
      </c>
      <c r="T106">
        <f t="shared" si="32"/>
        <v>671.78111554589373</v>
      </c>
      <c r="U106">
        <f t="shared" si="33"/>
        <v>1365.9130702059874</v>
      </c>
      <c r="V106">
        <f t="shared" si="34"/>
        <v>233.94610790463014</v>
      </c>
      <c r="W106">
        <f t="shared" si="35"/>
        <v>803.12055725387927</v>
      </c>
      <c r="X106">
        <f t="shared" si="36"/>
        <v>9825.9319833589489</v>
      </c>
      <c r="Y106">
        <f t="shared" si="37"/>
        <v>739.03994902001</v>
      </c>
      <c r="Z106">
        <f t="shared" si="38"/>
        <v>298.98540294544745</v>
      </c>
      <c r="AA106">
        <f t="shared" si="39"/>
        <v>699.13988114761014</v>
      </c>
      <c r="AC106">
        <f t="shared" si="40"/>
        <v>566.89293903794419</v>
      </c>
      <c r="AD106">
        <f t="shared" si="46"/>
        <v>104.88817650794954</v>
      </c>
      <c r="AE106">
        <f t="shared" si="46"/>
        <v>799.02013116804324</v>
      </c>
      <c r="AF106">
        <f t="shared" si="46"/>
        <v>-332.94683113331405</v>
      </c>
      <c r="AG106">
        <f t="shared" si="45"/>
        <v>236.22761821593508</v>
      </c>
      <c r="AH106">
        <f t="shared" si="45"/>
        <v>9259.0390443210053</v>
      </c>
      <c r="AI106">
        <f t="shared" si="45"/>
        <v>172.14700998206581</v>
      </c>
      <c r="AJ106">
        <f t="shared" si="45"/>
        <v>-267.90753609249674</v>
      </c>
      <c r="AK106">
        <f t="shared" si="45"/>
        <v>132.24694210966595</v>
      </c>
      <c r="AL106">
        <f t="shared" si="41"/>
        <v>4051.4931849494333</v>
      </c>
      <c r="AN106">
        <v>0</v>
      </c>
      <c r="AO106">
        <f t="shared" si="48"/>
        <v>1.0382177575750664E-2</v>
      </c>
      <c r="AP106">
        <f t="shared" si="48"/>
        <v>7.9089647323189821E-2</v>
      </c>
      <c r="AQ106">
        <f t="shared" si="48"/>
        <v>-3.2956175225789627E-2</v>
      </c>
      <c r="AR106">
        <f t="shared" si="48"/>
        <v>2.3382588603097599E-2</v>
      </c>
      <c r="AS106">
        <f t="shared" si="48"/>
        <v>0.91649021595550118</v>
      </c>
      <c r="AT106">
        <f t="shared" si="48"/>
        <v>1.7039678696605731E-2</v>
      </c>
      <c r="AU106">
        <f t="shared" si="48"/>
        <v>-2.6518371337910737E-2</v>
      </c>
      <c r="AV106">
        <f t="shared" si="47"/>
        <v>1.3090238409555234E-2</v>
      </c>
      <c r="AX106">
        <f t="shared" si="50"/>
        <v>566.89293903794419</v>
      </c>
      <c r="AY106">
        <f t="shared" si="50"/>
        <v>146.95149820103819</v>
      </c>
      <c r="AZ106">
        <f t="shared" si="50"/>
        <v>1119.4512982980009</v>
      </c>
      <c r="BA106">
        <f t="shared" si="49"/>
        <v>-466.46855046260009</v>
      </c>
      <c r="BB106">
        <f t="shared" si="49"/>
        <v>330.96201658786129</v>
      </c>
      <c r="BC106">
        <f t="shared" si="49"/>
        <v>12972.192908337553</v>
      </c>
      <c r="BD106">
        <f t="shared" si="26"/>
        <v>241.18315209509197</v>
      </c>
      <c r="BE106">
        <f t="shared" si="26"/>
        <v>-375.34653684400047</v>
      </c>
      <c r="BF106">
        <f t="shared" si="26"/>
        <v>185.28195381534229</v>
      </c>
      <c r="BI106">
        <f t="shared" si="42"/>
        <v>14721.10067906623</v>
      </c>
      <c r="BJ106">
        <f t="shared" si="43"/>
        <v>14721.100679066232</v>
      </c>
      <c r="BK106">
        <f t="shared" si="44"/>
        <v>0</v>
      </c>
    </row>
    <row r="107" spans="1:63" x14ac:dyDescent="0.35">
      <c r="A107" s="2">
        <v>41981</v>
      </c>
      <c r="B107">
        <v>8.8391141556381303</v>
      </c>
      <c r="C107">
        <f t="shared" si="29"/>
        <v>8.7264526321647029</v>
      </c>
      <c r="D107">
        <f t="shared" si="30"/>
        <v>6163.823932321664</v>
      </c>
      <c r="E107">
        <v>1</v>
      </c>
      <c r="F107">
        <v>335079.44167077</v>
      </c>
      <c r="G107">
        <v>60.493251800537102</v>
      </c>
      <c r="H107">
        <v>54.114070892333899</v>
      </c>
      <c r="I107">
        <v>18.458433151245099</v>
      </c>
      <c r="J107">
        <v>374081.03728757898</v>
      </c>
      <c r="K107">
        <v>9.2043010752688108</v>
      </c>
      <c r="L107">
        <v>0</v>
      </c>
      <c r="M107">
        <v>27.761995315551701</v>
      </c>
      <c r="N107">
        <v>40.438751220703097</v>
      </c>
      <c r="O107">
        <v>40.049995422363203</v>
      </c>
      <c r="P107">
        <v>68</v>
      </c>
      <c r="S107">
        <f t="shared" si="31"/>
        <v>387.49168117002711</v>
      </c>
      <c r="T107">
        <f t="shared" si="32"/>
        <v>480.71169442522523</v>
      </c>
      <c r="U107">
        <f t="shared" si="33"/>
        <v>984.86081180885105</v>
      </c>
      <c r="V107">
        <f t="shared" si="34"/>
        <v>145.67324898580705</v>
      </c>
      <c r="W107">
        <f t="shared" si="35"/>
        <v>541.73140593826281</v>
      </c>
      <c r="X107">
        <f t="shared" si="36"/>
        <v>3867.2261036263676</v>
      </c>
      <c r="Y107">
        <f t="shared" si="37"/>
        <v>507.86073331184025</v>
      </c>
      <c r="Z107">
        <f t="shared" si="38"/>
        <v>217.10233465007286</v>
      </c>
      <c r="AA107">
        <f t="shared" si="39"/>
        <v>479.54630368049095</v>
      </c>
      <c r="AC107">
        <f t="shared" si="40"/>
        <v>387.49168117002711</v>
      </c>
      <c r="AD107">
        <f t="shared" si="46"/>
        <v>93.220013255198126</v>
      </c>
      <c r="AE107">
        <f t="shared" si="46"/>
        <v>597.36913063882389</v>
      </c>
      <c r="AF107">
        <f t="shared" si="46"/>
        <v>-241.81843218422006</v>
      </c>
      <c r="AG107">
        <f t="shared" si="45"/>
        <v>154.2397247682357</v>
      </c>
      <c r="AH107">
        <f t="shared" si="45"/>
        <v>3479.7344224563403</v>
      </c>
      <c r="AI107">
        <f t="shared" si="45"/>
        <v>120.36905214181314</v>
      </c>
      <c r="AJ107">
        <f t="shared" si="45"/>
        <v>-170.38934651995424</v>
      </c>
      <c r="AK107">
        <f t="shared" si="45"/>
        <v>92.054622510463844</v>
      </c>
      <c r="AL107">
        <f t="shared" si="41"/>
        <v>1651.5530640849365</v>
      </c>
      <c r="AN107">
        <v>0</v>
      </c>
      <c r="AO107">
        <f t="shared" si="48"/>
        <v>2.260000087943876E-2</v>
      </c>
      <c r="AP107">
        <f t="shared" si="48"/>
        <v>0.14482451145794245</v>
      </c>
      <c r="AQ107">
        <f t="shared" si="48"/>
        <v>-5.8625788488858972E-2</v>
      </c>
      <c r="AR107">
        <f t="shared" si="48"/>
        <v>3.7393450115307113E-2</v>
      </c>
      <c r="AS107">
        <f t="shared" si="48"/>
        <v>0.84361714037131819</v>
      </c>
      <c r="AT107">
        <f t="shared" si="48"/>
        <v>2.9181938397873974E-2</v>
      </c>
      <c r="AU107">
        <f t="shared" si="48"/>
        <v>-4.1308719519874491E-2</v>
      </c>
      <c r="AV107">
        <f t="shared" si="47"/>
        <v>2.2317466786853056E-2</v>
      </c>
      <c r="AX107">
        <f t="shared" si="50"/>
        <v>387.49168117002711</v>
      </c>
      <c r="AY107">
        <f t="shared" si="50"/>
        <v>130.54511395595748</v>
      </c>
      <c r="AZ107">
        <f t="shared" si="50"/>
        <v>836.5544962917927</v>
      </c>
      <c r="BA107">
        <f t="shared" si="49"/>
        <v>-338.64203279739047</v>
      </c>
      <c r="BB107">
        <f t="shared" si="49"/>
        <v>215.99699188287838</v>
      </c>
      <c r="BC107">
        <f t="shared" si="49"/>
        <v>4873.0128955511627</v>
      </c>
      <c r="BD107">
        <f t="shared" si="26"/>
        <v>168.56457191875978</v>
      </c>
      <c r="BE107">
        <f t="shared" si="26"/>
        <v>-238.61288881642818</v>
      </c>
      <c r="BF107">
        <f t="shared" si="26"/>
        <v>128.91310316490481</v>
      </c>
      <c r="BI107">
        <f t="shared" si="42"/>
        <v>6163.823932321664</v>
      </c>
      <c r="BJ107">
        <f t="shared" si="43"/>
        <v>6163.823932321664</v>
      </c>
      <c r="BK107">
        <f t="shared" si="44"/>
        <v>0</v>
      </c>
    </row>
    <row r="108" spans="1:63" x14ac:dyDescent="0.35">
      <c r="A108" s="2">
        <v>41988</v>
      </c>
      <c r="B108">
        <v>8.5162267445568798</v>
      </c>
      <c r="C108">
        <f t="shared" si="29"/>
        <v>8.6033980552568199</v>
      </c>
      <c r="D108">
        <f t="shared" si="30"/>
        <v>5450.1480654287216</v>
      </c>
      <c r="E108">
        <v>1</v>
      </c>
      <c r="F108">
        <v>338665.81834686699</v>
      </c>
      <c r="G108">
        <v>63.230613708496101</v>
      </c>
      <c r="H108">
        <v>57.783985137939403</v>
      </c>
      <c r="I108">
        <v>20.111721038818299</v>
      </c>
      <c r="J108">
        <v>310747.64377560402</v>
      </c>
      <c r="K108">
        <v>9.7811158798283202</v>
      </c>
      <c r="L108">
        <v>0</v>
      </c>
      <c r="M108">
        <v>20.2967319488525</v>
      </c>
      <c r="N108">
        <v>16.386478424072202</v>
      </c>
      <c r="O108">
        <v>33.872066497802699</v>
      </c>
      <c r="P108">
        <v>68</v>
      </c>
      <c r="S108">
        <f t="shared" si="31"/>
        <v>394.80637666337168</v>
      </c>
      <c r="T108">
        <f t="shared" si="32"/>
        <v>491.21627292011425</v>
      </c>
      <c r="U108">
        <f t="shared" si="33"/>
        <v>1046.7145341402945</v>
      </c>
      <c r="V108">
        <f t="shared" si="34"/>
        <v>138.89507496964404</v>
      </c>
      <c r="W108">
        <f t="shared" si="35"/>
        <v>568.77420697639423</v>
      </c>
      <c r="X108">
        <f t="shared" si="36"/>
        <v>2669.0915986463324</v>
      </c>
      <c r="Y108">
        <f t="shared" si="37"/>
        <v>481.14410275655325</v>
      </c>
      <c r="Z108">
        <f t="shared" si="38"/>
        <v>312.19961320751571</v>
      </c>
      <c r="AA108">
        <f t="shared" si="39"/>
        <v>472.79533389737878</v>
      </c>
      <c r="AC108">
        <f t="shared" si="40"/>
        <v>394.80637666337168</v>
      </c>
      <c r="AD108">
        <f t="shared" si="46"/>
        <v>96.40989625674257</v>
      </c>
      <c r="AE108">
        <f t="shared" si="46"/>
        <v>651.90815747692284</v>
      </c>
      <c r="AF108">
        <f t="shared" si="46"/>
        <v>-255.91130169372764</v>
      </c>
      <c r="AG108">
        <f t="shared" si="45"/>
        <v>173.96783031302255</v>
      </c>
      <c r="AH108">
        <f t="shared" si="45"/>
        <v>2274.2852219829606</v>
      </c>
      <c r="AI108">
        <f t="shared" si="45"/>
        <v>86.337726093181573</v>
      </c>
      <c r="AJ108">
        <f t="shared" si="45"/>
        <v>-82.606763455855969</v>
      </c>
      <c r="AK108">
        <f t="shared" si="45"/>
        <v>77.988957234007103</v>
      </c>
      <c r="AL108">
        <f t="shared" si="41"/>
        <v>2032.961964558096</v>
      </c>
      <c r="AN108">
        <v>0</v>
      </c>
      <c r="AO108">
        <f t="shared" si="48"/>
        <v>3.1898670932895473E-2</v>
      </c>
      <c r="AP108">
        <f t="shared" si="48"/>
        <v>0.21569366425256614</v>
      </c>
      <c r="AQ108">
        <f t="shared" si="48"/>
        <v>-8.4672120992623168E-2</v>
      </c>
      <c r="AR108">
        <f t="shared" si="48"/>
        <v>5.7559885318067681E-2</v>
      </c>
      <c r="AS108">
        <f t="shared" si="48"/>
        <v>0.75248163020928405</v>
      </c>
      <c r="AT108">
        <f t="shared" si="48"/>
        <v>2.856614124349556E-2</v>
      </c>
      <c r="AU108">
        <f t="shared" si="48"/>
        <v>-2.7331695879981813E-2</v>
      </c>
      <c r="AV108">
        <f t="shared" si="47"/>
        <v>2.5803824916296045E-2</v>
      </c>
      <c r="AX108">
        <f t="shared" si="50"/>
        <v>394.80637666337168</v>
      </c>
      <c r="AY108">
        <f t="shared" si="50"/>
        <v>161.25868098327399</v>
      </c>
      <c r="AZ108">
        <f t="shared" si="50"/>
        <v>1090.4051728985542</v>
      </c>
      <c r="BA108">
        <f t="shared" si="49"/>
        <v>-428.04650313019164</v>
      </c>
      <c r="BB108">
        <f t="shared" si="49"/>
        <v>290.98488784898012</v>
      </c>
      <c r="BC108">
        <f t="shared" si="49"/>
        <v>3804.0517552271053</v>
      </c>
      <c r="BD108">
        <f t="shared" si="26"/>
        <v>144.41160471540235</v>
      </c>
      <c r="BE108">
        <f t="shared" si="26"/>
        <v>-138.17106160672822</v>
      </c>
      <c r="BF108">
        <f t="shared" si="26"/>
        <v>130.44715182895345</v>
      </c>
      <c r="BI108">
        <f t="shared" si="42"/>
        <v>5450.1480654287207</v>
      </c>
      <c r="BJ108">
        <f t="shared" si="43"/>
        <v>5450.1480654287216</v>
      </c>
      <c r="BK108">
        <f t="shared" si="44"/>
        <v>0</v>
      </c>
    </row>
    <row r="109" spans="1:63" x14ac:dyDescent="0.35">
      <c r="A109" s="2">
        <v>41995</v>
      </c>
      <c r="B109">
        <v>8.4792209034558308</v>
      </c>
      <c r="C109">
        <f t="shared" si="29"/>
        <v>8.6857828464442797</v>
      </c>
      <c r="D109">
        <f t="shared" si="30"/>
        <v>5918.1717042899081</v>
      </c>
      <c r="E109">
        <v>1</v>
      </c>
      <c r="F109">
        <v>336195.45854463498</v>
      </c>
      <c r="G109">
        <v>61.415908813476499</v>
      </c>
      <c r="H109">
        <v>55.050422668457003</v>
      </c>
      <c r="I109">
        <v>21.550256729125898</v>
      </c>
      <c r="J109">
        <v>276256.72572969599</v>
      </c>
      <c r="K109">
        <v>10.1741935483871</v>
      </c>
      <c r="L109">
        <v>0.42857142857142799</v>
      </c>
      <c r="M109">
        <v>28.013530731201101</v>
      </c>
      <c r="N109">
        <v>16.0385227203369</v>
      </c>
      <c r="O109">
        <v>16.095458984375</v>
      </c>
      <c r="P109">
        <v>73</v>
      </c>
      <c r="S109">
        <f t="shared" si="31"/>
        <v>513.75844150237822</v>
      </c>
      <c r="T109">
        <f t="shared" si="32"/>
        <v>637.93336890582009</v>
      </c>
      <c r="U109">
        <f t="shared" si="33"/>
        <v>1324.494969578843</v>
      </c>
      <c r="V109">
        <f t="shared" si="34"/>
        <v>189.89980774198779</v>
      </c>
      <c r="W109">
        <f t="shared" si="35"/>
        <v>759.72384638353094</v>
      </c>
      <c r="X109">
        <f t="shared" si="36"/>
        <v>2809.4164172388937</v>
      </c>
      <c r="Y109">
        <f t="shared" si="37"/>
        <v>675.00293584863709</v>
      </c>
      <c r="Z109">
        <f t="shared" si="38"/>
        <v>408.29310877343346</v>
      </c>
      <c r="AA109">
        <f t="shared" si="39"/>
        <v>559.70688639032437</v>
      </c>
      <c r="AC109">
        <f t="shared" si="40"/>
        <v>513.75844150237822</v>
      </c>
      <c r="AD109">
        <f t="shared" si="46"/>
        <v>124.17492740344187</v>
      </c>
      <c r="AE109">
        <f t="shared" si="46"/>
        <v>810.73652807646477</v>
      </c>
      <c r="AF109">
        <f t="shared" si="46"/>
        <v>-323.85863376039043</v>
      </c>
      <c r="AG109">
        <f t="shared" si="45"/>
        <v>245.96540488115272</v>
      </c>
      <c r="AH109">
        <f t="shared" si="45"/>
        <v>2295.6579757365153</v>
      </c>
      <c r="AI109">
        <f t="shared" si="45"/>
        <v>161.24449434625888</v>
      </c>
      <c r="AJ109">
        <f t="shared" si="45"/>
        <v>-105.46533272894476</v>
      </c>
      <c r="AK109">
        <f t="shared" si="45"/>
        <v>45.948444887946152</v>
      </c>
      <c r="AL109">
        <f t="shared" si="41"/>
        <v>2150.0094539450856</v>
      </c>
      <c r="AN109">
        <v>0</v>
      </c>
      <c r="AO109">
        <f t="shared" si="48"/>
        <v>3.8155967942899355E-2</v>
      </c>
      <c r="AP109">
        <f t="shared" si="48"/>
        <v>0.24911983137238117</v>
      </c>
      <c r="AQ109">
        <f t="shared" si="48"/>
        <v>-9.9513967160572911E-2</v>
      </c>
      <c r="AR109">
        <f t="shared" si="48"/>
        <v>7.5579251785794804E-2</v>
      </c>
      <c r="AS109">
        <f t="shared" si="48"/>
        <v>0.70540046981848126</v>
      </c>
      <c r="AT109">
        <f t="shared" si="48"/>
        <v>4.9546554090228824E-2</v>
      </c>
      <c r="AU109">
        <f t="shared" si="48"/>
        <v>-3.2406959591919117E-2</v>
      </c>
      <c r="AV109">
        <f t="shared" si="47"/>
        <v>1.4118851742706603E-2</v>
      </c>
      <c r="AX109">
        <f t="shared" si="50"/>
        <v>513.75844150237822</v>
      </c>
      <c r="AY109">
        <f t="shared" si="50"/>
        <v>206.21061920510112</v>
      </c>
      <c r="AZ109">
        <f t="shared" si="50"/>
        <v>1346.3465206922897</v>
      </c>
      <c r="BA109">
        <f t="shared" si="49"/>
        <v>-537.81460395520298</v>
      </c>
      <c r="BB109">
        <f t="shared" si="49"/>
        <v>408.46151074270756</v>
      </c>
      <c r="BC109">
        <f t="shared" si="49"/>
        <v>3812.2756546635551</v>
      </c>
      <c r="BD109">
        <f t="shared" si="26"/>
        <v>267.77005405065239</v>
      </c>
      <c r="BE109">
        <f t="shared" si="26"/>
        <v>-175.14060222518725</v>
      </c>
      <c r="BF109">
        <f t="shared" si="26"/>
        <v>76.304109613614401</v>
      </c>
      <c r="BI109">
        <f t="shared" si="42"/>
        <v>5918.1717042899072</v>
      </c>
      <c r="BJ109">
        <f t="shared" si="43"/>
        <v>5918.1717042899081</v>
      </c>
      <c r="BK109">
        <f t="shared" si="44"/>
        <v>0</v>
      </c>
    </row>
    <row r="110" spans="1:63" x14ac:dyDescent="0.35">
      <c r="A110" s="2">
        <v>42002</v>
      </c>
      <c r="B110">
        <v>8.5152278413804599</v>
      </c>
      <c r="C110">
        <f t="shared" si="29"/>
        <v>8.9895003446369479</v>
      </c>
      <c r="D110">
        <f t="shared" si="30"/>
        <v>8018.4494329973504</v>
      </c>
      <c r="E110">
        <v>1</v>
      </c>
      <c r="F110">
        <v>308467.55332389299</v>
      </c>
      <c r="G110">
        <v>58.931888580322202</v>
      </c>
      <c r="H110">
        <v>50.914718627929602</v>
      </c>
      <c r="I110">
        <v>22.804527282714801</v>
      </c>
      <c r="J110">
        <v>275704.81016792601</v>
      </c>
      <c r="K110">
        <v>19.892473118279501</v>
      </c>
      <c r="L110">
        <v>1</v>
      </c>
      <c r="M110">
        <v>33.83349609375</v>
      </c>
      <c r="N110">
        <v>24.0279235839843</v>
      </c>
      <c r="O110">
        <v>15.7846012115478</v>
      </c>
      <c r="P110">
        <v>100</v>
      </c>
      <c r="S110">
        <f t="shared" si="31"/>
        <v>714.4713514254679</v>
      </c>
      <c r="T110">
        <f t="shared" si="32"/>
        <v>867.38310829567138</v>
      </c>
      <c r="U110">
        <f t="shared" si="33"/>
        <v>1772.7239945066044</v>
      </c>
      <c r="V110">
        <f t="shared" si="34"/>
        <v>284.5917515180077</v>
      </c>
      <c r="W110">
        <f t="shared" si="35"/>
        <v>1080.8612806196334</v>
      </c>
      <c r="X110">
        <f t="shared" si="36"/>
        <v>3893.7480554130116</v>
      </c>
      <c r="Y110">
        <f t="shared" si="37"/>
        <v>993.48253893009189</v>
      </c>
      <c r="Z110">
        <f t="shared" si="38"/>
        <v>506.39594704198538</v>
      </c>
      <c r="AA110">
        <f t="shared" si="39"/>
        <v>777.08407429379304</v>
      </c>
      <c r="AC110">
        <f t="shared" si="40"/>
        <v>714.4713514254679</v>
      </c>
      <c r="AD110">
        <f t="shared" si="46"/>
        <v>152.91175687020348</v>
      </c>
      <c r="AE110">
        <f t="shared" si="46"/>
        <v>1058.2526430811365</v>
      </c>
      <c r="AF110">
        <f t="shared" si="46"/>
        <v>-429.8795999074602</v>
      </c>
      <c r="AG110">
        <f t="shared" si="45"/>
        <v>366.38992919416546</v>
      </c>
      <c r="AH110">
        <f t="shared" si="45"/>
        <v>3179.2767039875434</v>
      </c>
      <c r="AI110">
        <f t="shared" si="45"/>
        <v>279.01118750462399</v>
      </c>
      <c r="AJ110">
        <f t="shared" si="45"/>
        <v>-208.07540438348252</v>
      </c>
      <c r="AK110">
        <f t="shared" si="45"/>
        <v>62.612722868325136</v>
      </c>
      <c r="AL110">
        <f t="shared" si="41"/>
        <v>2843.4781423568265</v>
      </c>
      <c r="AN110">
        <v>0</v>
      </c>
      <c r="AO110">
        <f t="shared" si="48"/>
        <v>3.4281304551953967E-2</v>
      </c>
      <c r="AP110">
        <f t="shared" si="48"/>
        <v>0.23724978309659261</v>
      </c>
      <c r="AQ110">
        <f t="shared" si="48"/>
        <v>-9.637475748584115E-2</v>
      </c>
      <c r="AR110">
        <f t="shared" si="48"/>
        <v>8.2141000826611729E-2</v>
      </c>
      <c r="AS110">
        <f t="shared" si="48"/>
        <v>0.71276241392506823</v>
      </c>
      <c r="AT110">
        <f t="shared" si="48"/>
        <v>6.2551550567608236E-2</v>
      </c>
      <c r="AU110">
        <f t="shared" si="48"/>
        <v>-4.664844910189573E-2</v>
      </c>
      <c r="AV110">
        <f t="shared" si="47"/>
        <v>1.403715361990197E-2</v>
      </c>
      <c r="AX110">
        <f t="shared" si="50"/>
        <v>714.4713514254679</v>
      </c>
      <c r="AY110">
        <f t="shared" si="50"/>
        <v>250.38989705516218</v>
      </c>
      <c r="AZ110">
        <f t="shared" si="50"/>
        <v>1732.8672155951958</v>
      </c>
      <c r="BA110">
        <f t="shared" si="49"/>
        <v>-703.91911629338938</v>
      </c>
      <c r="BB110">
        <f t="shared" si="49"/>
        <v>599.95606963594992</v>
      </c>
      <c r="BC110">
        <f t="shared" si="49"/>
        <v>5206.0010486769643</v>
      </c>
      <c r="BD110">
        <f t="shared" si="26"/>
        <v>456.87515431414579</v>
      </c>
      <c r="BE110">
        <f t="shared" si="26"/>
        <v>-340.71924977956797</v>
      </c>
      <c r="BF110">
        <f t="shared" si="26"/>
        <v>102.52706236742139</v>
      </c>
      <c r="BI110">
        <f t="shared" si="42"/>
        <v>8018.4494329973504</v>
      </c>
      <c r="BJ110">
        <f t="shared" si="43"/>
        <v>8018.4494329973504</v>
      </c>
      <c r="BK110">
        <f t="shared" si="44"/>
        <v>0</v>
      </c>
    </row>
    <row r="111" spans="1:63" x14ac:dyDescent="0.35">
      <c r="A111" s="2">
        <v>42009</v>
      </c>
      <c r="B111">
        <v>9.4555539389020993</v>
      </c>
      <c r="C111">
        <f t="shared" si="29"/>
        <v>9.1284302784034352</v>
      </c>
      <c r="D111">
        <f t="shared" si="30"/>
        <v>9213.5479069019148</v>
      </c>
      <c r="E111">
        <v>1</v>
      </c>
      <c r="F111">
        <v>288805.41455662303</v>
      </c>
      <c r="G111">
        <v>56.371353149413999</v>
      </c>
      <c r="H111">
        <v>46.617263793945298</v>
      </c>
      <c r="I111">
        <v>25.549411773681602</v>
      </c>
      <c r="J111">
        <v>267424.91571908101</v>
      </c>
      <c r="K111">
        <v>10.9118279569892</v>
      </c>
      <c r="L111">
        <v>1</v>
      </c>
      <c r="M111">
        <v>37.747379302978501</v>
      </c>
      <c r="N111">
        <v>29.029844284057599</v>
      </c>
      <c r="O111">
        <v>33.980678558349602</v>
      </c>
      <c r="P111">
        <v>78</v>
      </c>
      <c r="S111">
        <f t="shared" si="31"/>
        <v>754.47208681755069</v>
      </c>
      <c r="T111">
        <f t="shared" si="32"/>
        <v>901.41956917127357</v>
      </c>
      <c r="U111">
        <f t="shared" si="33"/>
        <v>1799.5007557279803</v>
      </c>
      <c r="V111">
        <f t="shared" si="34"/>
        <v>324.80492449328102</v>
      </c>
      <c r="W111">
        <f t="shared" si="35"/>
        <v>1199.6879422685895</v>
      </c>
      <c r="X111">
        <f t="shared" si="36"/>
        <v>3907.61117502567</v>
      </c>
      <c r="Y111">
        <f t="shared" si="37"/>
        <v>1089.8863959024502</v>
      </c>
      <c r="Z111">
        <f t="shared" si="38"/>
        <v>497.76930797893374</v>
      </c>
      <c r="AA111">
        <f t="shared" si="39"/>
        <v>904.03082043097379</v>
      </c>
      <c r="AC111">
        <f t="shared" si="40"/>
        <v>754.47208681755069</v>
      </c>
      <c r="AD111">
        <f t="shared" si="46"/>
        <v>146.94748235372288</v>
      </c>
      <c r="AE111">
        <f t="shared" si="46"/>
        <v>1045.0286689104296</v>
      </c>
      <c r="AF111">
        <f t="shared" si="46"/>
        <v>-429.66716232426967</v>
      </c>
      <c r="AG111">
        <f t="shared" si="45"/>
        <v>445.21585545103881</v>
      </c>
      <c r="AH111">
        <f t="shared" si="45"/>
        <v>3153.1390882081196</v>
      </c>
      <c r="AI111">
        <f t="shared" si="45"/>
        <v>335.41430908489951</v>
      </c>
      <c r="AJ111">
        <f t="shared" si="45"/>
        <v>-256.70277883861695</v>
      </c>
      <c r="AK111">
        <f t="shared" si="45"/>
        <v>149.5587336134231</v>
      </c>
      <c r="AL111">
        <f t="shared" si="41"/>
        <v>3870.1416236256173</v>
      </c>
      <c r="AN111">
        <v>0</v>
      </c>
      <c r="AO111">
        <f t="shared" si="48"/>
        <v>3.2022137616861311E-2</v>
      </c>
      <c r="AP111">
        <f t="shared" si="48"/>
        <v>0.22772796997544045</v>
      </c>
      <c r="AQ111">
        <f t="shared" si="48"/>
        <v>-9.3631144821348974E-2</v>
      </c>
      <c r="AR111">
        <f t="shared" si="48"/>
        <v>9.7019446431506728E-2</v>
      </c>
      <c r="AS111">
        <f t="shared" si="48"/>
        <v>0.68711795663606978</v>
      </c>
      <c r="AT111">
        <f t="shared" si="48"/>
        <v>7.309198491966537E-2</v>
      </c>
      <c r="AU111">
        <f t="shared" si="48"/>
        <v>-5.5939520561596401E-2</v>
      </c>
      <c r="AV111">
        <f t="shared" si="47"/>
        <v>3.259116980340155E-2</v>
      </c>
      <c r="AX111">
        <f t="shared" si="50"/>
        <v>754.47208681755069</v>
      </c>
      <c r="AY111">
        <f t="shared" si="50"/>
        <v>270.87769002220546</v>
      </c>
      <c r="AZ111">
        <f t="shared" si="50"/>
        <v>1926.3681643761465</v>
      </c>
      <c r="BA111">
        <f t="shared" si="49"/>
        <v>-792.03295316509048</v>
      </c>
      <c r="BB111">
        <f t="shared" si="49"/>
        <v>820.69485338672894</v>
      </c>
      <c r="BC111">
        <f t="shared" si="49"/>
        <v>5812.382892525955</v>
      </c>
      <c r="BD111">
        <f t="shared" si="26"/>
        <v>618.29064227591243</v>
      </c>
      <c r="BE111">
        <f t="shared" si="26"/>
        <v>-473.19664576971223</v>
      </c>
      <c r="BF111">
        <f t="shared" si="26"/>
        <v>275.69117643221773</v>
      </c>
      <c r="BI111">
        <f t="shared" si="42"/>
        <v>9213.5479069019129</v>
      </c>
      <c r="BJ111">
        <f t="shared" si="43"/>
        <v>9213.5479069019148</v>
      </c>
      <c r="BK111">
        <f t="shared" si="44"/>
        <v>0</v>
      </c>
    </row>
    <row r="112" spans="1:63" x14ac:dyDescent="0.35">
      <c r="A112" s="2">
        <v>42016</v>
      </c>
      <c r="B112">
        <v>9.3099067359104009</v>
      </c>
      <c r="C112">
        <f t="shared" si="29"/>
        <v>9.5291975416259316</v>
      </c>
      <c r="D112">
        <f t="shared" si="30"/>
        <v>13755.5483989479</v>
      </c>
      <c r="E112">
        <v>1</v>
      </c>
      <c r="F112">
        <v>280069.17530541698</v>
      </c>
      <c r="G112">
        <v>53.780059814453097</v>
      </c>
      <c r="H112">
        <v>44.062606811523402</v>
      </c>
      <c r="I112">
        <v>32.437553405761697</v>
      </c>
      <c r="J112">
        <v>281663.50628140598</v>
      </c>
      <c r="K112">
        <v>14.096774193548301</v>
      </c>
      <c r="L112">
        <v>1</v>
      </c>
      <c r="M112">
        <v>38.683048248291001</v>
      </c>
      <c r="N112">
        <v>30.874794006347599</v>
      </c>
      <c r="O112">
        <v>44.490577697753899</v>
      </c>
      <c r="P112">
        <v>75</v>
      </c>
      <c r="S112">
        <f t="shared" si="31"/>
        <v>876.92531281852769</v>
      </c>
      <c r="T112">
        <f t="shared" si="32"/>
        <v>1040.3076877291992</v>
      </c>
      <c r="U112">
        <f t="shared" si="33"/>
        <v>2009.6389317311618</v>
      </c>
      <c r="V112">
        <f t="shared" si="34"/>
        <v>395.36680651202727</v>
      </c>
      <c r="W112">
        <f t="shared" si="35"/>
        <v>1580.1273651047572</v>
      </c>
      <c r="X112">
        <f t="shared" si="36"/>
        <v>4957.4778393296583</v>
      </c>
      <c r="Y112">
        <f t="shared" si="37"/>
        <v>1278.3806627386311</v>
      </c>
      <c r="Z112">
        <f t="shared" si="38"/>
        <v>563.46742737786951</v>
      </c>
      <c r="AA112">
        <f t="shared" si="39"/>
        <v>1111.2054334373124</v>
      </c>
      <c r="AC112">
        <f t="shared" si="40"/>
        <v>876.92531281852769</v>
      </c>
      <c r="AD112">
        <f t="shared" si="46"/>
        <v>163.3823749106715</v>
      </c>
      <c r="AE112">
        <f t="shared" si="46"/>
        <v>1132.713618912634</v>
      </c>
      <c r="AF112">
        <f t="shared" si="46"/>
        <v>-481.55850630650042</v>
      </c>
      <c r="AG112">
        <f t="shared" si="45"/>
        <v>703.20205228622956</v>
      </c>
      <c r="AH112">
        <f t="shared" si="45"/>
        <v>4080.5525265111305</v>
      </c>
      <c r="AI112">
        <f t="shared" si="45"/>
        <v>401.45534992010346</v>
      </c>
      <c r="AJ112">
        <f t="shared" si="45"/>
        <v>-313.45788544065817</v>
      </c>
      <c r="AK112">
        <f t="shared" si="45"/>
        <v>234.28012061878474</v>
      </c>
      <c r="AL112">
        <f t="shared" si="41"/>
        <v>6958.053434716976</v>
      </c>
      <c r="AN112">
        <v>0</v>
      </c>
      <c r="AO112">
        <f t="shared" si="48"/>
        <v>2.7595718745018975E-2</v>
      </c>
      <c r="AP112">
        <f t="shared" si="48"/>
        <v>0.19131835036218464</v>
      </c>
      <c r="AQ112">
        <f t="shared" si="48"/>
        <v>-8.1336515683355079E-2</v>
      </c>
      <c r="AR112">
        <f t="shared" si="48"/>
        <v>0.11877270156233624</v>
      </c>
      <c r="AS112">
        <f t="shared" si="48"/>
        <v>0.68921620160953334</v>
      </c>
      <c r="AT112">
        <f t="shared" si="48"/>
        <v>6.780687899251947E-2</v>
      </c>
      <c r="AU112">
        <f t="shared" si="48"/>
        <v>-5.2943872616358884E-2</v>
      </c>
      <c r="AV112">
        <f t="shared" si="47"/>
        <v>3.9570537028121182E-2</v>
      </c>
      <c r="AX112">
        <f t="shared" si="50"/>
        <v>876.92531281852769</v>
      </c>
      <c r="AY112">
        <f t="shared" si="50"/>
        <v>355.39486050793442</v>
      </c>
      <c r="AZ112">
        <f t="shared" si="50"/>
        <v>2463.9169237746187</v>
      </c>
      <c r="BA112">
        <f t="shared" si="49"/>
        <v>-1047.5023286249805</v>
      </c>
      <c r="BB112">
        <f t="shared" si="49"/>
        <v>1529.6288563426576</v>
      </c>
      <c r="BC112">
        <f t="shared" si="49"/>
        <v>8876.1556853829316</v>
      </c>
      <c r="BD112">
        <f t="shared" si="49"/>
        <v>873.25923719144191</v>
      </c>
      <c r="BE112">
        <f t="shared" si="49"/>
        <v>-681.8441801461322</v>
      </c>
      <c r="BF112">
        <f t="shared" si="49"/>
        <v>509.61403170089858</v>
      </c>
      <c r="BI112">
        <f t="shared" si="42"/>
        <v>13755.548398947898</v>
      </c>
      <c r="BJ112">
        <f t="shared" si="43"/>
        <v>13755.5483989479</v>
      </c>
      <c r="BK112">
        <f t="shared" si="44"/>
        <v>0</v>
      </c>
    </row>
    <row r="113" spans="1:63" x14ac:dyDescent="0.35">
      <c r="A113" s="2">
        <v>42023</v>
      </c>
      <c r="B113">
        <v>9.0405779539961504</v>
      </c>
      <c r="C113">
        <f t="shared" si="29"/>
        <v>9.0714193043244187</v>
      </c>
      <c r="D113">
        <f t="shared" si="30"/>
        <v>8702.9672031100745</v>
      </c>
      <c r="E113">
        <v>1</v>
      </c>
      <c r="F113">
        <v>243012.70279703199</v>
      </c>
      <c r="G113">
        <v>55.774604797363203</v>
      </c>
      <c r="H113">
        <v>47.5949897766113</v>
      </c>
      <c r="I113">
        <v>35.738193511962798</v>
      </c>
      <c r="J113">
        <v>286069.89242549601</v>
      </c>
      <c r="K113">
        <v>14.7956989247311</v>
      </c>
      <c r="L113">
        <v>0.28571428571428498</v>
      </c>
      <c r="M113">
        <v>36.622657775878899</v>
      </c>
      <c r="N113">
        <v>27.216875076293899</v>
      </c>
      <c r="O113">
        <v>49.722686767578097</v>
      </c>
      <c r="P113">
        <v>76</v>
      </c>
      <c r="S113">
        <f t="shared" si="31"/>
        <v>510.16550629308699</v>
      </c>
      <c r="T113">
        <f t="shared" si="32"/>
        <v>587.2544835941859</v>
      </c>
      <c r="U113">
        <f t="shared" si="33"/>
        <v>1205.6566089252908</v>
      </c>
      <c r="V113">
        <f t="shared" si="34"/>
        <v>215.78129574578875</v>
      </c>
      <c r="W113">
        <f t="shared" si="35"/>
        <v>976.02736315388825</v>
      </c>
      <c r="X113">
        <f t="shared" si="36"/>
        <v>2963.3184983095553</v>
      </c>
      <c r="Y113">
        <f t="shared" si="37"/>
        <v>728.93631776102984</v>
      </c>
      <c r="Z113">
        <f t="shared" si="38"/>
        <v>345.44251346729556</v>
      </c>
      <c r="AA113">
        <f t="shared" si="39"/>
        <v>664.7156360185661</v>
      </c>
      <c r="AC113">
        <f t="shared" si="40"/>
        <v>510.16550629308699</v>
      </c>
      <c r="AD113">
        <f t="shared" si="46"/>
        <v>77.088977301098907</v>
      </c>
      <c r="AE113">
        <f t="shared" si="46"/>
        <v>695.49110263220382</v>
      </c>
      <c r="AF113">
        <f t="shared" si="46"/>
        <v>-294.38421054729827</v>
      </c>
      <c r="AG113">
        <f t="shared" si="45"/>
        <v>465.86185686080125</v>
      </c>
      <c r="AH113">
        <f t="shared" si="45"/>
        <v>2453.1529920164685</v>
      </c>
      <c r="AI113">
        <f t="shared" si="45"/>
        <v>218.77081146794285</v>
      </c>
      <c r="AJ113">
        <f t="shared" si="45"/>
        <v>-164.72299282579144</v>
      </c>
      <c r="AK113">
        <f t="shared" si="45"/>
        <v>154.55012972547911</v>
      </c>
      <c r="AL113">
        <f t="shared" si="41"/>
        <v>4586.9930301860832</v>
      </c>
      <c r="AN113">
        <v>0</v>
      </c>
      <c r="AO113">
        <f t="shared" si="48"/>
        <v>2.1379109217441416E-2</v>
      </c>
      <c r="AP113">
        <f t="shared" si="48"/>
        <v>0.19288075628317725</v>
      </c>
      <c r="AQ113">
        <f t="shared" si="48"/>
        <v>-8.1641661486813386E-2</v>
      </c>
      <c r="AR113">
        <f t="shared" si="48"/>
        <v>0.12919760861745344</v>
      </c>
      <c r="AS113">
        <f t="shared" si="48"/>
        <v>0.6803336557257148</v>
      </c>
      <c r="AT113">
        <f t="shared" si="48"/>
        <v>6.0671774820584654E-2</v>
      </c>
      <c r="AU113">
        <f t="shared" si="48"/>
        <v>-4.5682677051109517E-2</v>
      </c>
      <c r="AV113">
        <f t="shared" si="47"/>
        <v>4.2861433873551416E-2</v>
      </c>
      <c r="AX113">
        <f t="shared" si="50"/>
        <v>510.16550629308699</v>
      </c>
      <c r="AY113">
        <f t="shared" si="50"/>
        <v>175.15480227308973</v>
      </c>
      <c r="AZ113">
        <f t="shared" si="50"/>
        <v>1580.2337873601584</v>
      </c>
      <c r="BA113">
        <f t="shared" si="49"/>
        <v>-668.87394276012287</v>
      </c>
      <c r="BB113">
        <f t="shared" si="49"/>
        <v>1058.4903871057695</v>
      </c>
      <c r="BC113">
        <f t="shared" si="49"/>
        <v>5573.8387290313403</v>
      </c>
      <c r="BD113">
        <f t="shared" si="49"/>
        <v>497.07181969898414</v>
      </c>
      <c r="BE113">
        <f t="shared" si="49"/>
        <v>-374.26911405947249</v>
      </c>
      <c r="BF113">
        <f t="shared" si="49"/>
        <v>351.15522816724115</v>
      </c>
      <c r="BI113">
        <f t="shared" si="42"/>
        <v>8702.9672031100745</v>
      </c>
      <c r="BJ113">
        <f t="shared" si="43"/>
        <v>8702.9672031100745</v>
      </c>
      <c r="BK113">
        <f t="shared" si="44"/>
        <v>0</v>
      </c>
    </row>
    <row r="114" spans="1:63" x14ac:dyDescent="0.35">
      <c r="A114" s="2">
        <v>42030</v>
      </c>
      <c r="B114">
        <v>9.2425384068239804</v>
      </c>
      <c r="C114">
        <f t="shared" si="29"/>
        <v>8.8720558441321202</v>
      </c>
      <c r="D114">
        <f t="shared" si="30"/>
        <v>7129.9239284663563</v>
      </c>
      <c r="E114">
        <v>1</v>
      </c>
      <c r="F114">
        <v>221117.48153192399</v>
      </c>
      <c r="G114">
        <v>60.871250152587798</v>
      </c>
      <c r="H114">
        <v>53.355117797851499</v>
      </c>
      <c r="I114">
        <v>35.13374710083</v>
      </c>
      <c r="J114">
        <v>312174.28780345398</v>
      </c>
      <c r="K114">
        <v>12.1225806451612</v>
      </c>
      <c r="L114">
        <v>0</v>
      </c>
      <c r="M114">
        <v>29.828863143920898</v>
      </c>
      <c r="N114">
        <v>24.900341033935501</v>
      </c>
      <c r="O114">
        <v>38.317378997802699</v>
      </c>
      <c r="P114">
        <v>70</v>
      </c>
      <c r="S114">
        <f t="shared" si="31"/>
        <v>412.76875829584139</v>
      </c>
      <c r="T114">
        <f t="shared" si="32"/>
        <v>466.75746561522055</v>
      </c>
      <c r="U114">
        <f t="shared" si="33"/>
        <v>1055.2386261238039</v>
      </c>
      <c r="V114">
        <f t="shared" si="34"/>
        <v>157.31974933429319</v>
      </c>
      <c r="W114">
        <f t="shared" si="35"/>
        <v>781.07442516254457</v>
      </c>
      <c r="X114">
        <f t="shared" si="36"/>
        <v>2815.1178335746727</v>
      </c>
      <c r="Y114">
        <f t="shared" si="37"/>
        <v>551.99554266088626</v>
      </c>
      <c r="Z114">
        <f t="shared" si="38"/>
        <v>288.92445230468644</v>
      </c>
      <c r="AA114">
        <f t="shared" si="39"/>
        <v>506.13965028075489</v>
      </c>
      <c r="AC114">
        <f t="shared" si="40"/>
        <v>412.76875829584139</v>
      </c>
      <c r="AD114">
        <f t="shared" si="46"/>
        <v>53.988707319379159</v>
      </c>
      <c r="AE114">
        <f t="shared" si="46"/>
        <v>642.4698678279625</v>
      </c>
      <c r="AF114">
        <f t="shared" si="46"/>
        <v>-255.4490089615482</v>
      </c>
      <c r="AG114">
        <f t="shared" si="45"/>
        <v>368.30566686670318</v>
      </c>
      <c r="AH114">
        <f t="shared" si="45"/>
        <v>2402.3490752788312</v>
      </c>
      <c r="AI114">
        <f t="shared" si="45"/>
        <v>139.22678436504486</v>
      </c>
      <c r="AJ114">
        <f t="shared" si="45"/>
        <v>-123.84430599115495</v>
      </c>
      <c r="AK114">
        <f t="shared" si="45"/>
        <v>93.370891984913499</v>
      </c>
      <c r="AL114">
        <f t="shared" si="41"/>
        <v>3396.7374914803841</v>
      </c>
      <c r="AN114">
        <v>0</v>
      </c>
      <c r="AO114">
        <f t="shared" si="48"/>
        <v>1.6259613260665783E-2</v>
      </c>
      <c r="AP114">
        <f t="shared" si="48"/>
        <v>0.19349067798043104</v>
      </c>
      <c r="AQ114">
        <f t="shared" si="48"/>
        <v>-7.693279390751831E-2</v>
      </c>
      <c r="AR114">
        <f t="shared" si="48"/>
        <v>0.110921487146158</v>
      </c>
      <c r="AS114">
        <f t="shared" si="48"/>
        <v>0.7235080967965849</v>
      </c>
      <c r="AT114">
        <f t="shared" si="48"/>
        <v>4.1930503279324884E-2</v>
      </c>
      <c r="AU114">
        <f t="shared" si="48"/>
        <v>-3.7297809485224216E-2</v>
      </c>
      <c r="AV114">
        <f t="shared" si="47"/>
        <v>2.8120224929577928E-2</v>
      </c>
      <c r="AX114">
        <f t="shared" si="50"/>
        <v>412.76875829584139</v>
      </c>
      <c r="AY114">
        <f t="shared" si="50"/>
        <v>109.21834527885423</v>
      </c>
      <c r="AZ114">
        <f t="shared" si="50"/>
        <v>1299.7069079760506</v>
      </c>
      <c r="BA114">
        <f t="shared" si="49"/>
        <v>-516.76951435154933</v>
      </c>
      <c r="BB114">
        <f t="shared" si="49"/>
        <v>745.07684086681752</v>
      </c>
      <c r="BC114">
        <f t="shared" si="49"/>
        <v>4859.9161530574092</v>
      </c>
      <c r="BD114">
        <f t="shared" si="49"/>
        <v>281.65369689056888</v>
      </c>
      <c r="BE114">
        <f t="shared" si="49"/>
        <v>-250.53517381970875</v>
      </c>
      <c r="BF114">
        <f t="shared" si="49"/>
        <v>188.88791427207218</v>
      </c>
      <c r="BI114">
        <f t="shared" si="42"/>
        <v>7129.9239284663572</v>
      </c>
      <c r="BJ114">
        <f t="shared" si="43"/>
        <v>7129.9239284663563</v>
      </c>
      <c r="BK114">
        <f t="shared" si="44"/>
        <v>0</v>
      </c>
    </row>
    <row r="115" spans="1:63" x14ac:dyDescent="0.35">
      <c r="A115" s="2">
        <v>42037</v>
      </c>
      <c r="B115">
        <v>9.4710145475091601</v>
      </c>
      <c r="C115">
        <f t="shared" si="29"/>
        <v>8.7116704660561215</v>
      </c>
      <c r="D115">
        <f t="shared" si="30"/>
        <v>6073.3793931231021</v>
      </c>
      <c r="E115">
        <v>1</v>
      </c>
      <c r="F115">
        <v>238534.89713927999</v>
      </c>
      <c r="G115">
        <v>62.362743377685497</v>
      </c>
      <c r="H115">
        <v>54.402904510497997</v>
      </c>
      <c r="I115">
        <v>34.796173095703097</v>
      </c>
      <c r="J115">
        <v>334461.010203938</v>
      </c>
      <c r="K115">
        <v>11.1201716738197</v>
      </c>
      <c r="L115">
        <v>0</v>
      </c>
      <c r="M115">
        <v>28.568922042846602</v>
      </c>
      <c r="N115">
        <v>41.823204040527301</v>
      </c>
      <c r="O115">
        <v>45.933486938476499</v>
      </c>
      <c r="P115">
        <v>74</v>
      </c>
      <c r="S115">
        <f t="shared" si="31"/>
        <v>375.23226004987845</v>
      </c>
      <c r="T115">
        <f t="shared" si="32"/>
        <v>430.36246762517754</v>
      </c>
      <c r="U115">
        <f t="shared" si="33"/>
        <v>981.59489948841315</v>
      </c>
      <c r="V115">
        <f t="shared" si="34"/>
        <v>140.32976031246079</v>
      </c>
      <c r="W115">
        <f t="shared" si="35"/>
        <v>705.70699110715168</v>
      </c>
      <c r="X115">
        <f t="shared" si="36"/>
        <v>2935.0518762051738</v>
      </c>
      <c r="Y115">
        <f t="shared" si="37"/>
        <v>495.6751490693041</v>
      </c>
      <c r="Z115">
        <f t="shared" si="38"/>
        <v>206.10504650232801</v>
      </c>
      <c r="AA115">
        <f t="shared" si="39"/>
        <v>479.1449742583718</v>
      </c>
      <c r="AC115">
        <f t="shared" si="40"/>
        <v>375.23226004987845</v>
      </c>
      <c r="AD115">
        <f t="shared" si="46"/>
        <v>55.130207575299096</v>
      </c>
      <c r="AE115">
        <f t="shared" si="46"/>
        <v>606.36263943853464</v>
      </c>
      <c r="AF115">
        <f t="shared" si="46"/>
        <v>-234.90249973741766</v>
      </c>
      <c r="AG115">
        <f t="shared" si="45"/>
        <v>330.47473105727323</v>
      </c>
      <c r="AH115">
        <f t="shared" si="45"/>
        <v>2559.8196161552955</v>
      </c>
      <c r="AI115">
        <f t="shared" si="45"/>
        <v>120.44288901942565</v>
      </c>
      <c r="AJ115">
        <f t="shared" si="45"/>
        <v>-169.12721354755044</v>
      </c>
      <c r="AK115">
        <f t="shared" si="45"/>
        <v>103.91271420849336</v>
      </c>
      <c r="AL115">
        <f t="shared" si="41"/>
        <v>2326.0340489038704</v>
      </c>
      <c r="AN115">
        <v>0</v>
      </c>
      <c r="AO115">
        <f t="shared" si="48"/>
        <v>1.6348860847553461E-2</v>
      </c>
      <c r="AP115">
        <f t="shared" si="48"/>
        <v>0.17981681643037153</v>
      </c>
      <c r="AQ115">
        <f t="shared" si="48"/>
        <v>-6.9660326885295054E-2</v>
      </c>
      <c r="AR115">
        <f t="shared" si="48"/>
        <v>9.800226825390658E-2</v>
      </c>
      <c r="AS115">
        <f t="shared" si="48"/>
        <v>0.75911440460658552</v>
      </c>
      <c r="AT115">
        <f t="shared" si="48"/>
        <v>3.5717333912926627E-2</v>
      </c>
      <c r="AU115">
        <f t="shared" si="48"/>
        <v>-5.0154668401107681E-2</v>
      </c>
      <c r="AV115">
        <f t="shared" si="47"/>
        <v>3.0815311235059008E-2</v>
      </c>
      <c r="AX115">
        <f t="shared" si="50"/>
        <v>375.23226004987845</v>
      </c>
      <c r="AY115">
        <f t="shared" si="50"/>
        <v>93.15821456749984</v>
      </c>
      <c r="AZ115">
        <f t="shared" si="50"/>
        <v>1024.6226770210758</v>
      </c>
      <c r="BA115">
        <f t="shared" si="49"/>
        <v>-396.93479193038763</v>
      </c>
      <c r="BB115">
        <f t="shared" si="49"/>
        <v>558.4313438856708</v>
      </c>
      <c r="BC115">
        <f t="shared" si="49"/>
        <v>4325.5455682836027</v>
      </c>
      <c r="BD115">
        <f t="shared" si="49"/>
        <v>203.52262383696188</v>
      </c>
      <c r="BE115">
        <f t="shared" si="49"/>
        <v>-285.78867996000997</v>
      </c>
      <c r="BF115">
        <f t="shared" si="49"/>
        <v>175.5901773688106</v>
      </c>
      <c r="BI115">
        <f t="shared" si="42"/>
        <v>6073.3793931231012</v>
      </c>
      <c r="BJ115">
        <f t="shared" si="43"/>
        <v>6073.3793931231021</v>
      </c>
      <c r="BK115">
        <f t="shared" si="44"/>
        <v>0</v>
      </c>
    </row>
    <row r="116" spans="1:63" x14ac:dyDescent="0.35">
      <c r="A116" s="2">
        <v>42044</v>
      </c>
      <c r="B116">
        <v>10.0070579589039</v>
      </c>
      <c r="C116">
        <f t="shared" si="29"/>
        <v>9.7232674086739195</v>
      </c>
      <c r="D116">
        <f t="shared" si="30"/>
        <v>16701.727040788857</v>
      </c>
      <c r="E116">
        <v>1</v>
      </c>
      <c r="F116">
        <v>280734.39867042098</v>
      </c>
      <c r="G116">
        <v>60.084701538085902</v>
      </c>
      <c r="H116">
        <v>51.968997955322202</v>
      </c>
      <c r="I116">
        <v>33.995510101318303</v>
      </c>
      <c r="J116">
        <v>381285.92982092302</v>
      </c>
      <c r="K116">
        <v>18.685224839400401</v>
      </c>
      <c r="L116">
        <v>1</v>
      </c>
      <c r="M116">
        <v>35.759445190429602</v>
      </c>
      <c r="N116">
        <v>60.359176635742102</v>
      </c>
      <c r="O116">
        <v>46.440666198730398</v>
      </c>
      <c r="P116">
        <v>82</v>
      </c>
      <c r="S116">
        <f t="shared" si="31"/>
        <v>911.6110880743704</v>
      </c>
      <c r="T116">
        <f t="shared" si="32"/>
        <v>1082.0409037705706</v>
      </c>
      <c r="U116">
        <f t="shared" si="33"/>
        <v>2302.4281405486877</v>
      </c>
      <c r="V116">
        <f t="shared" si="34"/>
        <v>356.26183303723622</v>
      </c>
      <c r="W116">
        <f t="shared" si="35"/>
        <v>1689.7467683518105</v>
      </c>
      <c r="X116">
        <f t="shared" si="36"/>
        <v>9510.2165781455151</v>
      </c>
      <c r="Y116">
        <f t="shared" si="37"/>
        <v>1291.6212543053989</v>
      </c>
      <c r="Z116">
        <f t="shared" si="38"/>
        <v>383.9482953995643</v>
      </c>
      <c r="AA116">
        <f t="shared" si="39"/>
        <v>1167.2089745298958</v>
      </c>
      <c r="AC116">
        <f t="shared" si="40"/>
        <v>911.6110880743704</v>
      </c>
      <c r="AD116">
        <f t="shared" si="46"/>
        <v>170.42981569620019</v>
      </c>
      <c r="AE116">
        <f t="shared" si="46"/>
        <v>1390.8170524743173</v>
      </c>
      <c r="AF116">
        <f t="shared" si="46"/>
        <v>-555.34925503713418</v>
      </c>
      <c r="AG116">
        <f t="shared" si="45"/>
        <v>778.13568027744009</v>
      </c>
      <c r="AH116">
        <f t="shared" si="45"/>
        <v>8598.6054900711442</v>
      </c>
      <c r="AI116">
        <f t="shared" si="45"/>
        <v>380.01016623102851</v>
      </c>
      <c r="AJ116">
        <f t="shared" si="45"/>
        <v>-527.66279267480604</v>
      </c>
      <c r="AK116">
        <f t="shared" si="45"/>
        <v>255.59788645552544</v>
      </c>
      <c r="AL116">
        <f t="shared" si="41"/>
        <v>5299.5319092207719</v>
      </c>
      <c r="AN116">
        <v>0</v>
      </c>
      <c r="AO116">
        <f t="shared" si="48"/>
        <v>1.6245979727115497E-2</v>
      </c>
      <c r="AP116">
        <f t="shared" si="48"/>
        <v>0.13257765694531615</v>
      </c>
      <c r="AQ116">
        <f t="shared" si="48"/>
        <v>-5.2937877694384725E-2</v>
      </c>
      <c r="AR116">
        <f t="shared" si="48"/>
        <v>7.417467674357385E-2</v>
      </c>
      <c r="AS116">
        <f t="shared" si="48"/>
        <v>0.81964983593111007</v>
      </c>
      <c r="AT116">
        <f t="shared" si="48"/>
        <v>3.6223928492018678E-2</v>
      </c>
      <c r="AU116">
        <f t="shared" si="48"/>
        <v>-5.0298705056565821E-2</v>
      </c>
      <c r="AV116">
        <f t="shared" si="47"/>
        <v>2.4364504911816409E-2</v>
      </c>
      <c r="AX116">
        <f t="shared" si="50"/>
        <v>911.6110880743704</v>
      </c>
      <c r="AY116">
        <f t="shared" si="50"/>
        <v>256.52590365660251</v>
      </c>
      <c r="AZ116">
        <f t="shared" si="50"/>
        <v>2093.416575905745</v>
      </c>
      <c r="BA116">
        <f t="shared" si="49"/>
        <v>-835.89522708495258</v>
      </c>
      <c r="BB116">
        <f t="shared" si="49"/>
        <v>1171.2267465361456</v>
      </c>
      <c r="BC116">
        <f t="shared" si="49"/>
        <v>12942.365949975632</v>
      </c>
      <c r="BD116">
        <f t="shared" si="49"/>
        <v>571.98003115181291</v>
      </c>
      <c r="BE116">
        <f t="shared" si="49"/>
        <v>-794.22238511456078</v>
      </c>
      <c r="BF116">
        <f t="shared" si="49"/>
        <v>384.71835768806272</v>
      </c>
      <c r="BI116">
        <f t="shared" si="42"/>
        <v>16701.727040788857</v>
      </c>
      <c r="BJ116">
        <f t="shared" si="43"/>
        <v>16701.727040788857</v>
      </c>
      <c r="BK116">
        <f t="shared" si="44"/>
        <v>0</v>
      </c>
    </row>
    <row r="117" spans="1:63" x14ac:dyDescent="0.35">
      <c r="A117" s="2">
        <v>42051</v>
      </c>
      <c r="B117">
        <v>9.6512165290066996</v>
      </c>
      <c r="C117">
        <f t="shared" si="29"/>
        <v>9.8155528896416797</v>
      </c>
      <c r="D117">
        <f t="shared" si="30"/>
        <v>18316.414236861874</v>
      </c>
      <c r="E117">
        <v>1</v>
      </c>
      <c r="F117">
        <v>258380.63671089301</v>
      </c>
      <c r="G117">
        <v>57.608310699462798</v>
      </c>
      <c r="H117">
        <v>49.4793090820312</v>
      </c>
      <c r="I117">
        <v>33.3523559570312</v>
      </c>
      <c r="J117">
        <v>385841.63385477703</v>
      </c>
      <c r="K117">
        <v>21.4603854389721</v>
      </c>
      <c r="L117">
        <v>1</v>
      </c>
      <c r="M117">
        <v>41.367252349853501</v>
      </c>
      <c r="N117">
        <v>61.4116821289062</v>
      </c>
      <c r="O117">
        <v>50.309871673583899</v>
      </c>
      <c r="P117">
        <v>86</v>
      </c>
      <c r="S117">
        <f t="shared" si="31"/>
        <v>936.6850959461118</v>
      </c>
      <c r="T117">
        <f t="shared" si="32"/>
        <v>1091.7796413629337</v>
      </c>
      <c r="U117">
        <f t="shared" si="33"/>
        <v>2277.1212165329835</v>
      </c>
      <c r="V117">
        <f t="shared" si="34"/>
        <v>382.91411451935375</v>
      </c>
      <c r="W117">
        <f t="shared" si="35"/>
        <v>1716.0706774783348</v>
      </c>
      <c r="X117">
        <f t="shared" si="36"/>
        <v>10049.450114953554</v>
      </c>
      <c r="Y117">
        <f t="shared" si="37"/>
        <v>1401.6840082100123</v>
      </c>
      <c r="Z117">
        <f t="shared" si="38"/>
        <v>388.60499499211704</v>
      </c>
      <c r="AA117">
        <f t="shared" si="39"/>
        <v>1224.2654199149486</v>
      </c>
      <c r="AC117">
        <f t="shared" si="40"/>
        <v>936.6850959461118</v>
      </c>
      <c r="AD117">
        <f t="shared" si="46"/>
        <v>155.09454541682192</v>
      </c>
      <c r="AE117">
        <f t="shared" si="46"/>
        <v>1340.4361205868718</v>
      </c>
      <c r="AF117">
        <f t="shared" si="46"/>
        <v>-553.770981426758</v>
      </c>
      <c r="AG117">
        <f t="shared" si="45"/>
        <v>779.385581532223</v>
      </c>
      <c r="AH117">
        <f t="shared" si="45"/>
        <v>9112.7650190074419</v>
      </c>
      <c r="AI117">
        <f t="shared" si="45"/>
        <v>464.99891226390048</v>
      </c>
      <c r="AJ117">
        <f t="shared" si="45"/>
        <v>-548.08010095399482</v>
      </c>
      <c r="AK117">
        <f t="shared" si="45"/>
        <v>287.58032396883675</v>
      </c>
      <c r="AL117">
        <f t="shared" si="41"/>
        <v>6341.3197205204197</v>
      </c>
      <c r="AN117">
        <v>0</v>
      </c>
      <c r="AO117">
        <f t="shared" si="48"/>
        <v>1.4050443275845368E-2</v>
      </c>
      <c r="AP117">
        <f t="shared" si="48"/>
        <v>0.12143381075449036</v>
      </c>
      <c r="AQ117">
        <f t="shared" si="48"/>
        <v>-5.0167642849301433E-2</v>
      </c>
      <c r="AR117">
        <f t="shared" si="48"/>
        <v>7.0606692671878551E-2</v>
      </c>
      <c r="AS117">
        <f t="shared" si="48"/>
        <v>0.82555055460889637</v>
      </c>
      <c r="AT117">
        <f t="shared" si="48"/>
        <v>4.2125535895120518E-2</v>
      </c>
      <c r="AU117">
        <f t="shared" si="48"/>
        <v>-4.9652090267762981E-2</v>
      </c>
      <c r="AV117">
        <f t="shared" si="47"/>
        <v>2.6052695910833229E-2</v>
      </c>
      <c r="AX117">
        <f t="shared" si="50"/>
        <v>936.6850959461118</v>
      </c>
      <c r="AY117">
        <f t="shared" si="50"/>
        <v>244.19289844399367</v>
      </c>
      <c r="AZ117">
        <f t="shared" si="50"/>
        <v>2110.4867394622661</v>
      </c>
      <c r="BA117">
        <f t="shared" si="49"/>
        <v>-871.90004435905837</v>
      </c>
      <c r="BB117">
        <f t="shared" si="49"/>
        <v>1227.1251941731311</v>
      </c>
      <c r="BC117">
        <f t="shared" si="49"/>
        <v>14347.845031235407</v>
      </c>
      <c r="BD117">
        <f t="shared" si="49"/>
        <v>732.13040377311904</v>
      </c>
      <c r="BE117">
        <f t="shared" si="49"/>
        <v>-862.9398801340202</v>
      </c>
      <c r="BF117">
        <f t="shared" si="49"/>
        <v>452.7887983209252</v>
      </c>
      <c r="BI117">
        <f t="shared" si="42"/>
        <v>18316.414236861878</v>
      </c>
      <c r="BJ117">
        <f t="shared" si="43"/>
        <v>18316.414236861874</v>
      </c>
      <c r="BK117">
        <f t="shared" si="44"/>
        <v>0</v>
      </c>
    </row>
    <row r="118" spans="1:63" x14ac:dyDescent="0.35">
      <c r="A118" s="2">
        <v>42058</v>
      </c>
      <c r="B118">
        <v>9.2427065308727308</v>
      </c>
      <c r="C118">
        <f t="shared" si="29"/>
        <v>9.8352009860180498</v>
      </c>
      <c r="D118">
        <f t="shared" si="30"/>
        <v>18679.855683271318</v>
      </c>
      <c r="E118">
        <v>1</v>
      </c>
      <c r="F118">
        <v>232041.83713198299</v>
      </c>
      <c r="G118">
        <v>54.919956207275298</v>
      </c>
      <c r="H118">
        <v>45.162376403808601</v>
      </c>
      <c r="I118">
        <v>32.814708709716797</v>
      </c>
      <c r="J118">
        <v>340255.22806797101</v>
      </c>
      <c r="K118">
        <v>22.728051391862898</v>
      </c>
      <c r="L118">
        <v>1</v>
      </c>
      <c r="M118">
        <v>43.371326446533203</v>
      </c>
      <c r="N118">
        <v>55.320350646972599</v>
      </c>
      <c r="O118">
        <v>48.348014831542898</v>
      </c>
      <c r="P118">
        <v>76</v>
      </c>
      <c r="S118">
        <f t="shared" si="31"/>
        <v>1142.0401780011721</v>
      </c>
      <c r="T118">
        <f t="shared" si="32"/>
        <v>1302.9358210345899</v>
      </c>
      <c r="U118">
        <f t="shared" si="33"/>
        <v>2663.6091260803769</v>
      </c>
      <c r="V118">
        <f t="shared" si="34"/>
        <v>504.75893997762472</v>
      </c>
      <c r="W118">
        <f t="shared" si="35"/>
        <v>2071.973842331282</v>
      </c>
      <c r="X118">
        <f t="shared" si="36"/>
        <v>9257.0548320164344</v>
      </c>
      <c r="Y118">
        <f t="shared" si="37"/>
        <v>1742.6840769585922</v>
      </c>
      <c r="Z118">
        <f t="shared" si="38"/>
        <v>517.00483596707352</v>
      </c>
      <c r="AA118">
        <f t="shared" si="39"/>
        <v>1477.16458261912</v>
      </c>
      <c r="AC118">
        <f t="shared" si="40"/>
        <v>1142.0401780011721</v>
      </c>
      <c r="AD118">
        <f t="shared" si="46"/>
        <v>160.89564303341785</v>
      </c>
      <c r="AE118">
        <f t="shared" si="46"/>
        <v>1521.5689480792048</v>
      </c>
      <c r="AF118">
        <f t="shared" si="46"/>
        <v>-637.2812380235473</v>
      </c>
      <c r="AG118">
        <f t="shared" si="45"/>
        <v>929.93366433010988</v>
      </c>
      <c r="AH118">
        <f t="shared" si="45"/>
        <v>8115.0146540152618</v>
      </c>
      <c r="AI118">
        <f t="shared" si="45"/>
        <v>600.64389895742011</v>
      </c>
      <c r="AJ118">
        <f t="shared" si="45"/>
        <v>-625.03534203409856</v>
      </c>
      <c r="AK118">
        <f t="shared" si="45"/>
        <v>335.1244046179479</v>
      </c>
      <c r="AL118">
        <f t="shared" si="41"/>
        <v>7136.9508722944302</v>
      </c>
      <c r="AN118">
        <v>0</v>
      </c>
      <c r="AO118">
        <f t="shared" si="48"/>
        <v>1.5469448811332637E-2</v>
      </c>
      <c r="AP118">
        <f t="shared" si="48"/>
        <v>0.14629254410783343</v>
      </c>
      <c r="AQ118">
        <f t="shared" si="48"/>
        <v>-6.1271948103531794E-2</v>
      </c>
      <c r="AR118">
        <f t="shared" si="48"/>
        <v>8.9409265204911464E-2</v>
      </c>
      <c r="AS118">
        <f t="shared" si="48"/>
        <v>0.78022500439884435</v>
      </c>
      <c r="AT118">
        <f t="shared" si="48"/>
        <v>5.7749419894677953E-2</v>
      </c>
      <c r="AU118">
        <f t="shared" si="48"/>
        <v>-6.0094555990320035E-2</v>
      </c>
      <c r="AV118">
        <f t="shared" si="47"/>
        <v>3.2220821676252114E-2</v>
      </c>
      <c r="AX118">
        <f t="shared" si="50"/>
        <v>1142.0401780011721</v>
      </c>
      <c r="AY118">
        <f t="shared" si="50"/>
        <v>271.30033922137238</v>
      </c>
      <c r="AZ118">
        <f t="shared" si="50"/>
        <v>2565.6516483597779</v>
      </c>
      <c r="BA118">
        <f t="shared" si="49"/>
        <v>-1074.5761214882277</v>
      </c>
      <c r="BB118">
        <f t="shared" si="49"/>
        <v>1568.0431976255068</v>
      </c>
      <c r="BC118">
        <f t="shared" si="49"/>
        <v>13683.44217974552</v>
      </c>
      <c r="BD118">
        <f t="shared" si="49"/>
        <v>1012.7986716492392</v>
      </c>
      <c r="BE118">
        <f t="shared" si="49"/>
        <v>-1053.9272358293597</v>
      </c>
      <c r="BF118">
        <f t="shared" si="49"/>
        <v>565.08282598631877</v>
      </c>
      <c r="BI118">
        <f t="shared" si="42"/>
        <v>18679.855683271318</v>
      </c>
      <c r="BJ118">
        <f t="shared" si="43"/>
        <v>18679.855683271318</v>
      </c>
      <c r="BK118">
        <f t="shared" si="44"/>
        <v>0</v>
      </c>
    </row>
    <row r="119" spans="1:63" x14ac:dyDescent="0.35">
      <c r="A119" s="2">
        <v>42065</v>
      </c>
      <c r="B119">
        <v>8.7264871503482997</v>
      </c>
      <c r="C119">
        <f t="shared" si="29"/>
        <v>9.0195526490665117</v>
      </c>
      <c r="D119">
        <f t="shared" si="30"/>
        <v>8263.0797578796246</v>
      </c>
      <c r="E119">
        <v>1</v>
      </c>
      <c r="F119">
        <v>255639.17510819901</v>
      </c>
      <c r="G119">
        <v>52.501590728759702</v>
      </c>
      <c r="H119">
        <v>42.882865905761697</v>
      </c>
      <c r="I119">
        <v>32.023983001708899</v>
      </c>
      <c r="J119">
        <v>295630.53482111701</v>
      </c>
      <c r="K119">
        <v>13.0256959314775</v>
      </c>
      <c r="L119">
        <v>0.28571428571428498</v>
      </c>
      <c r="M119">
        <v>43.391311645507798</v>
      </c>
      <c r="N119">
        <v>36.527168273925703</v>
      </c>
      <c r="O119">
        <v>47.741127014160099</v>
      </c>
      <c r="P119">
        <v>73</v>
      </c>
      <c r="S119">
        <f t="shared" si="31"/>
        <v>504.96101422111343</v>
      </c>
      <c r="T119">
        <f t="shared" si="32"/>
        <v>587.26115102956692</v>
      </c>
      <c r="U119">
        <f t="shared" si="33"/>
        <v>1134.6230449564098</v>
      </c>
      <c r="V119">
        <f t="shared" si="34"/>
        <v>232.57247433486677</v>
      </c>
      <c r="W119">
        <f t="shared" si="35"/>
        <v>903.08130684206969</v>
      </c>
      <c r="X119">
        <f t="shared" si="36"/>
        <v>3110.7185262977887</v>
      </c>
      <c r="Y119">
        <f t="shared" si="37"/>
        <v>770.68996140736226</v>
      </c>
      <c r="Z119">
        <f t="shared" si="38"/>
        <v>299.2241667437595</v>
      </c>
      <c r="AA119">
        <f t="shared" si="39"/>
        <v>651.03246129286129</v>
      </c>
      <c r="AC119">
        <f t="shared" si="40"/>
        <v>504.96101422111343</v>
      </c>
      <c r="AD119">
        <f t="shared" si="46"/>
        <v>82.300136808453487</v>
      </c>
      <c r="AE119">
        <f t="shared" si="46"/>
        <v>629.66203073529641</v>
      </c>
      <c r="AF119">
        <f t="shared" si="46"/>
        <v>-272.38853988624669</v>
      </c>
      <c r="AG119">
        <f t="shared" si="45"/>
        <v>398.12029262095626</v>
      </c>
      <c r="AH119">
        <f t="shared" si="45"/>
        <v>2605.7575120766751</v>
      </c>
      <c r="AI119">
        <f t="shared" si="45"/>
        <v>265.72894718624883</v>
      </c>
      <c r="AJ119">
        <f t="shared" si="45"/>
        <v>-205.73684747735393</v>
      </c>
      <c r="AK119">
        <f t="shared" si="45"/>
        <v>146.07144707174785</v>
      </c>
      <c r="AL119">
        <f t="shared" si="41"/>
        <v>4108.6037645227343</v>
      </c>
      <c r="AN119">
        <v>0</v>
      </c>
      <c r="AO119">
        <f t="shared" si="48"/>
        <v>2.2550979316145334E-2</v>
      </c>
      <c r="AP119">
        <f t="shared" si="48"/>
        <v>0.17253307202054652</v>
      </c>
      <c r="AQ119">
        <f t="shared" si="48"/>
        <v>-7.4636915163655421E-2</v>
      </c>
      <c r="AR119">
        <f t="shared" si="48"/>
        <v>0.10908854872414664</v>
      </c>
      <c r="AS119">
        <f t="shared" si="48"/>
        <v>0.71400104588520719</v>
      </c>
      <c r="AT119">
        <f t="shared" si="48"/>
        <v>7.2812126736132673E-2</v>
      </c>
      <c r="AU119">
        <f t="shared" si="48"/>
        <v>-5.6373750663731591E-2</v>
      </c>
      <c r="AV119">
        <f t="shared" si="47"/>
        <v>4.0024893145208643E-2</v>
      </c>
      <c r="AX119">
        <f t="shared" si="50"/>
        <v>504.96101422111343</v>
      </c>
      <c r="AY119">
        <f t="shared" si="50"/>
        <v>174.95317532044254</v>
      </c>
      <c r="AZ119">
        <f t="shared" si="50"/>
        <v>1338.5320599435859</v>
      </c>
      <c r="BA119">
        <f t="shared" si="49"/>
        <v>-579.0420505000053</v>
      </c>
      <c r="BB119">
        <f t="shared" si="49"/>
        <v>846.32191457530689</v>
      </c>
      <c r="BC119">
        <f t="shared" si="49"/>
        <v>5539.3048970738073</v>
      </c>
      <c r="BD119">
        <f t="shared" si="49"/>
        <v>564.88512519722997</v>
      </c>
      <c r="BE119">
        <f t="shared" si="49"/>
        <v>-437.35425167462756</v>
      </c>
      <c r="BF119">
        <f t="shared" si="49"/>
        <v>310.51787372277226</v>
      </c>
      <c r="BI119">
        <f t="shared" si="42"/>
        <v>8263.0797578796264</v>
      </c>
      <c r="BJ119">
        <f t="shared" si="43"/>
        <v>8263.0797578796246</v>
      </c>
      <c r="BK119">
        <f t="shared" si="44"/>
        <v>0</v>
      </c>
    </row>
    <row r="120" spans="1:63" x14ac:dyDescent="0.35">
      <c r="A120" s="2">
        <v>42072</v>
      </c>
      <c r="B120">
        <v>8.8286614609098493</v>
      </c>
      <c r="C120">
        <f t="shared" si="29"/>
        <v>8.5961080166371566</v>
      </c>
      <c r="D120">
        <f t="shared" si="30"/>
        <v>5410.5607474085391</v>
      </c>
      <c r="E120">
        <v>1</v>
      </c>
      <c r="F120">
        <v>284609.74962319399</v>
      </c>
      <c r="G120">
        <v>57.459720611572202</v>
      </c>
      <c r="H120">
        <v>50.151416778564403</v>
      </c>
      <c r="I120">
        <v>30.603734970092699</v>
      </c>
      <c r="J120">
        <v>264166.61691572401</v>
      </c>
      <c r="K120">
        <v>8.9699570815450596</v>
      </c>
      <c r="L120">
        <v>0</v>
      </c>
      <c r="M120">
        <v>42.334842681884702</v>
      </c>
      <c r="N120">
        <v>24.566194534301701</v>
      </c>
      <c r="O120">
        <v>48.0143432617187</v>
      </c>
      <c r="P120">
        <v>72</v>
      </c>
      <c r="S120">
        <f t="shared" si="31"/>
        <v>361.13586697907857</v>
      </c>
      <c r="T120">
        <f t="shared" si="32"/>
        <v>430.00451671097392</v>
      </c>
      <c r="U120">
        <f t="shared" si="33"/>
        <v>875.92733990256761</v>
      </c>
      <c r="V120">
        <f t="shared" si="34"/>
        <v>145.8482629508012</v>
      </c>
      <c r="W120">
        <f t="shared" si="35"/>
        <v>629.42320428520372</v>
      </c>
      <c r="X120">
        <f t="shared" si="36"/>
        <v>1833.3110801536832</v>
      </c>
      <c r="Y120">
        <f t="shared" si="37"/>
        <v>545.53390506140624</v>
      </c>
      <c r="Z120">
        <f t="shared" si="38"/>
        <v>253.99610885957117</v>
      </c>
      <c r="AA120">
        <f t="shared" si="39"/>
        <v>466.28012735802389</v>
      </c>
      <c r="AC120">
        <f t="shared" si="40"/>
        <v>361.13586697907857</v>
      </c>
      <c r="AD120">
        <f t="shared" si="46"/>
        <v>68.868649731895346</v>
      </c>
      <c r="AE120">
        <f t="shared" si="46"/>
        <v>514.79147292348898</v>
      </c>
      <c r="AF120">
        <f t="shared" si="46"/>
        <v>-215.28760402827737</v>
      </c>
      <c r="AG120">
        <f t="shared" si="45"/>
        <v>268.28733730612515</v>
      </c>
      <c r="AH120">
        <f t="shared" si="45"/>
        <v>1472.1752131746046</v>
      </c>
      <c r="AI120">
        <f t="shared" si="45"/>
        <v>184.39803808232767</v>
      </c>
      <c r="AJ120">
        <f t="shared" si="45"/>
        <v>-107.13975811950741</v>
      </c>
      <c r="AK120">
        <f t="shared" si="45"/>
        <v>105.14426037894532</v>
      </c>
      <c r="AL120">
        <f t="shared" si="41"/>
        <v>2758.1872709798581</v>
      </c>
      <c r="AN120">
        <v>0</v>
      </c>
      <c r="AO120">
        <f t="shared" si="48"/>
        <v>3.005740192456027E-2</v>
      </c>
      <c r="AP120">
        <f t="shared" si="48"/>
        <v>0.22467834448961907</v>
      </c>
      <c r="AQ120">
        <f t="shared" si="48"/>
        <v>-9.3961273654194891E-2</v>
      </c>
      <c r="AR120">
        <f t="shared" ref="AR120:AU123" si="51">AG120/SUM($AD120:$AK120)</f>
        <v>0.11709276078554452</v>
      </c>
      <c r="AS120">
        <f t="shared" si="51"/>
        <v>0.64252402592511926</v>
      </c>
      <c r="AT120">
        <f t="shared" si="51"/>
        <v>8.0479666238816458E-2</v>
      </c>
      <c r="AU120">
        <f t="shared" si="51"/>
        <v>-4.6760649213175395E-2</v>
      </c>
      <c r="AV120">
        <f t="shared" si="47"/>
        <v>4.5889723503710698E-2</v>
      </c>
      <c r="AX120">
        <f t="shared" si="50"/>
        <v>361.13586697907857</v>
      </c>
      <c r="AY120">
        <f t="shared" si="50"/>
        <v>151.77259311894295</v>
      </c>
      <c r="AZ120">
        <f t="shared" si="50"/>
        <v>1134.4964227595838</v>
      </c>
      <c r="BA120">
        <f t="shared" si="49"/>
        <v>-474.45039298633282</v>
      </c>
      <c r="BB120">
        <f t="shared" si="49"/>
        <v>591.25109962870351</v>
      </c>
      <c r="BC120">
        <f t="shared" si="49"/>
        <v>3244.3768027800006</v>
      </c>
      <c r="BD120">
        <f t="shared" si="49"/>
        <v>406.37602907493863</v>
      </c>
      <c r="BE120">
        <f t="shared" si="49"/>
        <v>-236.11438556204209</v>
      </c>
      <c r="BF120">
        <f t="shared" si="49"/>
        <v>231.71671161566539</v>
      </c>
      <c r="BI120">
        <f t="shared" si="42"/>
        <v>5410.5607474085382</v>
      </c>
      <c r="BJ120">
        <f t="shared" si="43"/>
        <v>5410.5607474085391</v>
      </c>
      <c r="BK120">
        <f t="shared" si="44"/>
        <v>0</v>
      </c>
    </row>
    <row r="121" spans="1:63" x14ac:dyDescent="0.35">
      <c r="A121" s="2">
        <v>42079</v>
      </c>
      <c r="B121">
        <v>8.4948042593152095</v>
      </c>
      <c r="C121">
        <f t="shared" si="29"/>
        <v>8.4518394335470166</v>
      </c>
      <c r="D121">
        <f t="shared" si="30"/>
        <v>4683.6801350790493</v>
      </c>
      <c r="E121">
        <v>1</v>
      </c>
      <c r="F121">
        <v>283850.61661423201</v>
      </c>
      <c r="G121">
        <v>60.904605865478501</v>
      </c>
      <c r="H121">
        <v>53.630462646484297</v>
      </c>
      <c r="I121">
        <v>29.2685146331787</v>
      </c>
      <c r="J121">
        <v>240010.52037930701</v>
      </c>
      <c r="K121">
        <v>9.2548179871520304</v>
      </c>
      <c r="L121">
        <v>0</v>
      </c>
      <c r="M121">
        <v>41.753597259521399</v>
      </c>
      <c r="N121">
        <v>22.4883613586425</v>
      </c>
      <c r="O121">
        <v>46.111129760742102</v>
      </c>
      <c r="P121">
        <v>71</v>
      </c>
      <c r="S121">
        <f t="shared" si="31"/>
        <v>370.25807825925176</v>
      </c>
      <c r="T121">
        <f t="shared" si="32"/>
        <v>440.59432689677675</v>
      </c>
      <c r="U121">
        <f t="shared" si="33"/>
        <v>947.04754112402929</v>
      </c>
      <c r="V121">
        <f t="shared" si="34"/>
        <v>140.4167992364346</v>
      </c>
      <c r="W121">
        <f t="shared" si="35"/>
        <v>629.86884642604662</v>
      </c>
      <c r="X121">
        <f t="shared" si="36"/>
        <v>1620.1353459731458</v>
      </c>
      <c r="Y121">
        <f t="shared" si="37"/>
        <v>556.15516162962592</v>
      </c>
      <c r="Z121">
        <f t="shared" si="38"/>
        <v>268.28021334852031</v>
      </c>
      <c r="AA121">
        <f t="shared" si="39"/>
        <v>473.2404943004106</v>
      </c>
      <c r="AC121">
        <f t="shared" si="40"/>
        <v>370.25807825925176</v>
      </c>
      <c r="AD121">
        <f t="shared" si="46"/>
        <v>70.336248637524989</v>
      </c>
      <c r="AE121">
        <f t="shared" si="46"/>
        <v>576.78946286477753</v>
      </c>
      <c r="AF121">
        <f t="shared" si="46"/>
        <v>-229.84127902281716</v>
      </c>
      <c r="AG121">
        <f t="shared" si="45"/>
        <v>259.61076816679486</v>
      </c>
      <c r="AH121">
        <f t="shared" si="45"/>
        <v>1249.8772677138941</v>
      </c>
      <c r="AI121">
        <f t="shared" si="45"/>
        <v>185.89708337037416</v>
      </c>
      <c r="AJ121">
        <f t="shared" si="45"/>
        <v>-101.97786491073145</v>
      </c>
      <c r="AK121">
        <f t="shared" si="45"/>
        <v>102.98241604115884</v>
      </c>
      <c r="AL121">
        <f t="shared" si="41"/>
        <v>2199.7479539588217</v>
      </c>
      <c r="AN121">
        <v>0</v>
      </c>
      <c r="AO121">
        <f t="shared" ref="AO121:AQ123" si="52">AD121/SUM($AD121:$AK121)</f>
        <v>3.3276770786149552E-2</v>
      </c>
      <c r="AP121">
        <f t="shared" si="52"/>
        <v>0.27288476595519662</v>
      </c>
      <c r="AQ121">
        <f t="shared" si="52"/>
        <v>-0.10874016893697763</v>
      </c>
      <c r="AR121">
        <f t="shared" si="51"/>
        <v>0.1228244069487331</v>
      </c>
      <c r="AS121">
        <f t="shared" si="51"/>
        <v>0.59132922432181734</v>
      </c>
      <c r="AT121">
        <f t="shared" si="51"/>
        <v>8.7949737908389988E-2</v>
      </c>
      <c r="AU121">
        <f t="shared" si="51"/>
        <v>-4.8246730549756332E-2</v>
      </c>
      <c r="AV121">
        <f t="shared" si="47"/>
        <v>4.8721993566447352E-2</v>
      </c>
      <c r="AX121">
        <f t="shared" si="50"/>
        <v>370.25807825925176</v>
      </c>
      <c r="AY121">
        <f t="shared" si="50"/>
        <v>143.53675708871415</v>
      </c>
      <c r="AZ121">
        <f t="shared" si="50"/>
        <v>1177.0671684412532</v>
      </c>
      <c r="BA121">
        <f t="shared" si="49"/>
        <v>-469.04224315507031</v>
      </c>
      <c r="BB121">
        <f t="shared" si="49"/>
        <v>529.79350604847616</v>
      </c>
      <c r="BC121">
        <f t="shared" si="49"/>
        <v>2550.6525190318689</v>
      </c>
      <c r="BD121">
        <f t="shared" si="49"/>
        <v>379.36433938556968</v>
      </c>
      <c r="BE121">
        <f t="shared" si="49"/>
        <v>-208.10851172276051</v>
      </c>
      <c r="BF121">
        <f t="shared" si="49"/>
        <v>210.15852170174628</v>
      </c>
      <c r="BI121">
        <f t="shared" si="42"/>
        <v>4683.6801350790502</v>
      </c>
      <c r="BJ121">
        <f t="shared" si="43"/>
        <v>4683.6801350790493</v>
      </c>
      <c r="BK121">
        <f t="shared" si="44"/>
        <v>0</v>
      </c>
    </row>
    <row r="122" spans="1:63" x14ac:dyDescent="0.35">
      <c r="A122" s="2">
        <v>42086</v>
      </c>
      <c r="B122">
        <v>8.7490908574121509</v>
      </c>
      <c r="C122">
        <f t="shared" si="29"/>
        <v>8.2582834996544356</v>
      </c>
      <c r="D122">
        <f t="shared" si="30"/>
        <v>3859.4636408427077</v>
      </c>
      <c r="E122">
        <v>1</v>
      </c>
      <c r="F122">
        <v>260190.974332271</v>
      </c>
      <c r="G122">
        <v>64.190734863281193</v>
      </c>
      <c r="H122">
        <v>57.177696228027301</v>
      </c>
      <c r="I122">
        <v>28.022352218627901</v>
      </c>
      <c r="J122">
        <v>236398.51357879199</v>
      </c>
      <c r="K122">
        <v>9.6209850107066295</v>
      </c>
      <c r="L122">
        <v>0</v>
      </c>
      <c r="M122">
        <v>38.256191253662102</v>
      </c>
      <c r="N122">
        <v>22.316118240356399</v>
      </c>
      <c r="O122">
        <v>33.923408508300703</v>
      </c>
      <c r="P122">
        <v>73</v>
      </c>
      <c r="S122">
        <f t="shared" si="31"/>
        <v>363.0899627010063</v>
      </c>
      <c r="T122">
        <f t="shared" si="32"/>
        <v>423.83305209831468</v>
      </c>
      <c r="U122">
        <f t="shared" si="33"/>
        <v>976.98545672175067</v>
      </c>
      <c r="V122">
        <f t="shared" si="34"/>
        <v>129.14490449291372</v>
      </c>
      <c r="W122">
        <f t="shared" si="35"/>
        <v>603.85879924276583</v>
      </c>
      <c r="X122">
        <f t="shared" si="36"/>
        <v>1553.8663031253902</v>
      </c>
      <c r="Y122">
        <f t="shared" si="37"/>
        <v>527.11511660485667</v>
      </c>
      <c r="Z122">
        <f t="shared" si="38"/>
        <v>263.73634865077213</v>
      </c>
      <c r="AA122">
        <f t="shared" si="39"/>
        <v>434.93257312903802</v>
      </c>
      <c r="AC122">
        <f t="shared" si="40"/>
        <v>363.0899627010063</v>
      </c>
      <c r="AD122">
        <f t="shared" si="46"/>
        <v>60.743089397308381</v>
      </c>
      <c r="AE122">
        <f t="shared" si="46"/>
        <v>613.89549402074431</v>
      </c>
      <c r="AF122">
        <f t="shared" si="46"/>
        <v>-233.94505820809258</v>
      </c>
      <c r="AG122">
        <f t="shared" si="45"/>
        <v>240.76883654175953</v>
      </c>
      <c r="AH122">
        <f t="shared" si="45"/>
        <v>1190.776340424384</v>
      </c>
      <c r="AI122">
        <f t="shared" si="45"/>
        <v>164.02515390385037</v>
      </c>
      <c r="AJ122">
        <f t="shared" si="45"/>
        <v>-99.353614050234171</v>
      </c>
      <c r="AK122">
        <f t="shared" si="45"/>
        <v>71.842610428031719</v>
      </c>
      <c r="AL122">
        <f t="shared" si="41"/>
        <v>1487.62082568395</v>
      </c>
      <c r="AN122">
        <v>0</v>
      </c>
      <c r="AO122">
        <f t="shared" si="52"/>
        <v>3.0239205048539407E-2</v>
      </c>
      <c r="AP122">
        <f t="shared" si="52"/>
        <v>0.30561026622544935</v>
      </c>
      <c r="AQ122">
        <f t="shared" si="52"/>
        <v>-0.11646283808476281</v>
      </c>
      <c r="AR122">
        <f t="shared" si="51"/>
        <v>0.11985986043388749</v>
      </c>
      <c r="AS122">
        <f t="shared" si="51"/>
        <v>0.592793851651508</v>
      </c>
      <c r="AT122">
        <f t="shared" si="51"/>
        <v>8.1655218910162156E-2</v>
      </c>
      <c r="AU122">
        <f t="shared" si="51"/>
        <v>-4.946034746318987E-2</v>
      </c>
      <c r="AV122">
        <f t="shared" si="47"/>
        <v>3.5764783278406181E-2</v>
      </c>
      <c r="AX122">
        <f t="shared" si="50"/>
        <v>363.0899627010063</v>
      </c>
      <c r="AY122">
        <f t="shared" si="50"/>
        <v>105.72756057964284</v>
      </c>
      <c r="AZ122">
        <f t="shared" si="50"/>
        <v>1068.527690600539</v>
      </c>
      <c r="BA122">
        <f t="shared" si="49"/>
        <v>-407.19760156124357</v>
      </c>
      <c r="BB122">
        <f t="shared" si="49"/>
        <v>419.07486108678222</v>
      </c>
      <c r="BC122">
        <f t="shared" si="49"/>
        <v>2072.6288194785693</v>
      </c>
      <c r="BD122">
        <f t="shared" si="49"/>
        <v>285.49715808038945</v>
      </c>
      <c r="BE122">
        <f t="shared" si="49"/>
        <v>-172.93185698203973</v>
      </c>
      <c r="BF122">
        <f t="shared" si="49"/>
        <v>125.04704685906185</v>
      </c>
      <c r="BI122">
        <f t="shared" si="42"/>
        <v>3859.4636408427077</v>
      </c>
      <c r="BJ122">
        <f t="shared" si="43"/>
        <v>3859.4636408427077</v>
      </c>
      <c r="BK122">
        <f t="shared" si="44"/>
        <v>0</v>
      </c>
    </row>
    <row r="123" spans="1:63" x14ac:dyDescent="0.35">
      <c r="A123" s="2">
        <v>42093</v>
      </c>
      <c r="B123">
        <v>8.7490908574121509</v>
      </c>
      <c r="C123">
        <f t="shared" si="29"/>
        <v>7.7410579393207639</v>
      </c>
      <c r="D123">
        <f t="shared" si="30"/>
        <v>2300.9053141539093</v>
      </c>
      <c r="E123">
        <v>1</v>
      </c>
      <c r="F123">
        <v>220595.72146744101</v>
      </c>
      <c r="G123">
        <v>66.495010375976506</v>
      </c>
      <c r="H123">
        <v>60.688488006591797</v>
      </c>
      <c r="I123">
        <v>26.868841171264599</v>
      </c>
      <c r="J123">
        <v>165478.95950515399</v>
      </c>
      <c r="K123">
        <v>9.6209850107066295</v>
      </c>
      <c r="L123" s="7">
        <v>0</v>
      </c>
      <c r="M123">
        <v>38.256191253662102</v>
      </c>
      <c r="N123">
        <v>22.316118240356399</v>
      </c>
      <c r="O123">
        <v>33.923408508300703</v>
      </c>
      <c r="P123">
        <v>73</v>
      </c>
      <c r="S123">
        <f t="shared" si="31"/>
        <v>363.0899627010063</v>
      </c>
      <c r="T123">
        <f t="shared" si="32"/>
        <v>410.4067298794177</v>
      </c>
      <c r="U123">
        <f t="shared" si="33"/>
        <v>1012.3237347499758</v>
      </c>
      <c r="V123">
        <f t="shared" si="34"/>
        <v>121.20259205765807</v>
      </c>
      <c r="W123">
        <f t="shared" si="35"/>
        <v>591.34565346153067</v>
      </c>
      <c r="X123">
        <f t="shared" si="36"/>
        <v>1004.6015112538578</v>
      </c>
      <c r="Y123">
        <f t="shared" si="37"/>
        <v>527.11511660485667</v>
      </c>
      <c r="Z123">
        <f t="shared" si="38"/>
        <v>263.73634865077213</v>
      </c>
      <c r="AA123">
        <f t="shared" si="39"/>
        <v>434.93257312903802</v>
      </c>
      <c r="AC123">
        <f t="shared" si="40"/>
        <v>363.0899627010063</v>
      </c>
      <c r="AD123">
        <f t="shared" si="46"/>
        <v>47.316767178411396</v>
      </c>
      <c r="AE123">
        <f t="shared" si="46"/>
        <v>649.23377204896951</v>
      </c>
      <c r="AF123">
        <f t="shared" si="46"/>
        <v>-241.88737064334822</v>
      </c>
      <c r="AG123">
        <f t="shared" si="45"/>
        <v>228.25569076052437</v>
      </c>
      <c r="AH123">
        <f t="shared" si="45"/>
        <v>641.51154855285154</v>
      </c>
      <c r="AI123">
        <f t="shared" si="45"/>
        <v>164.02515390385037</v>
      </c>
      <c r="AJ123">
        <f t="shared" si="45"/>
        <v>-99.353614050234171</v>
      </c>
      <c r="AK123">
        <f t="shared" si="45"/>
        <v>71.842610428031719</v>
      </c>
      <c r="AL123">
        <f t="shared" si="41"/>
        <v>476.8707932738464</v>
      </c>
      <c r="AN123">
        <v>0</v>
      </c>
      <c r="AO123">
        <f t="shared" si="52"/>
        <v>3.2387791113297093E-2</v>
      </c>
      <c r="AP123">
        <f t="shared" si="52"/>
        <v>0.4443931622279933</v>
      </c>
      <c r="AQ123">
        <f t="shared" si="52"/>
        <v>-0.16556916502351074</v>
      </c>
      <c r="AR123">
        <f t="shared" si="51"/>
        <v>0.15623843456799327</v>
      </c>
      <c r="AS123">
        <f t="shared" si="51"/>
        <v>0.43910738772485741</v>
      </c>
      <c r="AT123">
        <f t="shared" si="51"/>
        <v>0.11227335971482298</v>
      </c>
      <c r="AU123">
        <f t="shared" si="51"/>
        <v>-6.800642330607673E-2</v>
      </c>
      <c r="AV123">
        <f t="shared" si="47"/>
        <v>4.9175452980623327E-2</v>
      </c>
      <c r="AX123">
        <f t="shared" si="50"/>
        <v>363.0899627010063</v>
      </c>
      <c r="AY123">
        <f t="shared" si="50"/>
        <v>62.761558818997017</v>
      </c>
      <c r="AZ123">
        <f t="shared" si="50"/>
        <v>861.15189184610585</v>
      </c>
      <c r="BA123">
        <f t="shared" si="49"/>
        <v>-320.84246970979814</v>
      </c>
      <c r="BB123">
        <f t="shared" si="49"/>
        <v>302.76123699282726</v>
      </c>
      <c r="BC123">
        <f t="shared" si="49"/>
        <v>850.90903686961076</v>
      </c>
      <c r="BD123">
        <f t="shared" si="49"/>
        <v>217.5650400145779</v>
      </c>
      <c r="BE123">
        <f t="shared" si="49"/>
        <v>-131.78389107991998</v>
      </c>
      <c r="BF123">
        <f t="shared" si="49"/>
        <v>95.292947700502296</v>
      </c>
      <c r="BI123">
        <f t="shared" si="42"/>
        <v>2300.9053141539093</v>
      </c>
      <c r="BJ123">
        <f t="shared" si="43"/>
        <v>2300.9053141539093</v>
      </c>
      <c r="BK123">
        <f t="shared" si="44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123"/>
  <sheetViews>
    <sheetView tabSelected="1" workbookViewId="0">
      <selection activeCell="AF23" sqref="AF23"/>
    </sheetView>
  </sheetViews>
  <sheetFormatPr defaultRowHeight="14.5" x14ac:dyDescent="0.35"/>
  <cols>
    <col min="1" max="1" width="12" customWidth="1"/>
    <col min="6" max="6" width="10.54296875" bestFit="1" customWidth="1"/>
    <col min="20" max="20" width="10.54296875" bestFit="1" customWidth="1"/>
    <col min="21" max="21" width="12.1796875" customWidth="1"/>
    <col min="22" max="22" width="12" customWidth="1"/>
    <col min="23" max="23" width="10.54296875" bestFit="1" customWidth="1"/>
    <col min="24" max="24" width="12.81640625" customWidth="1"/>
    <col min="25" max="25" width="10.54296875" bestFit="1" customWidth="1"/>
    <col min="26" max="26" width="12.26953125" bestFit="1" customWidth="1"/>
    <col min="27" max="27" width="10.54296875" bestFit="1" customWidth="1"/>
    <col min="30" max="30" width="14.1796875" customWidth="1"/>
    <col min="40" max="40" width="12" bestFit="1" customWidth="1"/>
  </cols>
  <sheetData>
    <row r="1" spans="1:41" ht="15" thickBot="1" x14ac:dyDescent="0.4">
      <c r="A1" t="s">
        <v>36</v>
      </c>
      <c r="E1" s="3">
        <v>6.7295730000000002</v>
      </c>
      <c r="F1" s="4">
        <v>8.1299999999999999E-7</v>
      </c>
      <c r="G1" s="4">
        <v>1.542E-2</v>
      </c>
      <c r="H1" s="4">
        <v>-1.8079000000000001E-2</v>
      </c>
      <c r="I1" s="4">
        <v>1.8152999999999999E-2</v>
      </c>
      <c r="J1" s="4">
        <v>6.1500000000000004E-6</v>
      </c>
      <c r="K1" s="4">
        <v>3.2426000000000003E-2</v>
      </c>
      <c r="L1" s="4">
        <v>0.76815699999999998</v>
      </c>
      <c r="M1" s="4">
        <v>9.7439999999999992E-3</v>
      </c>
      <c r="N1" s="4">
        <v>-1.4326E-2</v>
      </c>
      <c r="O1" s="4">
        <v>5.3220000000000003E-3</v>
      </c>
      <c r="P1" s="5">
        <v>-1.5713000000000001E-2</v>
      </c>
    </row>
    <row r="2" spans="1:41" x14ac:dyDescent="0.35">
      <c r="A2" t="s">
        <v>40</v>
      </c>
      <c r="B2" s="10"/>
      <c r="C2" s="10"/>
      <c r="D2" s="10"/>
      <c r="E2" s="10">
        <v>0</v>
      </c>
      <c r="F2" s="11">
        <f>AVERAGE(T6:T123)</f>
        <v>1069.972049687557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S2" t="s">
        <v>64</v>
      </c>
      <c r="AC2" t="s">
        <v>90</v>
      </c>
      <c r="AM2" t="s">
        <v>63</v>
      </c>
      <c r="AN2" s="8">
        <f>SUM(AO6:AO123)</f>
        <v>0</v>
      </c>
    </row>
    <row r="4" spans="1:41" x14ac:dyDescent="0.35">
      <c r="E4" t="s">
        <v>37</v>
      </c>
      <c r="F4" t="s">
        <v>38</v>
      </c>
      <c r="G4" t="s">
        <v>38</v>
      </c>
      <c r="H4" t="s">
        <v>38</v>
      </c>
      <c r="I4" t="s">
        <v>38</v>
      </c>
      <c r="J4" t="s">
        <v>38</v>
      </c>
      <c r="K4" t="s">
        <v>37</v>
      </c>
      <c r="L4" t="s">
        <v>37</v>
      </c>
      <c r="M4" t="s">
        <v>39</v>
      </c>
      <c r="N4" t="s">
        <v>39</v>
      </c>
      <c r="O4" t="s">
        <v>39</v>
      </c>
      <c r="P4" t="s">
        <v>37</v>
      </c>
      <c r="AD4" t="s">
        <v>91</v>
      </c>
    </row>
    <row r="5" spans="1:41" s="6" customFormat="1" ht="58" x14ac:dyDescent="0.35">
      <c r="B5" s="6" t="s">
        <v>35</v>
      </c>
      <c r="C5" s="6" t="s">
        <v>50</v>
      </c>
      <c r="D5" s="6" t="s">
        <v>51</v>
      </c>
      <c r="E5" s="6" t="s">
        <v>10</v>
      </c>
      <c r="F5" s="6" t="s">
        <v>11</v>
      </c>
      <c r="G5" s="6" t="s">
        <v>12</v>
      </c>
      <c r="H5" s="6" t="s">
        <v>13</v>
      </c>
      <c r="I5" s="6" t="s">
        <v>14</v>
      </c>
      <c r="J5" s="6" t="s">
        <v>15</v>
      </c>
      <c r="K5" s="6" t="s">
        <v>16</v>
      </c>
      <c r="L5" s="6" t="s">
        <v>17</v>
      </c>
      <c r="M5" s="6" t="s">
        <v>18</v>
      </c>
      <c r="N5" s="6" t="s">
        <v>19</v>
      </c>
      <c r="O5" s="6" t="s">
        <v>20</v>
      </c>
      <c r="P5" s="6" t="s">
        <v>21</v>
      </c>
      <c r="S5" s="6" t="s">
        <v>37</v>
      </c>
      <c r="T5" s="6" t="s">
        <v>54</v>
      </c>
      <c r="U5" s="6" t="s">
        <v>55</v>
      </c>
      <c r="V5" s="6" t="s">
        <v>56</v>
      </c>
      <c r="W5" s="6" t="s">
        <v>57</v>
      </c>
      <c r="X5" s="6" t="s">
        <v>58</v>
      </c>
      <c r="Y5" s="6" t="s">
        <v>59</v>
      </c>
      <c r="Z5" s="6" t="s">
        <v>60</v>
      </c>
      <c r="AA5" s="6" t="s">
        <v>61</v>
      </c>
      <c r="AC5" s="6" t="s">
        <v>37</v>
      </c>
      <c r="AD5" s="6" t="s">
        <v>54</v>
      </c>
      <c r="AE5" s="6" t="s">
        <v>55</v>
      </c>
      <c r="AF5" s="6" t="s">
        <v>56</v>
      </c>
      <c r="AG5" s="6" t="s">
        <v>57</v>
      </c>
      <c r="AH5" s="6" t="s">
        <v>58</v>
      </c>
      <c r="AI5" s="6" t="s">
        <v>59</v>
      </c>
      <c r="AJ5" s="6" t="s">
        <v>60</v>
      </c>
      <c r="AK5" s="6" t="s">
        <v>61</v>
      </c>
      <c r="AM5" s="6" t="s">
        <v>62</v>
      </c>
      <c r="AN5" s="6" t="s">
        <v>49</v>
      </c>
      <c r="AO5" s="6" t="s">
        <v>63</v>
      </c>
    </row>
    <row r="6" spans="1:41" x14ac:dyDescent="0.35">
      <c r="A6" s="2">
        <v>41274</v>
      </c>
      <c r="B6">
        <v>7.9719253871024804</v>
      </c>
      <c r="C6">
        <f>SUMPRODUCT(E6:P6,$E$1:$P$1)</f>
        <v>7.2384598478249202</v>
      </c>
      <c r="D6">
        <f>EXP(C6)</f>
        <v>1391.9485065997883</v>
      </c>
      <c r="E6">
        <v>1</v>
      </c>
      <c r="F6">
        <v>69921.604159037393</v>
      </c>
      <c r="G6">
        <v>0</v>
      </c>
      <c r="H6">
        <v>0</v>
      </c>
      <c r="I6">
        <v>0</v>
      </c>
      <c r="J6">
        <v>46553.079524000001</v>
      </c>
      <c r="K6">
        <v>17.512195121951201</v>
      </c>
      <c r="L6">
        <v>1</v>
      </c>
      <c r="M6">
        <v>14.625958442687899</v>
      </c>
      <c r="N6">
        <v>5.0266456604003897</v>
      </c>
      <c r="O6">
        <v>0.104301430284977</v>
      </c>
      <c r="P6">
        <v>79</v>
      </c>
      <c r="S6">
        <f>D6-SUM(T6:AB6)</f>
        <v>886.7585410637264</v>
      </c>
      <c r="T6" s="9">
        <f>$D6-EXP(SUMPRODUCT(G6:$P6,G$1:$P$1))*EXP(SUMPRODUCT($E6:E6,$E$1:E$1))</f>
        <v>76.92005096515345</v>
      </c>
      <c r="U6" s="9">
        <f>$D6-EXP(SUMPRODUCT(H6:$P6,H$1:$P$1))*EXP(SUMPRODUCT($E6:F6,$E$1:F$1))</f>
        <v>1.8189894035458565E-12</v>
      </c>
      <c r="V6" s="9">
        <f>$D6-EXP(SUMPRODUCT(I6:$P6,I$1:$P$1))*EXP(SUMPRODUCT($E6:G6,$E$1:G$1))</f>
        <v>1.8189894035458565E-12</v>
      </c>
      <c r="W6" s="9">
        <f>$D6-EXP(SUMPRODUCT(J6:$P6,J$1:$P$1))*EXP(SUMPRODUCT($E6:H6,$E$1:H$1))</f>
        <v>1.8189894035458565E-12</v>
      </c>
      <c r="X6" s="9">
        <f>$D6-EXP(SUMPRODUCT(K6:$P6,K$1:$P$1))*EXP(SUMPRODUCT($E6:I6,$E$1:I$1))</f>
        <v>346.54480329143462</v>
      </c>
      <c r="Y6" s="9">
        <f>$D6-EXP(SUMPRODUCT(N6:$P6,N$1:$P$1))*EXP(SUMPRODUCT($E6:L6,$E$1:L$1))</f>
        <v>184.88660080446198</v>
      </c>
      <c r="Z6" s="9">
        <f>$D6-EXP(SUMPRODUCT(O6:$P6,O$1:$P$1))*EXP(SUMPRODUCT($E6:M6,$E$1:M$1))</f>
        <v>-103.93393489144228</v>
      </c>
      <c r="AA6" s="9">
        <f>$D6-EXP(SUMPRODUCT(P6:$P6,P$1:$P$1))*EXP(SUMPRODUCT($E6:N6,$E$1:N$1))</f>
        <v>0.77244536644866457</v>
      </c>
      <c r="AC6">
        <f>S6+SUM($E$2:$P$2)</f>
        <v>1956.7305907512834</v>
      </c>
      <c r="AD6" s="9">
        <f>T6-$F$2</f>
        <v>-993.0519987224036</v>
      </c>
      <c r="AE6">
        <f t="shared" ref="AE6:AH6" si="0">U6-((G6-G$2)*G$1)</f>
        <v>1.8189894035458565E-12</v>
      </c>
      <c r="AF6">
        <f t="shared" si="0"/>
        <v>1.8189894035458565E-12</v>
      </c>
      <c r="AG6">
        <f t="shared" si="0"/>
        <v>1.8189894035458565E-12</v>
      </c>
      <c r="AH6">
        <f t="shared" si="0"/>
        <v>346.25850185236203</v>
      </c>
      <c r="AI6">
        <f>Y6-((M6-M$2)*M$1)</f>
        <v>184.74408546539644</v>
      </c>
      <c r="AJ6">
        <f t="shared" ref="AJ6:AK6" si="1">Z6-((N6-N$2)*N$1)</f>
        <v>-103.86192316571137</v>
      </c>
      <c r="AK6">
        <f t="shared" si="1"/>
        <v>0.77189027423668788</v>
      </c>
      <c r="AM6">
        <f>SUM(S6:AA6)</f>
        <v>1391.9485065997883</v>
      </c>
      <c r="AN6">
        <f t="shared" ref="AN6:AN37" si="2">D6</f>
        <v>1391.9485065997883</v>
      </c>
      <c r="AO6">
        <f>AM6-AN6</f>
        <v>0</v>
      </c>
    </row>
    <row r="7" spans="1:41" x14ac:dyDescent="0.35">
      <c r="A7" s="2">
        <v>41281</v>
      </c>
      <c r="B7">
        <v>8.6158386575098405</v>
      </c>
      <c r="C7">
        <f t="shared" ref="C7:C70" si="3">SUMPRODUCT(E7:P7,$E$1:$P$1)</f>
        <v>7.9567688986046035</v>
      </c>
      <c r="D7">
        <f t="shared" ref="D7:D70" si="4">EXP(C7)</f>
        <v>2854.8337767879716</v>
      </c>
      <c r="E7">
        <v>1</v>
      </c>
      <c r="F7">
        <v>69921.604159037393</v>
      </c>
      <c r="G7">
        <v>0</v>
      </c>
      <c r="H7">
        <v>0</v>
      </c>
      <c r="I7">
        <v>0</v>
      </c>
      <c r="J7">
        <v>115958.4643368</v>
      </c>
      <c r="K7">
        <v>19.261613691931501</v>
      </c>
      <c r="L7">
        <v>1</v>
      </c>
      <c r="M7">
        <v>21.256931304931602</v>
      </c>
      <c r="N7">
        <v>8.0431566238403303</v>
      </c>
      <c r="O7">
        <v>13.6188869476318</v>
      </c>
      <c r="P7">
        <v>70</v>
      </c>
      <c r="S7">
        <f t="shared" ref="S7:S26" si="5">D7-SUM(T7:AB7)</f>
        <v>856.35821351666209</v>
      </c>
      <c r="T7" s="9">
        <f>$D7-EXP(SUMPRODUCT(G7:$P7,G$1:$P$1))*EXP(SUMPRODUCT($E7:E7,$E$1:E$1))</f>
        <v>157.76011725030867</v>
      </c>
      <c r="U7" s="9">
        <f>$D7-EXP(SUMPRODUCT(H7:$P7,H$1:$P$1))*EXP(SUMPRODUCT($E7:F7,$E$1:F$1))</f>
        <v>5.4569682106375694E-12</v>
      </c>
      <c r="V7" s="9">
        <f>$D7-EXP(SUMPRODUCT(I7:$P7,I$1:$P$1))*EXP(SUMPRODUCT($E7:G7,$E$1:G$1))</f>
        <v>5.4569682106375694E-12</v>
      </c>
      <c r="W7" s="9">
        <f>$D7-EXP(SUMPRODUCT(J7:$P7,J$1:$P$1))*EXP(SUMPRODUCT($E7:H7,$E$1:H$1))</f>
        <v>5.4569682106375694E-12</v>
      </c>
      <c r="X7" s="9">
        <f>$D7-EXP(SUMPRODUCT(K7:$P7,K$1:$P$1))*EXP(SUMPRODUCT($E7:I7,$E$1:I$1))</f>
        <v>1455.677963905174</v>
      </c>
      <c r="Y7" s="9">
        <f>$D7-EXP(SUMPRODUCT(N7:$P7,N$1:$P$1))*EXP(SUMPRODUCT($E7:L7,$E$1:L$1))</f>
        <v>534.09382169327137</v>
      </c>
      <c r="Z7" s="9">
        <f>$D7-EXP(SUMPRODUCT(O7:$P7,O$1:$P$1))*EXP(SUMPRODUCT($E7:M7,$E$1:M$1))</f>
        <v>-348.65315077603964</v>
      </c>
      <c r="AA7" s="9">
        <f>$D7-EXP(SUMPRODUCT(P7:$P7,P$1:$P$1))*EXP(SUMPRODUCT($E7:N7,$E$1:N$1))</f>
        <v>199.59681119857896</v>
      </c>
      <c r="AC7">
        <f t="shared" ref="AC7:AC70" si="6">S7+SUM($E$2:$P$2)</f>
        <v>1926.3302632042191</v>
      </c>
      <c r="AD7" s="9">
        <f t="shared" ref="AD7:AD70" si="7">T7-$F$2</f>
        <v>-912.21193243724838</v>
      </c>
      <c r="AE7">
        <f t="shared" ref="AE7:AE70" si="8">U7-((G7-G$2)*G$1)</f>
        <v>5.4569682106375694E-12</v>
      </c>
      <c r="AF7">
        <f t="shared" ref="AF7:AF70" si="9">V7-((H7-H$2)*H$1)</f>
        <v>5.4569682106375694E-12</v>
      </c>
      <c r="AG7">
        <f t="shared" ref="AG7:AG70" si="10">W7-((I7-I$2)*I$1)</f>
        <v>5.4569682106375694E-12</v>
      </c>
      <c r="AH7">
        <f t="shared" ref="AH7:AH70" si="11">X7-((J7-J$2)*J$1)</f>
        <v>1454.9648193495027</v>
      </c>
      <c r="AI7">
        <f t="shared" ref="AI7:AI70" si="12">Y7-((M7-M$2)*M$1)</f>
        <v>533.88669415463607</v>
      </c>
      <c r="AJ7">
        <f t="shared" ref="AJ7:AJ70" si="13">Z7-((N7-N$2)*N$1)</f>
        <v>-348.53792451424653</v>
      </c>
      <c r="AK7">
        <f t="shared" ref="AK7:AK70" si="14">AA7-((O7-O$2)*O$1)</f>
        <v>199.52433148224367</v>
      </c>
      <c r="AM7">
        <f t="shared" ref="AM7:AM70" si="15">SUM(S7:AA7)</f>
        <v>2854.8337767879716</v>
      </c>
      <c r="AN7">
        <f t="shared" si="2"/>
        <v>2854.8337767879716</v>
      </c>
      <c r="AO7">
        <f t="shared" ref="AO7:AO70" si="16">AM7-AN7</f>
        <v>0</v>
      </c>
    </row>
    <row r="8" spans="1:41" x14ac:dyDescent="0.35">
      <c r="A8" s="2">
        <v>41288</v>
      </c>
      <c r="B8">
        <v>8.3962572731449701</v>
      </c>
      <c r="C8">
        <f t="shared" si="3"/>
        <v>7.4674275212223211</v>
      </c>
      <c r="D8">
        <f t="shared" si="4"/>
        <v>1750.0987978220874</v>
      </c>
      <c r="E8">
        <v>1</v>
      </c>
      <c r="F8">
        <v>69921.604159037393</v>
      </c>
      <c r="G8">
        <v>0</v>
      </c>
      <c r="H8">
        <v>0</v>
      </c>
      <c r="I8">
        <v>0</v>
      </c>
      <c r="J8">
        <v>150914.88928075999</v>
      </c>
      <c r="K8">
        <v>13.4156479217603</v>
      </c>
      <c r="L8">
        <v>0.14285714285714199</v>
      </c>
      <c r="M8">
        <v>29.942569732666001</v>
      </c>
      <c r="N8">
        <v>10.5857334136962</v>
      </c>
      <c r="O8">
        <v>19.7440795898437</v>
      </c>
      <c r="P8">
        <v>66</v>
      </c>
      <c r="S8">
        <f t="shared" si="5"/>
        <v>264.24554440103498</v>
      </c>
      <c r="T8" s="9">
        <f>$D8-EXP(SUMPRODUCT(G8:$P8,G$1:$P$1))*EXP(SUMPRODUCT($E8:E8,$E$1:E$1))</f>
        <v>96.711687310453271</v>
      </c>
      <c r="U8" s="9">
        <f>$D8-EXP(SUMPRODUCT(H8:$P8,H$1:$P$1))*EXP(SUMPRODUCT($E8:F8,$E$1:F$1))</f>
        <v>4.0927261579781771E-12</v>
      </c>
      <c r="V8" s="9">
        <f>$D8-EXP(SUMPRODUCT(I8:$P8,I$1:$P$1))*EXP(SUMPRODUCT($E8:G8,$E$1:G$1))</f>
        <v>4.0927261579781771E-12</v>
      </c>
      <c r="W8" s="9">
        <f>$D8-EXP(SUMPRODUCT(J8:$P8,J$1:$P$1))*EXP(SUMPRODUCT($E8:H8,$E$1:H$1))</f>
        <v>4.0927261579781771E-12</v>
      </c>
      <c r="X8" s="9">
        <f>$D8-EXP(SUMPRODUCT(K8:$P8,K$1:$P$1))*EXP(SUMPRODUCT($E8:I8,$E$1:I$1))</f>
        <v>1058.2959921228635</v>
      </c>
      <c r="Y8" s="9">
        <f>$D8-EXP(SUMPRODUCT(N8:$P8,N$1:$P$1))*EXP(SUMPRODUCT($E8:L8,$E$1:L$1))</f>
        <v>442.86690483608595</v>
      </c>
      <c r="Z8" s="9">
        <f>$D8-EXP(SUMPRODUCT(O8:$P8,O$1:$P$1))*EXP(SUMPRODUCT($E8:M8,$E$1:M$1))</f>
        <v>-286.58614721441108</v>
      </c>
      <c r="AA8" s="9">
        <f>$D8-EXP(SUMPRODUCT(P8:$P8,P$1:$P$1))*EXP(SUMPRODUCT($E8:N8,$E$1:N$1))</f>
        <v>174.56481636604849</v>
      </c>
      <c r="AC8">
        <f t="shared" si="6"/>
        <v>1334.217594088592</v>
      </c>
      <c r="AD8" s="9">
        <f t="shared" si="7"/>
        <v>-973.26036237710377</v>
      </c>
      <c r="AE8">
        <f t="shared" si="8"/>
        <v>4.0927261579781771E-12</v>
      </c>
      <c r="AF8">
        <f t="shared" si="9"/>
        <v>4.0927261579781771E-12</v>
      </c>
      <c r="AG8">
        <f t="shared" si="10"/>
        <v>4.0927261579781771E-12</v>
      </c>
      <c r="AH8">
        <f t="shared" si="11"/>
        <v>1057.3678655537867</v>
      </c>
      <c r="AI8">
        <f t="shared" si="12"/>
        <v>442.57514443661086</v>
      </c>
      <c r="AJ8">
        <f t="shared" si="13"/>
        <v>-286.43449599752648</v>
      </c>
      <c r="AK8">
        <f t="shared" si="14"/>
        <v>174.45973837447133</v>
      </c>
      <c r="AM8">
        <f t="shared" si="15"/>
        <v>1750.0987978220874</v>
      </c>
      <c r="AN8">
        <f t="shared" si="2"/>
        <v>1750.0987978220874</v>
      </c>
      <c r="AO8">
        <f t="shared" si="16"/>
        <v>0</v>
      </c>
    </row>
    <row r="9" spans="1:41" x14ac:dyDescent="0.35">
      <c r="A9" s="2">
        <v>41295</v>
      </c>
      <c r="B9">
        <v>8.0791932179806505</v>
      </c>
      <c r="C9">
        <f t="shared" si="3"/>
        <v>7.4571480719764578</v>
      </c>
      <c r="D9">
        <f t="shared" si="4"/>
        <v>1732.2008939531638</v>
      </c>
      <c r="E9">
        <v>1</v>
      </c>
      <c r="F9">
        <v>69921.604159037393</v>
      </c>
      <c r="G9">
        <v>0</v>
      </c>
      <c r="H9">
        <v>0</v>
      </c>
      <c r="I9">
        <v>0</v>
      </c>
      <c r="J9">
        <v>174599.331811532</v>
      </c>
      <c r="K9">
        <v>11.8746928746928</v>
      </c>
      <c r="L9">
        <v>0</v>
      </c>
      <c r="M9">
        <v>31.108200073242099</v>
      </c>
      <c r="N9">
        <v>9.7558631896972603</v>
      </c>
      <c r="O9">
        <v>27.893333435058501</v>
      </c>
      <c r="P9">
        <v>70</v>
      </c>
      <c r="S9">
        <f t="shared" si="5"/>
        <v>64.106321544981711</v>
      </c>
      <c r="T9" s="9">
        <f>$D9-EXP(SUMPRODUCT(G9:$P9,G$1:$P$1))*EXP(SUMPRODUCT($E9:E9,$E$1:E$1))</f>
        <v>95.722636586777753</v>
      </c>
      <c r="U9" s="9">
        <f>$D9-EXP(SUMPRODUCT(H9:$P9,H$1:$P$1))*EXP(SUMPRODUCT($E9:F9,$E$1:F$1))</f>
        <v>0</v>
      </c>
      <c r="V9" s="9">
        <f>$D9-EXP(SUMPRODUCT(I9:$P9,I$1:$P$1))*EXP(SUMPRODUCT($E9:G9,$E$1:G$1))</f>
        <v>0</v>
      </c>
      <c r="W9" s="9">
        <f>$D9-EXP(SUMPRODUCT(J9:$P9,J$1:$P$1))*EXP(SUMPRODUCT($E9:H9,$E$1:H$1))</f>
        <v>0</v>
      </c>
      <c r="X9" s="9">
        <f>$D9-EXP(SUMPRODUCT(K9:$P9,K$1:$P$1))*EXP(SUMPRODUCT($E9:I9,$E$1:I$1))</f>
        <v>1140.2864042775745</v>
      </c>
      <c r="Y9" s="9">
        <f>$D9-EXP(SUMPRODUCT(N9:$P9,N$1:$P$1))*EXP(SUMPRODUCT($E9:L9,$E$1:L$1))</f>
        <v>452.95022518976248</v>
      </c>
      <c r="Z9" s="9">
        <f>$D9-EXP(SUMPRODUCT(O9:$P9,O$1:$P$1))*EXP(SUMPRODUCT($E9:M9,$E$1:M$1))</f>
        <v>-259.83123704190371</v>
      </c>
      <c r="AA9" s="9">
        <f>$D9-EXP(SUMPRODUCT(P9:$P9,P$1:$P$1))*EXP(SUMPRODUCT($E9:N9,$E$1:N$1))</f>
        <v>238.96654339597103</v>
      </c>
      <c r="AC9">
        <f t="shared" si="6"/>
        <v>1134.0783712325388</v>
      </c>
      <c r="AD9" s="9">
        <f t="shared" si="7"/>
        <v>-974.24941310077929</v>
      </c>
      <c r="AE9">
        <f t="shared" si="8"/>
        <v>0</v>
      </c>
      <c r="AF9">
        <f t="shared" si="9"/>
        <v>0</v>
      </c>
      <c r="AG9">
        <f t="shared" si="10"/>
        <v>0</v>
      </c>
      <c r="AH9">
        <f t="shared" si="11"/>
        <v>1139.2126183869336</v>
      </c>
      <c r="AI9">
        <f t="shared" si="12"/>
        <v>452.6471068882488</v>
      </c>
      <c r="AJ9">
        <f t="shared" si="13"/>
        <v>-259.69147454584811</v>
      </c>
      <c r="AK9">
        <f t="shared" si="14"/>
        <v>238.81809507542965</v>
      </c>
      <c r="AM9">
        <f t="shared" si="15"/>
        <v>1732.2008939531638</v>
      </c>
      <c r="AN9">
        <f t="shared" si="2"/>
        <v>1732.2008939531638</v>
      </c>
      <c r="AO9">
        <f t="shared" si="16"/>
        <v>0</v>
      </c>
    </row>
    <row r="10" spans="1:41" x14ac:dyDescent="0.35">
      <c r="A10" s="2">
        <v>41302</v>
      </c>
      <c r="B10">
        <v>7.8958969807526902</v>
      </c>
      <c r="C10">
        <f t="shared" si="3"/>
        <v>7.7215455507899016</v>
      </c>
      <c r="D10">
        <f t="shared" si="4"/>
        <v>2256.444336267874</v>
      </c>
      <c r="E10">
        <v>1</v>
      </c>
      <c r="F10">
        <v>69921.604159037393</v>
      </c>
      <c r="G10">
        <v>0</v>
      </c>
      <c r="H10">
        <v>0</v>
      </c>
      <c r="I10">
        <v>0</v>
      </c>
      <c r="J10">
        <v>194847.584423072</v>
      </c>
      <c r="K10">
        <v>10.296568627450901</v>
      </c>
      <c r="L10">
        <v>0.28571428571428498</v>
      </c>
      <c r="M10">
        <v>32.0025825500488</v>
      </c>
      <c r="N10">
        <v>12.45152759552</v>
      </c>
      <c r="O10">
        <v>19.3126831054687</v>
      </c>
      <c r="P10">
        <v>67</v>
      </c>
      <c r="S10">
        <f t="shared" si="5"/>
        <v>171.82717257335116</v>
      </c>
      <c r="T10" s="9">
        <f>$D10-EXP(SUMPRODUCT(G10:$P10,G$1:$P$1))*EXP(SUMPRODUCT($E10:E10,$E$1:E$1))</f>
        <v>124.69269698038897</v>
      </c>
      <c r="U10" s="9">
        <f>$D10-EXP(SUMPRODUCT(H10:$P10,H$1:$P$1))*EXP(SUMPRODUCT($E10:F10,$E$1:F$1))</f>
        <v>0</v>
      </c>
      <c r="V10" s="9">
        <f>$D10-EXP(SUMPRODUCT(I10:$P10,I$1:$P$1))*EXP(SUMPRODUCT($E10:G10,$E$1:G$1))</f>
        <v>0</v>
      </c>
      <c r="W10" s="9">
        <f>$D10-EXP(SUMPRODUCT(J10:$P10,J$1:$P$1))*EXP(SUMPRODUCT($E10:H10,$E$1:H$1))</f>
        <v>0</v>
      </c>
      <c r="X10" s="9">
        <f>$D10-EXP(SUMPRODUCT(K10:$P10,K$1:$P$1))*EXP(SUMPRODUCT($E10:I10,$E$1:I$1))</f>
        <v>1575.6686204276778</v>
      </c>
      <c r="Y10" s="9">
        <f>$D10-EXP(SUMPRODUCT(N10:$P10,N$1:$P$1))*EXP(SUMPRODUCT($E10:L10,$E$1:L$1))</f>
        <v>604.49318131792165</v>
      </c>
      <c r="Z10" s="9">
        <f>$D10-EXP(SUMPRODUCT(O10:$P10,O$1:$P$1))*EXP(SUMPRODUCT($E10:M10,$E$1:M$1))</f>
        <v>-440.63876493211956</v>
      </c>
      <c r="AA10" s="9">
        <f>$D10-EXP(SUMPRODUCT(P10:$P10,P$1:$P$1))*EXP(SUMPRODUCT($E10:N10,$E$1:N$1))</f>
        <v>220.40142990065419</v>
      </c>
      <c r="AC10">
        <f t="shared" si="6"/>
        <v>1241.7992222609082</v>
      </c>
      <c r="AD10" s="9">
        <f t="shared" si="7"/>
        <v>-945.27935270716807</v>
      </c>
      <c r="AE10">
        <f t="shared" si="8"/>
        <v>0</v>
      </c>
      <c r="AF10">
        <f t="shared" si="9"/>
        <v>0</v>
      </c>
      <c r="AG10">
        <f t="shared" si="10"/>
        <v>0</v>
      </c>
      <c r="AH10">
        <f t="shared" si="11"/>
        <v>1574.4703077834758</v>
      </c>
      <c r="AI10">
        <f t="shared" si="12"/>
        <v>604.18134815355393</v>
      </c>
      <c r="AJ10">
        <f t="shared" si="13"/>
        <v>-440.46038434778615</v>
      </c>
      <c r="AK10">
        <f t="shared" si="14"/>
        <v>220.29864780116688</v>
      </c>
      <c r="AM10">
        <f t="shared" si="15"/>
        <v>2256.444336267874</v>
      </c>
      <c r="AN10">
        <f t="shared" si="2"/>
        <v>2256.444336267874</v>
      </c>
      <c r="AO10">
        <f t="shared" si="16"/>
        <v>0</v>
      </c>
    </row>
    <row r="11" spans="1:41" x14ac:dyDescent="0.35">
      <c r="A11" s="2">
        <v>41309</v>
      </c>
      <c r="B11">
        <v>8.21445441354388</v>
      </c>
      <c r="C11">
        <f t="shared" si="3"/>
        <v>8.4279657270688286</v>
      </c>
      <c r="D11">
        <f t="shared" si="4"/>
        <v>4573.1875124417656</v>
      </c>
      <c r="E11">
        <v>1</v>
      </c>
      <c r="F11">
        <v>139748.51318419</v>
      </c>
      <c r="G11">
        <v>0</v>
      </c>
      <c r="H11">
        <v>0</v>
      </c>
      <c r="I11">
        <v>0</v>
      </c>
      <c r="J11">
        <v>231073.15612415</v>
      </c>
      <c r="K11">
        <v>11.5980392156862</v>
      </c>
      <c r="L11">
        <v>1</v>
      </c>
      <c r="M11">
        <v>34.045345306396399</v>
      </c>
      <c r="N11">
        <v>26.843669891357401</v>
      </c>
      <c r="O11">
        <v>11.6846723556518</v>
      </c>
      <c r="P11">
        <v>63</v>
      </c>
      <c r="S11">
        <f t="shared" si="5"/>
        <v>1190.8782739746975</v>
      </c>
      <c r="T11" s="9">
        <f>$D11-EXP(SUMPRODUCT(G11:$P11,G$1:$P$1))*EXP(SUMPRODUCT($E11:E11,$E$1:E$1))</f>
        <v>491.15549931167925</v>
      </c>
      <c r="U11" s="9">
        <f>$D11-EXP(SUMPRODUCT(H11:$P11,H$1:$P$1))*EXP(SUMPRODUCT($E11:F11,$E$1:F$1))</f>
        <v>0</v>
      </c>
      <c r="V11" s="9">
        <f>$D11-EXP(SUMPRODUCT(I11:$P11,I$1:$P$1))*EXP(SUMPRODUCT($E11:G11,$E$1:G$1))</f>
        <v>0</v>
      </c>
      <c r="W11" s="9">
        <f>$D11-EXP(SUMPRODUCT(J11:$P11,J$1:$P$1))*EXP(SUMPRODUCT($E11:H11,$E$1:H$1))</f>
        <v>0</v>
      </c>
      <c r="X11" s="9">
        <f>$D11-EXP(SUMPRODUCT(K11:$P11,K$1:$P$1))*EXP(SUMPRODUCT($E11:I11,$E$1:I$1))</f>
        <v>3468.9991649417502</v>
      </c>
      <c r="Y11" s="9">
        <f>$D11-EXP(SUMPRODUCT(N11:$P11,N$1:$P$1))*EXP(SUMPRODUCT($E11:L11,$E$1:L$1))</f>
        <v>1291.1231493184428</v>
      </c>
      <c r="Z11" s="9">
        <f>$D11-EXP(SUMPRODUCT(O11:$P11,O$1:$P$1))*EXP(SUMPRODUCT($E11:M11,$E$1:M$1))</f>
        <v>-2144.6940620869273</v>
      </c>
      <c r="AA11" s="9">
        <f>$D11-EXP(SUMPRODUCT(P11:$P11,P$1:$P$1))*EXP(SUMPRODUCT($E11:N11,$E$1:N$1))</f>
        <v>275.72548698212267</v>
      </c>
      <c r="AC11">
        <f t="shared" si="6"/>
        <v>2260.8503236622546</v>
      </c>
      <c r="AD11" s="9">
        <f t="shared" si="7"/>
        <v>-578.8165503758778</v>
      </c>
      <c r="AE11">
        <f t="shared" si="8"/>
        <v>0</v>
      </c>
      <c r="AF11">
        <f t="shared" si="9"/>
        <v>0</v>
      </c>
      <c r="AG11">
        <f t="shared" si="10"/>
        <v>0</v>
      </c>
      <c r="AH11">
        <f t="shared" si="11"/>
        <v>3467.5780650315869</v>
      </c>
      <c r="AI11">
        <f t="shared" si="12"/>
        <v>1290.7914114737773</v>
      </c>
      <c r="AJ11">
        <f t="shared" si="13"/>
        <v>-2144.3094996720638</v>
      </c>
      <c r="AK11">
        <f t="shared" si="14"/>
        <v>275.66330115584589</v>
      </c>
      <c r="AM11">
        <f t="shared" si="15"/>
        <v>4573.1875124417647</v>
      </c>
      <c r="AN11">
        <f t="shared" si="2"/>
        <v>4573.1875124417656</v>
      </c>
      <c r="AO11">
        <f t="shared" si="16"/>
        <v>0</v>
      </c>
    </row>
    <row r="12" spans="1:41" x14ac:dyDescent="0.35">
      <c r="A12" s="2">
        <v>41316</v>
      </c>
      <c r="B12">
        <v>8.4677806115863596</v>
      </c>
      <c r="C12">
        <f t="shared" si="3"/>
        <v>8.1565557899552896</v>
      </c>
      <c r="D12">
        <f t="shared" si="4"/>
        <v>3486.1588392880167</v>
      </c>
      <c r="E12">
        <v>1</v>
      </c>
      <c r="F12">
        <v>145861.491633022</v>
      </c>
      <c r="G12">
        <v>0</v>
      </c>
      <c r="H12">
        <v>0</v>
      </c>
      <c r="I12">
        <v>0</v>
      </c>
      <c r="J12">
        <v>251700.004638905</v>
      </c>
      <c r="K12">
        <v>19.539215686274499</v>
      </c>
      <c r="L12">
        <v>1</v>
      </c>
      <c r="M12">
        <v>37.0361938476562</v>
      </c>
      <c r="N12">
        <v>59.316448211669901</v>
      </c>
      <c r="O12">
        <v>4.8982572555542001</v>
      </c>
      <c r="P12">
        <v>75</v>
      </c>
      <c r="S12">
        <f t="shared" si="5"/>
        <v>3874.1394707132631</v>
      </c>
      <c r="T12" s="9">
        <f>$D12-EXP(SUMPRODUCT(G12:$P12,G$1:$P$1))*EXP(SUMPRODUCT($E12:E12,$E$1:E$1))</f>
        <v>389.83633524320658</v>
      </c>
      <c r="U12" s="9">
        <f>$D12-EXP(SUMPRODUCT(H12:$P12,H$1:$P$1))*EXP(SUMPRODUCT($E12:F12,$E$1:F$1))</f>
        <v>4.5474735088646412E-12</v>
      </c>
      <c r="V12" s="9">
        <f>$D12-EXP(SUMPRODUCT(I12:$P12,I$1:$P$1))*EXP(SUMPRODUCT($E12:G12,$E$1:G$1))</f>
        <v>4.5474735088646412E-12</v>
      </c>
      <c r="W12" s="9">
        <f>$D12-EXP(SUMPRODUCT(J12:$P12,J$1:$P$1))*EXP(SUMPRODUCT($E12:H12,$E$1:H$1))</f>
        <v>4.5474735088646412E-12</v>
      </c>
      <c r="X12" s="9">
        <f>$D12-EXP(SUMPRODUCT(K12:$P12,K$1:$P$1))*EXP(SUMPRODUCT($E12:I12,$E$1:I$1))</f>
        <v>2744.714004948506</v>
      </c>
      <c r="Y12" s="9">
        <f>$D12-EXP(SUMPRODUCT(N12:$P12,N$1:$P$1))*EXP(SUMPRODUCT($E12:L12,$E$1:L$1))</f>
        <v>1056.0893870265295</v>
      </c>
      <c r="Z12" s="9">
        <f>$D12-EXP(SUMPRODUCT(O12:$P12,O$1:$P$1))*EXP(SUMPRODUCT($E12:M12,$E$1:M$1))</f>
        <v>-4668.3250632450035</v>
      </c>
      <c r="AA12" s="9">
        <f>$D12-EXP(SUMPRODUCT(P12:$P12,P$1:$P$1))*EXP(SUMPRODUCT($E12:N12,$E$1:N$1))</f>
        <v>89.704704601501362</v>
      </c>
      <c r="AC12">
        <f t="shared" si="6"/>
        <v>4944.1115204008202</v>
      </c>
      <c r="AD12" s="9">
        <f t="shared" si="7"/>
        <v>-680.13571444435047</v>
      </c>
      <c r="AE12">
        <f t="shared" si="8"/>
        <v>4.5474735088646412E-12</v>
      </c>
      <c r="AF12">
        <f t="shared" si="9"/>
        <v>4.5474735088646412E-12</v>
      </c>
      <c r="AG12">
        <f t="shared" si="10"/>
        <v>4.5474735088646412E-12</v>
      </c>
      <c r="AH12">
        <f t="shared" si="11"/>
        <v>2743.1660499199766</v>
      </c>
      <c r="AI12">
        <f t="shared" si="12"/>
        <v>1055.7285063536779</v>
      </c>
      <c r="AJ12">
        <f t="shared" si="13"/>
        <v>-4667.4752958079234</v>
      </c>
      <c r="AK12">
        <f t="shared" si="14"/>
        <v>89.678636076387306</v>
      </c>
      <c r="AM12">
        <f t="shared" si="15"/>
        <v>3486.1588392880167</v>
      </c>
      <c r="AN12">
        <f t="shared" si="2"/>
        <v>3486.1588392880167</v>
      </c>
      <c r="AO12">
        <f t="shared" si="16"/>
        <v>0</v>
      </c>
    </row>
    <row r="13" spans="1:41" x14ac:dyDescent="0.35">
      <c r="A13" s="2">
        <v>41323</v>
      </c>
      <c r="B13">
        <v>7.7946966202865902</v>
      </c>
      <c r="C13">
        <f t="shared" si="3"/>
        <v>8.40668682757968</v>
      </c>
      <c r="D13">
        <f t="shared" si="4"/>
        <v>4476.9031605767786</v>
      </c>
      <c r="E13">
        <v>1</v>
      </c>
      <c r="F13">
        <v>120412.14210262201</v>
      </c>
      <c r="G13">
        <v>0</v>
      </c>
      <c r="H13">
        <v>0</v>
      </c>
      <c r="I13">
        <v>0</v>
      </c>
      <c r="J13">
        <v>261065.13533623301</v>
      </c>
      <c r="K13">
        <v>27.538083538083502</v>
      </c>
      <c r="L13">
        <v>1</v>
      </c>
      <c r="M13">
        <v>36.991664886474602</v>
      </c>
      <c r="N13">
        <v>55.526348114013601</v>
      </c>
      <c r="O13">
        <v>3.8214876651763898</v>
      </c>
      <c r="P13">
        <v>81</v>
      </c>
      <c r="S13">
        <f t="shared" si="5"/>
        <v>4477.9696741000653</v>
      </c>
      <c r="T13" s="9">
        <f>$D13-EXP(SUMPRODUCT(G13:$P13,G$1:$P$1))*EXP(SUMPRODUCT($E13:E13,$E$1:E$1))</f>
        <v>417.4978929874469</v>
      </c>
      <c r="U13" s="9">
        <f>$D13-EXP(SUMPRODUCT(H13:$P13,H$1:$P$1))*EXP(SUMPRODUCT($E13:F13,$E$1:F$1))</f>
        <v>0</v>
      </c>
      <c r="V13" s="9">
        <f>$D13-EXP(SUMPRODUCT(I13:$P13,I$1:$P$1))*EXP(SUMPRODUCT($E13:G13,$E$1:G$1))</f>
        <v>0</v>
      </c>
      <c r="W13" s="9">
        <f>$D13-EXP(SUMPRODUCT(J13:$P13,J$1:$P$1))*EXP(SUMPRODUCT($E13:H13,$E$1:H$1))</f>
        <v>0</v>
      </c>
      <c r="X13" s="9">
        <f>$D13-EXP(SUMPRODUCT(K13:$P13,K$1:$P$1))*EXP(SUMPRODUCT($E13:I13,$E$1:I$1))</f>
        <v>3578.0351143914304</v>
      </c>
      <c r="Y13" s="9">
        <f>$D13-EXP(SUMPRODUCT(N13:$P13,N$1:$P$1))*EXP(SUMPRODUCT($E13:L13,$E$1:L$1))</f>
        <v>1354.8689936885821</v>
      </c>
      <c r="Z13" s="9">
        <f>$D13-EXP(SUMPRODUCT(O13:$P13,O$1:$P$1))*EXP(SUMPRODUCT($E13:M13,$E$1:M$1))</f>
        <v>-5441.5999289657711</v>
      </c>
      <c r="AA13" s="9">
        <f>$D13-EXP(SUMPRODUCT(P13:$P13,P$1:$P$1))*EXP(SUMPRODUCT($E13:N13,$E$1:N$1))</f>
        <v>90.131414375025088</v>
      </c>
      <c r="AC13">
        <f t="shared" si="6"/>
        <v>5547.9417237876223</v>
      </c>
      <c r="AD13" s="9">
        <f t="shared" si="7"/>
        <v>-652.47415670011014</v>
      </c>
      <c r="AE13">
        <f t="shared" si="8"/>
        <v>0</v>
      </c>
      <c r="AF13">
        <f t="shared" si="9"/>
        <v>0</v>
      </c>
      <c r="AG13">
        <f t="shared" si="10"/>
        <v>0</v>
      </c>
      <c r="AH13">
        <f t="shared" si="11"/>
        <v>3576.4295638091126</v>
      </c>
      <c r="AI13">
        <f t="shared" si="12"/>
        <v>1354.5085469059284</v>
      </c>
      <c r="AJ13">
        <f t="shared" si="13"/>
        <v>-5440.8044585026901</v>
      </c>
      <c r="AK13">
        <f t="shared" si="14"/>
        <v>90.111076417671015</v>
      </c>
      <c r="AM13">
        <f t="shared" si="15"/>
        <v>4476.9031605767777</v>
      </c>
      <c r="AN13">
        <f t="shared" si="2"/>
        <v>4476.9031605767786</v>
      </c>
      <c r="AO13">
        <f t="shared" si="16"/>
        <v>0</v>
      </c>
    </row>
    <row r="14" spans="1:41" x14ac:dyDescent="0.35">
      <c r="A14" s="2">
        <v>41330</v>
      </c>
      <c r="B14">
        <v>7.28764093804336</v>
      </c>
      <c r="C14">
        <f t="shared" si="3"/>
        <v>7.3103572963358276</v>
      </c>
      <c r="D14">
        <f t="shared" si="4"/>
        <v>1495.7115059715925</v>
      </c>
      <c r="E14">
        <v>1</v>
      </c>
      <c r="F14">
        <v>111492.097728675</v>
      </c>
      <c r="G14">
        <v>0</v>
      </c>
      <c r="H14">
        <v>0</v>
      </c>
      <c r="I14">
        <v>0</v>
      </c>
      <c r="J14">
        <v>213139.163109363</v>
      </c>
      <c r="K14">
        <v>13.066339066338999</v>
      </c>
      <c r="L14">
        <v>0.28571428571428498</v>
      </c>
      <c r="M14">
        <v>35.236839294433601</v>
      </c>
      <c r="N14">
        <v>49.241111755371101</v>
      </c>
      <c r="O14">
        <v>2.6073343753814702</v>
      </c>
      <c r="P14">
        <v>71</v>
      </c>
      <c r="S14">
        <f t="shared" si="5"/>
        <v>1351.0325850872987</v>
      </c>
      <c r="T14" s="9">
        <f>$D14-EXP(SUMPRODUCT(G14:$P14,G$1:$P$1))*EXP(SUMPRODUCT($E14:E14,$E$1:E$1))</f>
        <v>129.61290350624222</v>
      </c>
      <c r="U14" s="9">
        <f>$D14-EXP(SUMPRODUCT(H14:$P14,H$1:$P$1))*EXP(SUMPRODUCT($E14:F14,$E$1:F$1))</f>
        <v>0</v>
      </c>
      <c r="V14" s="9">
        <f>$D14-EXP(SUMPRODUCT(I14:$P14,I$1:$P$1))*EXP(SUMPRODUCT($E14:G14,$E$1:G$1))</f>
        <v>0</v>
      </c>
      <c r="W14" s="9">
        <f>$D14-EXP(SUMPRODUCT(J14:$P14,J$1:$P$1))*EXP(SUMPRODUCT($E14:H14,$E$1:H$1))</f>
        <v>0</v>
      </c>
      <c r="X14" s="9">
        <f>$D14-EXP(SUMPRODUCT(K14:$P14,K$1:$P$1))*EXP(SUMPRODUCT($E14:I14,$E$1:I$1))</f>
        <v>1092.4636326226387</v>
      </c>
      <c r="Y14" s="9">
        <f>$D14-EXP(SUMPRODUCT(N14:$P14,N$1:$P$1))*EXP(SUMPRODUCT($E14:L14,$E$1:L$1))</f>
        <v>434.66652324733127</v>
      </c>
      <c r="Z14" s="9">
        <f>$D14-EXP(SUMPRODUCT(O14:$P14,O$1:$P$1))*EXP(SUMPRODUCT($E14:M14,$E$1:M$1))</f>
        <v>-1532.6756449000745</v>
      </c>
      <c r="AA14" s="9">
        <f>$D14-EXP(SUMPRODUCT(P14:$P14,P$1:$P$1))*EXP(SUMPRODUCT($E14:N14,$E$1:N$1))</f>
        <v>20.611506408156174</v>
      </c>
      <c r="AC14">
        <f t="shared" si="6"/>
        <v>2421.0046347748557</v>
      </c>
      <c r="AD14" s="9">
        <f t="shared" si="7"/>
        <v>-940.35914618131483</v>
      </c>
      <c r="AE14">
        <f t="shared" si="8"/>
        <v>0</v>
      </c>
      <c r="AF14">
        <f t="shared" si="9"/>
        <v>0</v>
      </c>
      <c r="AG14">
        <f t="shared" si="10"/>
        <v>0</v>
      </c>
      <c r="AH14">
        <f t="shared" si="11"/>
        <v>1091.1528267695162</v>
      </c>
      <c r="AI14">
        <f t="shared" si="12"/>
        <v>434.32317548524628</v>
      </c>
      <c r="AJ14">
        <f t="shared" si="13"/>
        <v>-1531.970216733067</v>
      </c>
      <c r="AK14">
        <f t="shared" si="14"/>
        <v>20.597630174610394</v>
      </c>
      <c r="AM14">
        <f t="shared" si="15"/>
        <v>1495.7115059715923</v>
      </c>
      <c r="AN14">
        <f t="shared" si="2"/>
        <v>1495.7115059715925</v>
      </c>
      <c r="AO14">
        <f t="shared" si="16"/>
        <v>0</v>
      </c>
    </row>
    <row r="15" spans="1:41" x14ac:dyDescent="0.35">
      <c r="A15" s="2">
        <v>41337</v>
      </c>
      <c r="B15">
        <v>7.79904622409276</v>
      </c>
      <c r="C15">
        <f t="shared" si="3"/>
        <v>7.2740915817261227</v>
      </c>
      <c r="D15">
        <f t="shared" si="4"/>
        <v>1442.4402577107012</v>
      </c>
      <c r="E15">
        <v>1</v>
      </c>
      <c r="F15">
        <v>156498.26176366501</v>
      </c>
      <c r="G15">
        <v>0</v>
      </c>
      <c r="H15">
        <v>0</v>
      </c>
      <c r="I15">
        <v>0</v>
      </c>
      <c r="J15">
        <v>167701.77041655401</v>
      </c>
      <c r="K15">
        <v>9.8992628992628902</v>
      </c>
      <c r="L15">
        <v>0</v>
      </c>
      <c r="M15">
        <v>31.742259979248001</v>
      </c>
      <c r="N15">
        <v>12.462759971618601</v>
      </c>
      <c r="O15">
        <v>6.4038004875183097</v>
      </c>
      <c r="P15">
        <v>70</v>
      </c>
      <c r="S15">
        <f t="shared" si="5"/>
        <v>191.81110821397237</v>
      </c>
      <c r="T15" s="9">
        <f>$D15-EXP(SUMPRODUCT(G15:$P15,G$1:$P$1))*EXP(SUMPRODUCT($E15:E15,$E$1:E$1))</f>
        <v>172.3306323458628</v>
      </c>
      <c r="U15" s="9">
        <f>$D15-EXP(SUMPRODUCT(H15:$P15,H$1:$P$1))*EXP(SUMPRODUCT($E15:F15,$E$1:F$1))</f>
        <v>0</v>
      </c>
      <c r="V15" s="9">
        <f>$D15-EXP(SUMPRODUCT(I15:$P15,I$1:$P$1))*EXP(SUMPRODUCT($E15:G15,$E$1:G$1))</f>
        <v>0</v>
      </c>
      <c r="W15" s="9">
        <f>$D15-EXP(SUMPRODUCT(J15:$P15,J$1:$P$1))*EXP(SUMPRODUCT($E15:H15,$E$1:H$1))</f>
        <v>0</v>
      </c>
      <c r="X15" s="9">
        <f>$D15-EXP(SUMPRODUCT(K15:$P15,K$1:$P$1))*EXP(SUMPRODUCT($E15:I15,$E$1:I$1))</f>
        <v>928.18194472476659</v>
      </c>
      <c r="Y15" s="9">
        <f>$D15-EXP(SUMPRODUCT(N15:$P15,N$1:$P$1))*EXP(SUMPRODUCT($E15:L15,$E$1:L$1))</f>
        <v>383.7423950766879</v>
      </c>
      <c r="Z15" s="9">
        <f>$D15-EXP(SUMPRODUCT(O15:$P15,O$1:$P$1))*EXP(SUMPRODUCT($E15:M15,$E$1:M$1))</f>
        <v>-281.95739401427454</v>
      </c>
      <c r="AA15" s="9">
        <f>$D15-EXP(SUMPRODUCT(P15:$P15,P$1:$P$1))*EXP(SUMPRODUCT($E15:N15,$E$1:N$1))</f>
        <v>48.331571363685953</v>
      </c>
      <c r="AC15">
        <f t="shared" si="6"/>
        <v>1261.7831579015294</v>
      </c>
      <c r="AD15" s="9">
        <f t="shared" si="7"/>
        <v>-897.64141734169425</v>
      </c>
      <c r="AE15">
        <f t="shared" si="8"/>
        <v>0</v>
      </c>
      <c r="AF15">
        <f t="shared" si="9"/>
        <v>0</v>
      </c>
      <c r="AG15">
        <f t="shared" si="10"/>
        <v>0</v>
      </c>
      <c r="AH15">
        <f t="shared" si="11"/>
        <v>927.15057883670477</v>
      </c>
      <c r="AI15">
        <f t="shared" si="12"/>
        <v>383.43309849545011</v>
      </c>
      <c r="AJ15">
        <f t="shared" si="13"/>
        <v>-281.77885251492114</v>
      </c>
      <c r="AK15">
        <f t="shared" si="14"/>
        <v>48.297490337491382</v>
      </c>
      <c r="AM15">
        <f t="shared" si="15"/>
        <v>1442.440257710701</v>
      </c>
      <c r="AN15">
        <f t="shared" si="2"/>
        <v>1442.4402577107012</v>
      </c>
      <c r="AO15">
        <f t="shared" si="16"/>
        <v>0</v>
      </c>
    </row>
    <row r="16" spans="1:41" x14ac:dyDescent="0.35">
      <c r="A16" s="2">
        <v>41344</v>
      </c>
      <c r="B16">
        <v>7.0563980179140797</v>
      </c>
      <c r="C16">
        <f t="shared" si="3"/>
        <v>7.2466897549758276</v>
      </c>
      <c r="D16">
        <f t="shared" si="4"/>
        <v>1403.4513824426363</v>
      </c>
      <c r="E16">
        <v>1</v>
      </c>
      <c r="F16">
        <v>205487.59396658599</v>
      </c>
      <c r="G16">
        <v>0</v>
      </c>
      <c r="H16">
        <v>0</v>
      </c>
      <c r="I16">
        <v>0</v>
      </c>
      <c r="J16">
        <v>132412.08739158799</v>
      </c>
      <c r="K16">
        <v>11.2205882352941</v>
      </c>
      <c r="L16">
        <v>0</v>
      </c>
      <c r="M16">
        <v>30.0987949371337</v>
      </c>
      <c r="N16">
        <v>9.8637571334838796</v>
      </c>
      <c r="O16">
        <v>10.7038211822509</v>
      </c>
      <c r="P16">
        <v>66</v>
      </c>
      <c r="S16">
        <f t="shared" si="5"/>
        <v>184.27177592043608</v>
      </c>
      <c r="T16" s="9">
        <f>$D16-EXP(SUMPRODUCT(G16:$P16,G$1:$P$1))*EXP(SUMPRODUCT($E16:E16,$E$1:E$1))</f>
        <v>215.92430099185526</v>
      </c>
      <c r="U16" s="9">
        <f>$D16-EXP(SUMPRODUCT(H16:$P16,H$1:$P$1))*EXP(SUMPRODUCT($E16:F16,$E$1:F$1))</f>
        <v>0</v>
      </c>
      <c r="V16" s="9">
        <f>$D16-EXP(SUMPRODUCT(I16:$P16,I$1:$P$1))*EXP(SUMPRODUCT($E16:G16,$E$1:G$1))</f>
        <v>0</v>
      </c>
      <c r="W16" s="9">
        <f>$D16-EXP(SUMPRODUCT(J16:$P16,J$1:$P$1))*EXP(SUMPRODUCT($E16:H16,$E$1:H$1))</f>
        <v>0</v>
      </c>
      <c r="X16" s="9">
        <f>$D16-EXP(SUMPRODUCT(K16:$P16,K$1:$P$1))*EXP(SUMPRODUCT($E16:I16,$E$1:I$1))</f>
        <v>781.81494413736903</v>
      </c>
      <c r="Y16" s="9">
        <f>$D16-EXP(SUMPRODUCT(N16:$P16,N$1:$P$1))*EXP(SUMPRODUCT($E16:L16,$E$1:L$1))</f>
        <v>356.74148035467852</v>
      </c>
      <c r="Z16" s="9">
        <f>$D16-EXP(SUMPRODUCT(O16:$P16,O$1:$P$1))*EXP(SUMPRODUCT($E16:M16,$E$1:M$1))</f>
        <v>-213.01522506100241</v>
      </c>
      <c r="AA16" s="9">
        <f>$D16-EXP(SUMPRODUCT(P16:$P16,P$1:$P$1))*EXP(SUMPRODUCT($E16:N16,$E$1:N$1))</f>
        <v>77.71410609929967</v>
      </c>
      <c r="AC16">
        <f t="shared" si="6"/>
        <v>1254.2438256079931</v>
      </c>
      <c r="AD16" s="9">
        <f t="shared" si="7"/>
        <v>-854.04774869570178</v>
      </c>
      <c r="AE16">
        <f t="shared" si="8"/>
        <v>0</v>
      </c>
      <c r="AF16">
        <f t="shared" si="9"/>
        <v>0</v>
      </c>
      <c r="AG16">
        <f t="shared" si="10"/>
        <v>0</v>
      </c>
      <c r="AH16">
        <f t="shared" si="11"/>
        <v>781.00060979991076</v>
      </c>
      <c r="AI16">
        <f t="shared" si="12"/>
        <v>356.44819769681106</v>
      </c>
      <c r="AJ16">
        <f t="shared" si="13"/>
        <v>-212.87391687630813</v>
      </c>
      <c r="AK16">
        <f t="shared" si="14"/>
        <v>77.657140362967738</v>
      </c>
      <c r="AM16">
        <f t="shared" si="15"/>
        <v>1403.4513824426363</v>
      </c>
      <c r="AN16">
        <f t="shared" si="2"/>
        <v>1403.4513824426363</v>
      </c>
      <c r="AO16">
        <f t="shared" si="16"/>
        <v>0</v>
      </c>
    </row>
    <row r="17" spans="1:41" x14ac:dyDescent="0.35">
      <c r="A17" s="2">
        <v>41351</v>
      </c>
      <c r="B17">
        <v>7.0193149004179798</v>
      </c>
      <c r="C17">
        <f t="shared" si="3"/>
        <v>7.1381976156336258</v>
      </c>
      <c r="D17">
        <f t="shared" si="4"/>
        <v>1259.1568579915079</v>
      </c>
      <c r="E17">
        <v>1</v>
      </c>
      <c r="F17">
        <v>216527.51664387301</v>
      </c>
      <c r="G17">
        <v>0</v>
      </c>
      <c r="H17">
        <v>0</v>
      </c>
      <c r="I17">
        <v>0</v>
      </c>
      <c r="J17">
        <v>112831.590984111</v>
      </c>
      <c r="K17">
        <v>11.3682926829268</v>
      </c>
      <c r="L17">
        <v>0</v>
      </c>
      <c r="M17">
        <v>26.288002014160099</v>
      </c>
      <c r="N17">
        <v>7.5965919494628897</v>
      </c>
      <c r="O17">
        <v>8.2804746627807599</v>
      </c>
      <c r="P17">
        <v>65</v>
      </c>
      <c r="S17">
        <f t="shared" si="5"/>
        <v>231.79685559426662</v>
      </c>
      <c r="T17" s="9">
        <f>$D17-EXP(SUMPRODUCT(G17:$P17,G$1:$P$1))*EXP(SUMPRODUCT($E17:E17,$E$1:E$1))</f>
        <v>203.24420634398143</v>
      </c>
      <c r="U17" s="9">
        <f>$D17-EXP(SUMPRODUCT(H17:$P17,H$1:$P$1))*EXP(SUMPRODUCT($E17:F17,$E$1:F$1))</f>
        <v>0</v>
      </c>
      <c r="V17" s="9">
        <f>$D17-EXP(SUMPRODUCT(I17:$P17,I$1:$P$1))*EXP(SUMPRODUCT($E17:G17,$E$1:G$1))</f>
        <v>0</v>
      </c>
      <c r="W17" s="9">
        <f>$D17-EXP(SUMPRODUCT(J17:$P17,J$1:$P$1))*EXP(SUMPRODUCT($E17:H17,$E$1:H$1))</f>
        <v>0</v>
      </c>
      <c r="X17" s="9">
        <f>$D17-EXP(SUMPRODUCT(K17:$P17,K$1:$P$1))*EXP(SUMPRODUCT($E17:I17,$E$1:I$1))</f>
        <v>630.06119593223013</v>
      </c>
      <c r="Y17" s="9">
        <f>$D17-EXP(SUMPRODUCT(N17:$P17,N$1:$P$1))*EXP(SUMPRODUCT($E17:L17,$E$1:L$1))</f>
        <v>284.53717711194588</v>
      </c>
      <c r="Z17" s="9">
        <f>$D17-EXP(SUMPRODUCT(O17:$P17,O$1:$P$1))*EXP(SUMPRODUCT($E17:M17,$E$1:M$1))</f>
        <v>-144.76705754161071</v>
      </c>
      <c r="AA17" s="9">
        <f>$D17-EXP(SUMPRODUCT(P17:$P17,P$1:$P$1))*EXP(SUMPRODUCT($E17:N17,$E$1:N$1))</f>
        <v>54.284480550694525</v>
      </c>
      <c r="AC17">
        <f t="shared" si="6"/>
        <v>1301.7689052818237</v>
      </c>
      <c r="AD17" s="9">
        <f t="shared" si="7"/>
        <v>-866.72784334357561</v>
      </c>
      <c r="AE17">
        <f t="shared" si="8"/>
        <v>0</v>
      </c>
      <c r="AF17">
        <f t="shared" si="9"/>
        <v>0</v>
      </c>
      <c r="AG17">
        <f t="shared" si="10"/>
        <v>0</v>
      </c>
      <c r="AH17">
        <f t="shared" si="11"/>
        <v>629.36728164767783</v>
      </c>
      <c r="AI17">
        <f t="shared" si="12"/>
        <v>284.28102682031988</v>
      </c>
      <c r="AJ17">
        <f t="shared" si="13"/>
        <v>-144.6582287653427</v>
      </c>
      <c r="AK17">
        <f t="shared" si="14"/>
        <v>54.240411864539205</v>
      </c>
      <c r="AM17">
        <f t="shared" si="15"/>
        <v>1259.1568579915079</v>
      </c>
      <c r="AN17">
        <f t="shared" si="2"/>
        <v>1259.1568579915079</v>
      </c>
      <c r="AO17">
        <f t="shared" si="16"/>
        <v>0</v>
      </c>
    </row>
    <row r="18" spans="1:41" x14ac:dyDescent="0.35">
      <c r="A18" s="2">
        <v>41358</v>
      </c>
      <c r="B18">
        <v>7.6786389406876099</v>
      </c>
      <c r="C18">
        <f t="shared" si="3"/>
        <v>7.1070521375939588</v>
      </c>
      <c r="D18">
        <f t="shared" si="4"/>
        <v>1220.5442411940494</v>
      </c>
      <c r="E18">
        <v>1</v>
      </c>
      <c r="F18">
        <v>176096.523177141</v>
      </c>
      <c r="G18">
        <v>0</v>
      </c>
      <c r="H18">
        <v>0</v>
      </c>
      <c r="I18">
        <v>0</v>
      </c>
      <c r="J18">
        <v>117304.03119787799</v>
      </c>
      <c r="K18">
        <v>14.929440389294401</v>
      </c>
      <c r="L18">
        <v>0</v>
      </c>
      <c r="M18">
        <v>18.680665969848601</v>
      </c>
      <c r="N18">
        <v>9.42584133148193</v>
      </c>
      <c r="O18">
        <v>3.5435986518859801</v>
      </c>
      <c r="P18">
        <v>66</v>
      </c>
      <c r="S18">
        <f t="shared" si="5"/>
        <v>380.98863520996406</v>
      </c>
      <c r="T18" s="9">
        <f>$D18-EXP(SUMPRODUCT(G18:$P18,G$1:$P$1))*EXP(SUMPRODUCT($E18:E18,$E$1:E$1))</f>
        <v>162.80865330901725</v>
      </c>
      <c r="U18" s="9">
        <f>$D18-EXP(SUMPRODUCT(H18:$P18,H$1:$P$1))*EXP(SUMPRODUCT($E18:F18,$E$1:F$1))</f>
        <v>0</v>
      </c>
      <c r="V18" s="9">
        <f>$D18-EXP(SUMPRODUCT(I18:$P18,I$1:$P$1))*EXP(SUMPRODUCT($E18:G18,$E$1:G$1))</f>
        <v>0</v>
      </c>
      <c r="W18" s="9">
        <f>$D18-EXP(SUMPRODUCT(J18:$P18,J$1:$P$1))*EXP(SUMPRODUCT($E18:H18,$E$1:H$1))</f>
        <v>0</v>
      </c>
      <c r="X18" s="9">
        <f>$D18-EXP(SUMPRODUCT(K18:$P18,K$1:$P$1))*EXP(SUMPRODUCT($E18:I18,$E$1:I$1))</f>
        <v>627.28448190737174</v>
      </c>
      <c r="Y18" s="9">
        <f>$D18-EXP(SUMPRODUCT(N18:$P18,N$1:$P$1))*EXP(SUMPRODUCT($E18:L18,$E$1:L$1))</f>
        <v>203.12176048028039</v>
      </c>
      <c r="Z18" s="9">
        <f>$D18-EXP(SUMPRODUCT(O18:$P18,O$1:$P$1))*EXP(SUMPRODUCT($E18:M18,$E$1:M$1))</f>
        <v>-176.46187942813276</v>
      </c>
      <c r="AA18" s="9">
        <f>$D18-EXP(SUMPRODUCT(P18:$P18,P$1:$P$1))*EXP(SUMPRODUCT($E18:N18,$E$1:N$1))</f>
        <v>22.80258971554872</v>
      </c>
      <c r="AC18">
        <f t="shared" si="6"/>
        <v>1450.9606848975211</v>
      </c>
      <c r="AD18" s="9">
        <f t="shared" si="7"/>
        <v>-907.1633963785398</v>
      </c>
      <c r="AE18">
        <f t="shared" si="8"/>
        <v>0</v>
      </c>
      <c r="AF18">
        <f t="shared" si="9"/>
        <v>0</v>
      </c>
      <c r="AG18">
        <f t="shared" si="10"/>
        <v>0</v>
      </c>
      <c r="AH18">
        <f t="shared" si="11"/>
        <v>626.56306211550475</v>
      </c>
      <c r="AI18">
        <f t="shared" si="12"/>
        <v>202.93973607107017</v>
      </c>
      <c r="AJ18">
        <f t="shared" si="13"/>
        <v>-176.32684482521796</v>
      </c>
      <c r="AK18">
        <f t="shared" si="14"/>
        <v>22.783730683523384</v>
      </c>
      <c r="AM18">
        <f t="shared" si="15"/>
        <v>1220.5442411940496</v>
      </c>
      <c r="AN18">
        <f t="shared" si="2"/>
        <v>1220.5442411940494</v>
      </c>
      <c r="AO18">
        <f t="shared" si="16"/>
        <v>0</v>
      </c>
    </row>
    <row r="19" spans="1:41" x14ac:dyDescent="0.35">
      <c r="A19" s="2">
        <v>41365</v>
      </c>
      <c r="B19">
        <v>6.2112384274525203</v>
      </c>
      <c r="C19">
        <f t="shared" si="3"/>
        <v>5.9650754744625409</v>
      </c>
      <c r="D19">
        <f t="shared" si="4"/>
        <v>389.58243048581693</v>
      </c>
      <c r="E19">
        <v>1</v>
      </c>
      <c r="F19">
        <v>126719.83713923801</v>
      </c>
      <c r="G19">
        <v>0</v>
      </c>
      <c r="H19">
        <v>39.713008880615199</v>
      </c>
      <c r="I19">
        <v>0</v>
      </c>
      <c r="J19">
        <v>95830.452612514695</v>
      </c>
      <c r="K19">
        <v>7.7791262135922299</v>
      </c>
      <c r="L19">
        <v>0</v>
      </c>
      <c r="M19">
        <v>17.451400756835898</v>
      </c>
      <c r="N19">
        <v>13.306571960449199</v>
      </c>
      <c r="O19">
        <v>0.68339067697525002</v>
      </c>
      <c r="P19">
        <v>62</v>
      </c>
      <c r="S19">
        <f t="shared" si="5"/>
        <v>606.60575946867129</v>
      </c>
      <c r="T19" s="9">
        <f>$D19-EXP(SUMPRODUCT(G19:$P19,G$1:$P$1))*EXP(SUMPRODUCT($E19:E19,$E$1:E$1))</f>
        <v>38.137774858724924</v>
      </c>
      <c r="U19" s="9">
        <f>$D19-EXP(SUMPRODUCT(H19:$P19,H$1:$P$1))*EXP(SUMPRODUCT($E19:F19,$E$1:F$1))</f>
        <v>0</v>
      </c>
      <c r="V19" s="9">
        <f>$D19-EXP(SUMPRODUCT(I19:$P19,I$1:$P$1))*EXP(SUMPRODUCT($E19:G19,$E$1:G$1))</f>
        <v>-409.16673587796532</v>
      </c>
      <c r="W19" s="9">
        <f>$D19-EXP(SUMPRODUCT(J19:$P19,J$1:$P$1))*EXP(SUMPRODUCT($E19:H19,$E$1:H$1))</f>
        <v>0</v>
      </c>
      <c r="X19" s="9">
        <f>$D19-EXP(SUMPRODUCT(K19:$P19,K$1:$P$1))*EXP(SUMPRODUCT($E19:I19,$E$1:I$1))</f>
        <v>173.48741642088814</v>
      </c>
      <c r="Y19" s="9">
        <f>$D19-EXP(SUMPRODUCT(N19:$P19,N$1:$P$1))*EXP(SUMPRODUCT($E19:L19,$E$1:L$1))</f>
        <v>60.920707075422627</v>
      </c>
      <c r="Z19" s="9">
        <f>$D19-EXP(SUMPRODUCT(O19:$P19,O$1:$P$1))*EXP(SUMPRODUCT($E19:M19,$E$1:M$1))</f>
        <v>-81.81683123914928</v>
      </c>
      <c r="AA19" s="9">
        <f>$D19-EXP(SUMPRODUCT(P19:$P19,P$1:$P$1))*EXP(SUMPRODUCT($E19:N19,$E$1:N$1))</f>
        <v>1.4143397792245196</v>
      </c>
      <c r="AC19">
        <f t="shared" si="6"/>
        <v>1676.5778091562283</v>
      </c>
      <c r="AD19" s="9">
        <f t="shared" si="7"/>
        <v>-1031.8342748288321</v>
      </c>
      <c r="AE19">
        <f t="shared" si="8"/>
        <v>0</v>
      </c>
      <c r="AF19">
        <f t="shared" si="9"/>
        <v>-408.44876439041269</v>
      </c>
      <c r="AG19">
        <f t="shared" si="10"/>
        <v>0</v>
      </c>
      <c r="AH19">
        <f t="shared" si="11"/>
        <v>172.89805913732118</v>
      </c>
      <c r="AI19">
        <f t="shared" si="12"/>
        <v>60.750660626448017</v>
      </c>
      <c r="AJ19">
        <f t="shared" si="13"/>
        <v>-81.62620128924388</v>
      </c>
      <c r="AK19">
        <f t="shared" si="14"/>
        <v>1.4107027740416573</v>
      </c>
      <c r="AM19">
        <f t="shared" si="15"/>
        <v>389.58243048581687</v>
      </c>
      <c r="AN19">
        <f t="shared" si="2"/>
        <v>389.58243048581693</v>
      </c>
      <c r="AO19">
        <f t="shared" si="16"/>
        <v>0</v>
      </c>
    </row>
    <row r="20" spans="1:41" x14ac:dyDescent="0.35">
      <c r="A20" s="2">
        <v>41372</v>
      </c>
      <c r="B20">
        <v>6.0173688643121004</v>
      </c>
      <c r="C20">
        <f t="shared" si="3"/>
        <v>5.8006407753186382</v>
      </c>
      <c r="D20">
        <f t="shared" si="4"/>
        <v>330.51127553922674</v>
      </c>
      <c r="E20">
        <v>1</v>
      </c>
      <c r="F20">
        <v>94920.497589020495</v>
      </c>
      <c r="G20">
        <v>0</v>
      </c>
      <c r="H20">
        <v>42.217041015625</v>
      </c>
      <c r="I20">
        <v>0</v>
      </c>
      <c r="J20">
        <v>80115.246543760295</v>
      </c>
      <c r="K20">
        <v>8.0825242718446599</v>
      </c>
      <c r="L20">
        <v>0</v>
      </c>
      <c r="M20">
        <v>22.9101448059082</v>
      </c>
      <c r="N20">
        <v>15.5350456237793</v>
      </c>
      <c r="O20">
        <v>1.3711404800414999</v>
      </c>
      <c r="P20">
        <v>64</v>
      </c>
      <c r="S20">
        <f t="shared" si="5"/>
        <v>569.74870951326659</v>
      </c>
      <c r="T20" s="9">
        <f>$D20-EXP(SUMPRODUCT(G20:$P20,G$1:$P$1))*EXP(SUMPRODUCT($E20:E20,$E$1:E$1))</f>
        <v>24.546369025858212</v>
      </c>
      <c r="U20" s="9">
        <f>$D20-EXP(SUMPRODUCT(H20:$P20,H$1:$P$1))*EXP(SUMPRODUCT($E20:F20,$E$1:F$1))</f>
        <v>0</v>
      </c>
      <c r="V20" s="9">
        <f>$D20-EXP(SUMPRODUCT(I20:$P20,I$1:$P$1))*EXP(SUMPRODUCT($E20:G20,$E$1:G$1))</f>
        <v>-378.5079622371328</v>
      </c>
      <c r="W20" s="9">
        <f>$D20-EXP(SUMPRODUCT(J20:$P20,J$1:$P$1))*EXP(SUMPRODUCT($E20:H20,$E$1:H$1))</f>
        <v>0</v>
      </c>
      <c r="X20" s="9">
        <f>$D20-EXP(SUMPRODUCT(K20:$P20,K$1:$P$1))*EXP(SUMPRODUCT($E20:I20,$E$1:I$1))</f>
        <v>128.57907320114009</v>
      </c>
      <c r="Y20" s="9">
        <f>$D20-EXP(SUMPRODUCT(N20:$P20,N$1:$P$1))*EXP(SUMPRODUCT($E20:L20,$E$1:L$1))</f>
        <v>66.126817478858356</v>
      </c>
      <c r="Z20" s="9">
        <f>$D20-EXP(SUMPRODUCT(O20:$P20,O$1:$P$1))*EXP(SUMPRODUCT($E20:M20,$E$1:M$1))</f>
        <v>-82.384763130741931</v>
      </c>
      <c r="AA20" s="9">
        <f>$D20-EXP(SUMPRODUCT(P20:$P20,P$1:$P$1))*EXP(SUMPRODUCT($E20:N20,$E$1:N$1))</f>
        <v>2.4030316879782276</v>
      </c>
      <c r="AC20">
        <f t="shared" si="6"/>
        <v>1639.7207592008235</v>
      </c>
      <c r="AD20" s="9">
        <f t="shared" si="7"/>
        <v>-1045.4256806616988</v>
      </c>
      <c r="AE20">
        <f t="shared" si="8"/>
        <v>0</v>
      </c>
      <c r="AF20">
        <f t="shared" si="9"/>
        <v>-377.7447203526113</v>
      </c>
      <c r="AG20">
        <f t="shared" si="10"/>
        <v>0</v>
      </c>
      <c r="AH20">
        <f t="shared" si="11"/>
        <v>128.08636443489596</v>
      </c>
      <c r="AI20">
        <f t="shared" si="12"/>
        <v>65.903581027869592</v>
      </c>
      <c r="AJ20">
        <f t="shared" si="13"/>
        <v>-82.162208067135666</v>
      </c>
      <c r="AK20">
        <f t="shared" si="14"/>
        <v>2.3957344783434467</v>
      </c>
      <c r="AM20">
        <f t="shared" si="15"/>
        <v>330.51127553922674</v>
      </c>
      <c r="AN20">
        <f t="shared" si="2"/>
        <v>330.51127553922674</v>
      </c>
      <c r="AO20">
        <f t="shared" si="16"/>
        <v>0</v>
      </c>
    </row>
    <row r="21" spans="1:41" x14ac:dyDescent="0.35">
      <c r="A21" s="2">
        <v>41379</v>
      </c>
      <c r="B21">
        <v>5.2566012223951102</v>
      </c>
      <c r="C21">
        <f t="shared" si="3"/>
        <v>5.6911572847732277</v>
      </c>
      <c r="D21">
        <f t="shared" si="4"/>
        <v>296.23625204495926</v>
      </c>
      <c r="E21">
        <v>1</v>
      </c>
      <c r="F21">
        <v>87716.779509019994</v>
      </c>
      <c r="G21">
        <v>0</v>
      </c>
      <c r="H21">
        <v>45.15523147583</v>
      </c>
      <c r="I21">
        <v>0</v>
      </c>
      <c r="J21">
        <v>63819.053546632204</v>
      </c>
      <c r="K21">
        <v>8.6513317191283203</v>
      </c>
      <c r="L21">
        <v>0</v>
      </c>
      <c r="M21">
        <v>24.190263748168899</v>
      </c>
      <c r="N21">
        <v>16.495832443237301</v>
      </c>
      <c r="O21">
        <v>1.5843812227249101</v>
      </c>
      <c r="P21">
        <v>62</v>
      </c>
      <c r="S21">
        <f t="shared" si="5"/>
        <v>567.88193623722805</v>
      </c>
      <c r="T21" s="9">
        <f>$D21-EXP(SUMPRODUCT(G21:$P21,G$1:$P$1))*EXP(SUMPRODUCT($E21:E21,$E$1:E$1))</f>
        <v>20.390030249930362</v>
      </c>
      <c r="U21" s="9">
        <f>$D21-EXP(SUMPRODUCT(H21:$P21,H$1:$P$1))*EXP(SUMPRODUCT($E21:F21,$E$1:F$1))</f>
        <v>0</v>
      </c>
      <c r="V21" s="9">
        <f>$D21-EXP(SUMPRODUCT(I21:$P21,I$1:$P$1))*EXP(SUMPRODUCT($E21:G21,$E$1:G$1))</f>
        <v>-373.92523891473076</v>
      </c>
      <c r="W21" s="9">
        <f>$D21-EXP(SUMPRODUCT(J21:$P21,J$1:$P$1))*EXP(SUMPRODUCT($E21:H21,$E$1:H$1))</f>
        <v>0</v>
      </c>
      <c r="X21" s="9">
        <f>$D21-EXP(SUMPRODUCT(K21:$P21,K$1:$P$1))*EXP(SUMPRODUCT($E21:I21,$E$1:I$1))</f>
        <v>96.165691818341486</v>
      </c>
      <c r="Y21" s="9">
        <f>$D21-EXP(SUMPRODUCT(N21:$P21,N$1:$P$1))*EXP(SUMPRODUCT($E21:L21,$E$1:L$1))</f>
        <v>62.206710148233867</v>
      </c>
      <c r="Z21" s="9">
        <f>$D21-EXP(SUMPRODUCT(O21:$P21,O$1:$P$1))*EXP(SUMPRODUCT($E21:M21,$E$1:M$1))</f>
        <v>-78.970262692859365</v>
      </c>
      <c r="AA21" s="9">
        <f>$D21-EXP(SUMPRODUCT(P21:$P21,P$1:$P$1))*EXP(SUMPRODUCT($E21:N21,$E$1:N$1))</f>
        <v>2.4873851988156161</v>
      </c>
      <c r="AC21">
        <f t="shared" si="6"/>
        <v>1637.8539859247851</v>
      </c>
      <c r="AD21" s="9">
        <f t="shared" si="7"/>
        <v>-1049.5820194376267</v>
      </c>
      <c r="AE21">
        <f t="shared" si="8"/>
        <v>0</v>
      </c>
      <c r="AF21">
        <f t="shared" si="9"/>
        <v>-373.1088774848792</v>
      </c>
      <c r="AG21">
        <f t="shared" si="10"/>
        <v>0</v>
      </c>
      <c r="AH21">
        <f t="shared" si="11"/>
        <v>95.7732046390297</v>
      </c>
      <c r="AI21">
        <f t="shared" si="12"/>
        <v>61.971000218271712</v>
      </c>
      <c r="AJ21">
        <f t="shared" si="13"/>
        <v>-78.733943397277542</v>
      </c>
      <c r="AK21">
        <f t="shared" si="14"/>
        <v>2.4789531219482743</v>
      </c>
      <c r="AM21">
        <f t="shared" si="15"/>
        <v>296.2362520449592</v>
      </c>
      <c r="AN21">
        <f t="shared" si="2"/>
        <v>296.23625204495926</v>
      </c>
      <c r="AO21">
        <f t="shared" si="16"/>
        <v>0</v>
      </c>
    </row>
    <row r="22" spans="1:41" x14ac:dyDescent="0.35">
      <c r="A22" s="2">
        <v>41386</v>
      </c>
      <c r="B22">
        <v>5.1698792667723197</v>
      </c>
      <c r="C22">
        <f t="shared" si="3"/>
        <v>5.6504612951550159</v>
      </c>
      <c r="D22">
        <f t="shared" si="4"/>
        <v>284.4226383520176</v>
      </c>
      <c r="E22">
        <v>1</v>
      </c>
      <c r="F22">
        <v>81671.429416249797</v>
      </c>
      <c r="G22">
        <v>0</v>
      </c>
      <c r="H22">
        <v>46.99361038208</v>
      </c>
      <c r="I22">
        <v>0</v>
      </c>
      <c r="J22">
        <v>53388.951621642504</v>
      </c>
      <c r="K22">
        <v>12.2469733656174</v>
      </c>
      <c r="L22">
        <v>0</v>
      </c>
      <c r="M22">
        <v>26.217674255371001</v>
      </c>
      <c r="N22">
        <v>17.262792587280199</v>
      </c>
      <c r="O22">
        <v>1.4137998819351201</v>
      </c>
      <c r="P22">
        <v>66</v>
      </c>
      <c r="S22">
        <f t="shared" si="5"/>
        <v>580.85121361846075</v>
      </c>
      <c r="T22" s="9">
        <f>$D22-EXP(SUMPRODUCT(G22:$P22,G$1:$P$1))*EXP(SUMPRODUCT($E22:E22,$E$1:E$1))</f>
        <v>18.272009326818136</v>
      </c>
      <c r="U22" s="9">
        <f>$D22-EXP(SUMPRODUCT(H22:$P22,H$1:$P$1))*EXP(SUMPRODUCT($E22:F22,$E$1:F$1))</f>
        <v>0</v>
      </c>
      <c r="V22" s="9">
        <f>$D22-EXP(SUMPRODUCT(I22:$P22,I$1:$P$1))*EXP(SUMPRODUCT($E22:G22,$E$1:G$1))</f>
        <v>-380.75809103912803</v>
      </c>
      <c r="W22" s="9">
        <f>$D22-EXP(SUMPRODUCT(J22:$P22,J$1:$P$1))*EXP(SUMPRODUCT($E22:H22,$E$1:H$1))</f>
        <v>0</v>
      </c>
      <c r="X22" s="9">
        <f>$D22-EXP(SUMPRODUCT(K22:$P22,K$1:$P$1))*EXP(SUMPRODUCT($E22:I22,$E$1:I$1))</f>
        <v>79.605158025067567</v>
      </c>
      <c r="Y22" s="9">
        <f>$D22-EXP(SUMPRODUCT(N22:$P22,N$1:$P$1))*EXP(SUMPRODUCT($E22:L22,$E$1:L$1))</f>
        <v>64.121311392476031</v>
      </c>
      <c r="Z22" s="9">
        <f>$D22-EXP(SUMPRODUCT(O22:$P22,O$1:$P$1))*EXP(SUMPRODUCT($E22:M22,$E$1:M$1))</f>
        <v>-79.800996979714682</v>
      </c>
      <c r="AA22" s="9">
        <f>$D22-EXP(SUMPRODUCT(P22:$P22,P$1:$P$1))*EXP(SUMPRODUCT($E22:N22,$E$1:N$1))</f>
        <v>2.132034008037806</v>
      </c>
      <c r="AC22">
        <f t="shared" si="6"/>
        <v>1650.8232633060179</v>
      </c>
      <c r="AD22" s="9">
        <f t="shared" si="7"/>
        <v>-1051.700040360739</v>
      </c>
      <c r="AE22">
        <f t="shared" si="8"/>
        <v>0</v>
      </c>
      <c r="AF22">
        <f t="shared" si="9"/>
        <v>-379.9084935570304</v>
      </c>
      <c r="AG22">
        <f t="shared" si="10"/>
        <v>0</v>
      </c>
      <c r="AH22">
        <f t="shared" si="11"/>
        <v>79.276815972594463</v>
      </c>
      <c r="AI22">
        <f t="shared" si="12"/>
        <v>63.865846374531692</v>
      </c>
      <c r="AJ22">
        <f t="shared" si="13"/>
        <v>-79.553690213109306</v>
      </c>
      <c r="AK22">
        <f t="shared" si="14"/>
        <v>2.1245097650661471</v>
      </c>
      <c r="AM22">
        <f t="shared" si="15"/>
        <v>284.4226383520176</v>
      </c>
      <c r="AN22">
        <f t="shared" si="2"/>
        <v>284.4226383520176</v>
      </c>
      <c r="AO22">
        <f t="shared" si="16"/>
        <v>0</v>
      </c>
    </row>
    <row r="23" spans="1:41" x14ac:dyDescent="0.35">
      <c r="A23" s="2">
        <v>41393</v>
      </c>
      <c r="B23">
        <v>5.1849700410672996</v>
      </c>
      <c r="C23">
        <f t="shared" si="3"/>
        <v>5.5088310939553429</v>
      </c>
      <c r="D23">
        <f t="shared" si="4"/>
        <v>246.8623994018825</v>
      </c>
      <c r="E23">
        <v>1</v>
      </c>
      <c r="F23">
        <v>98978.724821280703</v>
      </c>
      <c r="G23">
        <v>0</v>
      </c>
      <c r="H23">
        <v>47.6889038085937</v>
      </c>
      <c r="I23">
        <v>0</v>
      </c>
      <c r="J23">
        <v>49968.361035149697</v>
      </c>
      <c r="K23">
        <v>8.1421686746987891</v>
      </c>
      <c r="L23">
        <v>0</v>
      </c>
      <c r="M23">
        <v>27.499057769775298</v>
      </c>
      <c r="N23">
        <v>19.265628814697202</v>
      </c>
      <c r="O23">
        <v>0.62256300449371305</v>
      </c>
      <c r="P23">
        <v>64</v>
      </c>
      <c r="S23">
        <f t="shared" si="5"/>
        <v>519.86316706515129</v>
      </c>
      <c r="T23" s="9">
        <f>$D23-EXP(SUMPRODUCT(G23:$P23,G$1:$P$1))*EXP(SUMPRODUCT($E23:E23,$E$1:E$1))</f>
        <v>19.086695331022156</v>
      </c>
      <c r="U23" s="9">
        <f>$D23-EXP(SUMPRODUCT(H23:$P23,H$1:$P$1))*EXP(SUMPRODUCT($E23:F23,$E$1:F$1))</f>
        <v>0</v>
      </c>
      <c r="V23" s="9">
        <f>$D23-EXP(SUMPRODUCT(I23:$P23,I$1:$P$1))*EXP(SUMPRODUCT($E23:G23,$E$1:G$1))</f>
        <v>-337.7790696373246</v>
      </c>
      <c r="W23" s="9">
        <f>$D23-EXP(SUMPRODUCT(J23:$P23,J$1:$P$1))*EXP(SUMPRODUCT($E23:H23,$E$1:H$1))</f>
        <v>0</v>
      </c>
      <c r="X23" s="9">
        <f>$D23-EXP(SUMPRODUCT(K23:$P23,K$1:$P$1))*EXP(SUMPRODUCT($E23:I23,$E$1:I$1))</f>
        <v>65.313384175642909</v>
      </c>
      <c r="Y23" s="9">
        <f>$D23-EXP(SUMPRODUCT(N23:$P23,N$1:$P$1))*EXP(SUMPRODUCT($E23:L23,$E$1:L$1))</f>
        <v>58.026142292828837</v>
      </c>
      <c r="Z23" s="9">
        <f>$D23-EXP(SUMPRODUCT(O23:$P23,O$1:$P$1))*EXP(SUMPRODUCT($E23:M23,$E$1:M$1))</f>
        <v>-78.464490641616976</v>
      </c>
      <c r="AA23" s="9">
        <f>$D23-EXP(SUMPRODUCT(P23:$P23,P$1:$P$1))*EXP(SUMPRODUCT($E23:N23,$E$1:N$1))</f>
        <v>0.81657081617890981</v>
      </c>
      <c r="AC23">
        <f t="shared" si="6"/>
        <v>1589.8352167527082</v>
      </c>
      <c r="AD23" s="9">
        <f t="shared" si="7"/>
        <v>-1050.8853543565349</v>
      </c>
      <c r="AE23">
        <f t="shared" si="8"/>
        <v>0</v>
      </c>
      <c r="AF23">
        <f t="shared" si="9"/>
        <v>-336.91690194536903</v>
      </c>
      <c r="AG23">
        <f t="shared" si="10"/>
        <v>0</v>
      </c>
      <c r="AH23">
        <f t="shared" si="11"/>
        <v>65.006078755276732</v>
      </c>
      <c r="AI23">
        <f t="shared" si="12"/>
        <v>57.758191473920149</v>
      </c>
      <c r="AJ23">
        <f t="shared" si="13"/>
        <v>-78.188491243217626</v>
      </c>
      <c r="AK23">
        <f t="shared" si="14"/>
        <v>0.8132575358689943</v>
      </c>
      <c r="AM23">
        <f t="shared" si="15"/>
        <v>246.8623994018825</v>
      </c>
      <c r="AN23">
        <f t="shared" si="2"/>
        <v>246.8623994018825</v>
      </c>
      <c r="AO23">
        <f t="shared" si="16"/>
        <v>0</v>
      </c>
    </row>
    <row r="24" spans="1:41" x14ac:dyDescent="0.35">
      <c r="A24" s="2">
        <v>41400</v>
      </c>
      <c r="B24">
        <v>5.8593441585488497</v>
      </c>
      <c r="C24">
        <f t="shared" si="3"/>
        <v>5.961663793688448</v>
      </c>
      <c r="D24">
        <f t="shared" si="4"/>
        <v>388.25556430673248</v>
      </c>
      <c r="E24">
        <v>1</v>
      </c>
      <c r="F24">
        <v>107418.217978976</v>
      </c>
      <c r="G24">
        <v>0</v>
      </c>
      <c r="H24">
        <v>44.205833435058601</v>
      </c>
      <c r="I24">
        <v>0</v>
      </c>
      <c r="J24">
        <v>51366.856824604802</v>
      </c>
      <c r="K24">
        <v>9.6650602409638502</v>
      </c>
      <c r="L24">
        <v>0.28571428571428498</v>
      </c>
      <c r="M24">
        <v>26.9236660003662</v>
      </c>
      <c r="N24">
        <v>19.759883880615199</v>
      </c>
      <c r="O24">
        <v>16.9335021972656</v>
      </c>
      <c r="P24">
        <v>62</v>
      </c>
      <c r="S24">
        <f t="shared" si="5"/>
        <v>729.74022967619646</v>
      </c>
      <c r="T24" s="9">
        <f>$D24-EXP(SUMPRODUCT(G24:$P24,G$1:$P$1))*EXP(SUMPRODUCT($E24:E24,$E$1:E$1))</f>
        <v>32.46837030034709</v>
      </c>
      <c r="U24" s="9">
        <f>$D24-EXP(SUMPRODUCT(H24:$P24,H$1:$P$1))*EXP(SUMPRODUCT($E24:F24,$E$1:F$1))</f>
        <v>5.6843418860808015E-13</v>
      </c>
      <c r="V24" s="9">
        <f>$D24-EXP(SUMPRODUCT(I24:$P24,I$1:$P$1))*EXP(SUMPRODUCT($E24:G24,$E$1:G$1))</f>
        <v>-475.12973491340017</v>
      </c>
      <c r="W24" s="9">
        <f>$D24-EXP(SUMPRODUCT(J24:$P24,J$1:$P$1))*EXP(SUMPRODUCT($E24:H24,$E$1:H$1))</f>
        <v>6.2527760746888816E-13</v>
      </c>
      <c r="X24" s="9">
        <f>$D24-EXP(SUMPRODUCT(K24:$P24,K$1:$P$1))*EXP(SUMPRODUCT($E24:I24,$E$1:I$1))</f>
        <v>105.16761502293963</v>
      </c>
      <c r="Y24" s="9">
        <f>$D24-EXP(SUMPRODUCT(N24:$P24,N$1:$P$1))*EXP(SUMPRODUCT($E24:L24,$E$1:L$1))</f>
        <v>89.591445890809553</v>
      </c>
      <c r="Z24" s="9">
        <f>$D24-EXP(SUMPRODUCT(O24:$P24,O$1:$P$1))*EXP(SUMPRODUCT($E24:M24,$E$1:M$1))</f>
        <v>-127.04167102753286</v>
      </c>
      <c r="AA24" s="9">
        <f>$D24-EXP(SUMPRODUCT(P24:$P24,P$1:$P$1))*EXP(SUMPRODUCT($E24:N24,$E$1:N$1))</f>
        <v>33.459309357371581</v>
      </c>
      <c r="AC24">
        <f t="shared" si="6"/>
        <v>1799.7122793637536</v>
      </c>
      <c r="AD24" s="9">
        <f t="shared" si="7"/>
        <v>-1037.50367938721</v>
      </c>
      <c r="AE24">
        <f t="shared" si="8"/>
        <v>5.6843418860808015E-13</v>
      </c>
      <c r="AF24">
        <f t="shared" si="9"/>
        <v>-474.33053765072776</v>
      </c>
      <c r="AG24">
        <f t="shared" si="10"/>
        <v>6.2527760746888816E-13</v>
      </c>
      <c r="AH24">
        <f t="shared" si="11"/>
        <v>104.85170885346831</v>
      </c>
      <c r="AI24">
        <f t="shared" si="12"/>
        <v>89.329101689301979</v>
      </c>
      <c r="AJ24">
        <f t="shared" si="13"/>
        <v>-126.75859093105916</v>
      </c>
      <c r="AK24">
        <f t="shared" si="14"/>
        <v>33.369189258677736</v>
      </c>
      <c r="AM24">
        <f t="shared" si="15"/>
        <v>388.25556430673254</v>
      </c>
      <c r="AN24">
        <f t="shared" si="2"/>
        <v>388.25556430673248</v>
      </c>
      <c r="AO24">
        <f t="shared" si="16"/>
        <v>0</v>
      </c>
    </row>
    <row r="25" spans="1:41" x14ac:dyDescent="0.35">
      <c r="A25" s="2">
        <v>41407</v>
      </c>
      <c r="B25">
        <v>7.2095241893903701</v>
      </c>
      <c r="C25">
        <f t="shared" si="3"/>
        <v>6.5293325574949606</v>
      </c>
      <c r="D25">
        <f t="shared" si="4"/>
        <v>684.94090022404737</v>
      </c>
      <c r="E25">
        <v>1</v>
      </c>
      <c r="F25">
        <v>111222.46715344601</v>
      </c>
      <c r="G25">
        <v>0</v>
      </c>
      <c r="H25">
        <v>41.646781921386697</v>
      </c>
      <c r="I25">
        <v>0</v>
      </c>
      <c r="J25">
        <v>97133.4229682234</v>
      </c>
      <c r="K25">
        <v>10.7759036144578</v>
      </c>
      <c r="L25">
        <v>1</v>
      </c>
      <c r="M25">
        <v>29.873512268066399</v>
      </c>
      <c r="N25">
        <v>46.430004119872997</v>
      </c>
      <c r="O25">
        <v>29.772190093994102</v>
      </c>
      <c r="P25">
        <v>66</v>
      </c>
      <c r="S25">
        <f t="shared" si="5"/>
        <v>1460.7935472529305</v>
      </c>
      <c r="T25" s="9">
        <f>$D25-EXP(SUMPRODUCT(G25:$P25,G$1:$P$1))*EXP(SUMPRODUCT($E25:E25,$E$1:E$1))</f>
        <v>59.217330477736937</v>
      </c>
      <c r="U25" s="9">
        <f>$D25-EXP(SUMPRODUCT(H25:$P25,H$1:$P$1))*EXP(SUMPRODUCT($E25:F25,$E$1:F$1))</f>
        <v>9.0949470177292824E-13</v>
      </c>
      <c r="V25" s="9">
        <f>$D25-EXP(SUMPRODUCT(I25:$P25,I$1:$P$1))*EXP(SUMPRODUCT($E25:G25,$E$1:G$1))</f>
        <v>-769.33694174719506</v>
      </c>
      <c r="W25" s="9">
        <f>$D25-EXP(SUMPRODUCT(J25:$P25,J$1:$P$1))*EXP(SUMPRODUCT($E25:H25,$E$1:H$1))</f>
        <v>0</v>
      </c>
      <c r="X25" s="9">
        <f>$D25-EXP(SUMPRODUCT(K25:$P25,K$1:$P$1))*EXP(SUMPRODUCT($E25:I25,$E$1:I$1))</f>
        <v>308.04764442463306</v>
      </c>
      <c r="Y25" s="9">
        <f>$D25-EXP(SUMPRODUCT(N25:$P25,N$1:$P$1))*EXP(SUMPRODUCT($E25:L25,$E$1:L$1))</f>
        <v>172.98163899852</v>
      </c>
      <c r="Z25" s="9">
        <f>$D25-EXP(SUMPRODUCT(O25:$P25,O$1:$P$1))*EXP(SUMPRODUCT($E25:M25,$E$1:M$1))</f>
        <v>-647.12829286708291</v>
      </c>
      <c r="AA25" s="9">
        <f>$D25-EXP(SUMPRODUCT(P25:$P25,P$1:$P$1))*EXP(SUMPRODUCT($E25:N25,$E$1:N$1))</f>
        <v>100.36597368450396</v>
      </c>
      <c r="AC25">
        <f t="shared" si="6"/>
        <v>2530.7655969404877</v>
      </c>
      <c r="AD25" s="9">
        <f t="shared" si="7"/>
        <v>-1010.7547192098201</v>
      </c>
      <c r="AE25">
        <f t="shared" si="8"/>
        <v>9.0949470177292824E-13</v>
      </c>
      <c r="AF25">
        <f t="shared" si="9"/>
        <v>-768.5840095768383</v>
      </c>
      <c r="AG25">
        <f t="shared" si="10"/>
        <v>0</v>
      </c>
      <c r="AH25">
        <f t="shared" si="11"/>
        <v>307.45027387337848</v>
      </c>
      <c r="AI25">
        <f t="shared" si="12"/>
        <v>172.69055149497996</v>
      </c>
      <c r="AJ25">
        <f t="shared" si="13"/>
        <v>-646.46313662806165</v>
      </c>
      <c r="AK25">
        <f t="shared" si="14"/>
        <v>100.20752608882371</v>
      </c>
      <c r="AM25">
        <f t="shared" si="15"/>
        <v>684.94090022404703</v>
      </c>
      <c r="AN25">
        <f t="shared" si="2"/>
        <v>684.94090022404737</v>
      </c>
      <c r="AO25">
        <f t="shared" si="16"/>
        <v>0</v>
      </c>
    </row>
    <row r="26" spans="1:41" x14ac:dyDescent="0.35">
      <c r="A26" s="2">
        <v>41414</v>
      </c>
      <c r="B26">
        <v>7.20132955823874</v>
      </c>
      <c r="C26">
        <f t="shared" si="3"/>
        <v>7.1007599334768248</v>
      </c>
      <c r="D26">
        <f t="shared" si="4"/>
        <v>1212.888438888777</v>
      </c>
      <c r="E26">
        <v>1</v>
      </c>
      <c r="F26">
        <v>118636.85794174099</v>
      </c>
      <c r="G26">
        <v>43.8145332336425</v>
      </c>
      <c r="H26">
        <v>39.101524353027301</v>
      </c>
      <c r="I26">
        <v>0</v>
      </c>
      <c r="J26">
        <v>107323.554410756</v>
      </c>
      <c r="K26">
        <v>18.146987951807201</v>
      </c>
      <c r="L26">
        <v>1</v>
      </c>
      <c r="M26">
        <v>33.923084259033203</v>
      </c>
      <c r="N26">
        <v>67.588249206542898</v>
      </c>
      <c r="O26">
        <v>34.6041259765625</v>
      </c>
      <c r="P26">
        <v>80</v>
      </c>
      <c r="S26">
        <f t="shared" si="5"/>
        <v>2601.849528893039</v>
      </c>
      <c r="T26" s="9">
        <f>$D26-EXP(SUMPRODUCT(G26:$P26,G$1:$P$1))*EXP(SUMPRODUCT($E26:E26,$E$1:E$1))</f>
        <v>111.52060905536132</v>
      </c>
      <c r="U26" s="9">
        <f>$D26-EXP(SUMPRODUCT(H26:$P26,H$1:$P$1))*EXP(SUMPRODUCT($E26:F26,$E$1:F$1))</f>
        <v>595.72132827637938</v>
      </c>
      <c r="V26" s="9">
        <f>$D26-EXP(SUMPRODUCT(I26:$P26,I$1:$P$1))*EXP(SUMPRODUCT($E26:G26,$E$1:G$1))</f>
        <v>-1246.5206498821756</v>
      </c>
      <c r="W26" s="9">
        <f>$D26-EXP(SUMPRODUCT(J26:$P26,J$1:$P$1))*EXP(SUMPRODUCT($E26:H26,$E$1:H$1))</f>
        <v>0</v>
      </c>
      <c r="X26" s="9">
        <f>$D26-EXP(SUMPRODUCT(K26:$P26,K$1:$P$1))*EXP(SUMPRODUCT($E26:I26,$E$1:I$1))</f>
        <v>586.03041748392093</v>
      </c>
      <c r="Y26" s="9">
        <f>$D26-EXP(SUMPRODUCT(N26:$P26,N$1:$P$1))*EXP(SUMPRODUCT($E26:L26,$E$1:L$1))</f>
        <v>341.39058670073109</v>
      </c>
      <c r="Z26" s="9">
        <f>$D26-EXP(SUMPRODUCT(O26:$P26,O$1:$P$1))*EXP(SUMPRODUCT($E26:M26,$E$1:M$1))</f>
        <v>-1981.1111230056033</v>
      </c>
      <c r="AA26" s="9">
        <f>$D26-EXP(SUMPRODUCT(P26:$P26,P$1:$P$1))*EXP(SUMPRODUCT($E26:N26,$E$1:N$1))</f>
        <v>204.00774136712459</v>
      </c>
      <c r="AC26">
        <f t="shared" si="6"/>
        <v>3671.821578580596</v>
      </c>
      <c r="AD26" s="9">
        <f t="shared" si="7"/>
        <v>-958.45144063219573</v>
      </c>
      <c r="AE26">
        <f t="shared" si="8"/>
        <v>595.04570817391664</v>
      </c>
      <c r="AF26">
        <f t="shared" si="9"/>
        <v>-1245.8137334233973</v>
      </c>
      <c r="AG26">
        <f t="shared" si="10"/>
        <v>0</v>
      </c>
      <c r="AH26">
        <f t="shared" si="11"/>
        <v>585.37037762429475</v>
      </c>
      <c r="AI26">
        <f t="shared" si="12"/>
        <v>341.06004016771107</v>
      </c>
      <c r="AJ26">
        <f t="shared" si="13"/>
        <v>-1980.1428537474703</v>
      </c>
      <c r="AK26">
        <f t="shared" si="14"/>
        <v>203.82357820867733</v>
      </c>
      <c r="AM26">
        <f t="shared" si="15"/>
        <v>1212.8884388887777</v>
      </c>
      <c r="AN26">
        <f t="shared" si="2"/>
        <v>1212.888438888777</v>
      </c>
      <c r="AO26">
        <f t="shared" si="16"/>
        <v>0</v>
      </c>
    </row>
    <row r="27" spans="1:41" x14ac:dyDescent="0.35">
      <c r="A27" s="2">
        <v>41421</v>
      </c>
      <c r="B27">
        <v>7.2238863876274104</v>
      </c>
      <c r="C27">
        <f t="shared" si="3"/>
        <v>7.2850405642741434</v>
      </c>
      <c r="D27">
        <f t="shared" si="4"/>
        <v>1458.320287361222</v>
      </c>
      <c r="E27">
        <v>1</v>
      </c>
      <c r="F27">
        <v>122567.038181087</v>
      </c>
      <c r="G27">
        <v>41.257026672363203</v>
      </c>
      <c r="H27">
        <v>36.586719512939403</v>
      </c>
      <c r="I27">
        <v>0</v>
      </c>
      <c r="J27">
        <v>141012.71823852899</v>
      </c>
      <c r="K27">
        <v>22.5686746987951</v>
      </c>
      <c r="L27">
        <v>1</v>
      </c>
      <c r="M27">
        <v>34.6303100585937</v>
      </c>
      <c r="N27">
        <v>70.655517578125</v>
      </c>
      <c r="O27">
        <v>29.255102157592699</v>
      </c>
      <c r="P27">
        <v>87</v>
      </c>
      <c r="S27">
        <f t="shared" ref="S27:S90" si="17">D27-SUM(T27:AB27)</f>
        <v>3081.8339981201902</v>
      </c>
      <c r="T27" s="9">
        <f>$D27-EXP(SUMPRODUCT(G27:$P27,G$1:$P$1))*EXP(SUMPRODUCT($E27:E27,$E$1:E$1))</f>
        <v>138.31164575163189</v>
      </c>
      <c r="U27" s="9">
        <f>$D27-EXP(SUMPRODUCT(H27:$P27,H$1:$P$1))*EXP(SUMPRODUCT($E27:F27,$E$1:F$1))</f>
        <v>686.41858529630679</v>
      </c>
      <c r="V27" s="9">
        <f>$D27-EXP(SUMPRODUCT(I27:$P27,I$1:$P$1))*EXP(SUMPRODUCT($E27:G27,$E$1:G$1))</f>
        <v>-1367.3245155350248</v>
      </c>
      <c r="W27" s="9">
        <f>$D27-EXP(SUMPRODUCT(J27:$P27,J$1:$P$1))*EXP(SUMPRODUCT($E27:H27,$E$1:H$1))</f>
        <v>0</v>
      </c>
      <c r="X27" s="9">
        <f>$D27-EXP(SUMPRODUCT(K27:$P27,K$1:$P$1))*EXP(SUMPRODUCT($E27:I27,$E$1:I$1))</f>
        <v>845.65893073952111</v>
      </c>
      <c r="Y27" s="9">
        <f>$D27-EXP(SUMPRODUCT(N27:$P27,N$1:$P$1))*EXP(SUMPRODUCT($E27:L27,$E$1:L$1))</f>
        <v>417.66817883677936</v>
      </c>
      <c r="Z27" s="9">
        <f>$D27-EXP(SUMPRODUCT(O27:$P27,O$1:$P$1))*EXP(SUMPRODUCT($E27:M27,$E$1:M$1))</f>
        <v>-2554.507714455417</v>
      </c>
      <c r="AA27" s="9">
        <f>$D27-EXP(SUMPRODUCT(P27:$P27,P$1:$P$1))*EXP(SUMPRODUCT($E27:N27,$E$1:N$1))</f>
        <v>210.26117860723457</v>
      </c>
      <c r="AC27">
        <f t="shared" si="6"/>
        <v>4151.8060478077477</v>
      </c>
      <c r="AD27" s="9">
        <f t="shared" si="7"/>
        <v>-931.66040393592516</v>
      </c>
      <c r="AE27">
        <f t="shared" si="8"/>
        <v>685.78240194501893</v>
      </c>
      <c r="AF27">
        <f t="shared" si="9"/>
        <v>-1366.6630642329503</v>
      </c>
      <c r="AG27">
        <f t="shared" si="10"/>
        <v>0</v>
      </c>
      <c r="AH27">
        <f t="shared" si="11"/>
        <v>844.79170252235417</v>
      </c>
      <c r="AI27">
        <f t="shared" si="12"/>
        <v>417.33074109556844</v>
      </c>
      <c r="AJ27">
        <f t="shared" si="13"/>
        <v>-2553.4955035105927</v>
      </c>
      <c r="AK27">
        <f t="shared" si="14"/>
        <v>210.10548295355187</v>
      </c>
      <c r="AM27">
        <f t="shared" si="15"/>
        <v>1458.3202873612224</v>
      </c>
      <c r="AN27">
        <f t="shared" si="2"/>
        <v>1458.320287361222</v>
      </c>
      <c r="AO27">
        <f t="shared" si="16"/>
        <v>0</v>
      </c>
    </row>
    <row r="28" spans="1:41" x14ac:dyDescent="0.35">
      <c r="A28" s="2">
        <v>41428</v>
      </c>
      <c r="B28">
        <v>6.4015874574603702</v>
      </c>
      <c r="C28">
        <f t="shared" si="3"/>
        <v>6.2701261074552885</v>
      </c>
      <c r="D28">
        <f t="shared" si="4"/>
        <v>528.54402701737752</v>
      </c>
      <c r="E28">
        <v>1</v>
      </c>
      <c r="F28">
        <v>129936.77476646101</v>
      </c>
      <c r="G28">
        <v>45.746513366699197</v>
      </c>
      <c r="H28">
        <v>42.034481048583899</v>
      </c>
      <c r="I28">
        <v>0</v>
      </c>
      <c r="J28">
        <v>120549.80017597</v>
      </c>
      <c r="K28">
        <v>10.7922705314009</v>
      </c>
      <c r="L28">
        <v>0.14285714285714199</v>
      </c>
      <c r="M28">
        <v>29.790239334106399</v>
      </c>
      <c r="N28">
        <v>68.380516052246094</v>
      </c>
      <c r="O28">
        <v>17.539024353027301</v>
      </c>
      <c r="P28">
        <v>71</v>
      </c>
      <c r="S28">
        <f t="shared" si="17"/>
        <v>1231.8467617684605</v>
      </c>
      <c r="T28" s="9">
        <f>$D28-EXP(SUMPRODUCT(G28:$P28,G$1:$P$1))*EXP(SUMPRODUCT($E28:E28,$E$1:E$1))</f>
        <v>52.986665141205322</v>
      </c>
      <c r="U28" s="9">
        <f>$D28-EXP(SUMPRODUCT(H28:$P28,H$1:$P$1))*EXP(SUMPRODUCT($E28:F28,$E$1:F$1))</f>
        <v>267.49326697331441</v>
      </c>
      <c r="V28" s="9">
        <f>$D28-EXP(SUMPRODUCT(I28:$P28,I$1:$P$1))*EXP(SUMPRODUCT($E28:G28,$E$1:G$1))</f>
        <v>-601.56285188443428</v>
      </c>
      <c r="W28" s="9">
        <f>$D28-EXP(SUMPRODUCT(J28:$P28,J$1:$P$1))*EXP(SUMPRODUCT($E28:H28,$E$1:H$1))</f>
        <v>0</v>
      </c>
      <c r="X28" s="9">
        <f>$D28-EXP(SUMPRODUCT(K28:$P28,K$1:$P$1))*EXP(SUMPRODUCT($E28:I28,$E$1:I$1))</f>
        <v>276.71639932454286</v>
      </c>
      <c r="Y28" s="9">
        <f>$D28-EXP(SUMPRODUCT(N28:$P28,N$1:$P$1))*EXP(SUMPRODUCT($E28:L28,$E$1:L$1))</f>
        <v>133.16296438634959</v>
      </c>
      <c r="Z28" s="9">
        <f>$D28-EXP(SUMPRODUCT(O28:$P28,O$1:$P$1))*EXP(SUMPRODUCT($E28:M28,$E$1:M$1))</f>
        <v>-879.20233576258386</v>
      </c>
      <c r="AA28" s="9">
        <f>$D28-EXP(SUMPRODUCT(P28:$P28,P$1:$P$1))*EXP(SUMPRODUCT($E28:N28,$E$1:N$1))</f>
        <v>47.103157070523139</v>
      </c>
      <c r="AC28">
        <f t="shared" si="6"/>
        <v>2301.8188114560176</v>
      </c>
      <c r="AD28" s="9">
        <f t="shared" si="7"/>
        <v>-1016.9853845463517</v>
      </c>
      <c r="AE28">
        <f t="shared" si="8"/>
        <v>266.78785573719989</v>
      </c>
      <c r="AF28">
        <f t="shared" si="9"/>
        <v>-600.80291050155688</v>
      </c>
      <c r="AG28">
        <f t="shared" si="10"/>
        <v>0</v>
      </c>
      <c r="AH28">
        <f t="shared" si="11"/>
        <v>275.97501805346064</v>
      </c>
      <c r="AI28">
        <f t="shared" si="12"/>
        <v>132.87268829427805</v>
      </c>
      <c r="AJ28">
        <f t="shared" si="13"/>
        <v>-878.22271648961942</v>
      </c>
      <c r="AK28">
        <f t="shared" si="14"/>
        <v>47.009814382916325</v>
      </c>
      <c r="AM28">
        <f t="shared" si="15"/>
        <v>528.54402701737752</v>
      </c>
      <c r="AN28">
        <f t="shared" si="2"/>
        <v>528.54402701737752</v>
      </c>
      <c r="AO28">
        <f t="shared" si="16"/>
        <v>0</v>
      </c>
    </row>
    <row r="29" spans="1:41" x14ac:dyDescent="0.35">
      <c r="A29" s="2">
        <v>41435</v>
      </c>
      <c r="B29">
        <v>6.13856730572755</v>
      </c>
      <c r="C29">
        <f t="shared" si="3"/>
        <v>5.966405770355327</v>
      </c>
      <c r="D29">
        <f t="shared" si="4"/>
        <v>390.10103526541729</v>
      </c>
      <c r="E29">
        <v>1</v>
      </c>
      <c r="F29">
        <v>167693.99809915299</v>
      </c>
      <c r="G29">
        <v>52.509025573730398</v>
      </c>
      <c r="H29">
        <v>47.989105224609297</v>
      </c>
      <c r="I29">
        <v>0</v>
      </c>
      <c r="J29">
        <v>100963.894651179</v>
      </c>
      <c r="K29">
        <v>7.7662650602409604</v>
      </c>
      <c r="L29">
        <v>0</v>
      </c>
      <c r="M29">
        <v>24.604833602905199</v>
      </c>
      <c r="N29">
        <v>58.873023986816399</v>
      </c>
      <c r="O29">
        <v>6.8322038650512704</v>
      </c>
      <c r="P29">
        <v>73</v>
      </c>
      <c r="S29">
        <f t="shared" si="17"/>
        <v>901.74860644654177</v>
      </c>
      <c r="T29" s="9">
        <f>$D29-EXP(SUMPRODUCT(G29:$P29,G$1:$P$1))*EXP(SUMPRODUCT($E29:E29,$E$1:E$1))</f>
        <v>49.718343075600956</v>
      </c>
      <c r="U29" s="9">
        <f>$D29-EXP(SUMPRODUCT(H29:$P29,H$1:$P$1))*EXP(SUMPRODUCT($E29:F29,$E$1:F$1))</f>
        <v>216.5074941446793</v>
      </c>
      <c r="V29" s="9">
        <f>$D29-EXP(SUMPRODUCT(I29:$P29,I$1:$P$1))*EXP(SUMPRODUCT($E29:G29,$E$1:G$1))</f>
        <v>-538.79869843530514</v>
      </c>
      <c r="W29" s="9">
        <f>$D29-EXP(SUMPRODUCT(J29:$P29,J$1:$P$1))*EXP(SUMPRODUCT($E29:H29,$E$1:H$1))</f>
        <v>0</v>
      </c>
      <c r="X29" s="9">
        <f>$D29-EXP(SUMPRODUCT(K29:$P29,K$1:$P$1))*EXP(SUMPRODUCT($E29:I29,$E$1:I$1))</f>
        <v>180.442996158813</v>
      </c>
      <c r="Y29" s="9">
        <f>$D29-EXP(SUMPRODUCT(N29:$P29,N$1:$P$1))*EXP(SUMPRODUCT($E29:L29,$E$1:L$1))</f>
        <v>83.159812726588996</v>
      </c>
      <c r="Z29" s="9">
        <f>$D29-EXP(SUMPRODUCT(O29:$P29,O$1:$P$1))*EXP(SUMPRODUCT($E29:M29,$E$1:M$1))</f>
        <v>-516.60719519470888</v>
      </c>
      <c r="AA29" s="9">
        <f>$D29-EXP(SUMPRODUCT(P29:$P29,P$1:$P$1))*EXP(SUMPRODUCT($E29:N29,$E$1:N$1))</f>
        <v>13.929676343207348</v>
      </c>
      <c r="AC29">
        <f t="shared" si="6"/>
        <v>1971.7206561340988</v>
      </c>
      <c r="AD29" s="9">
        <f t="shared" si="7"/>
        <v>-1020.2537066119561</v>
      </c>
      <c r="AE29">
        <f t="shared" si="8"/>
        <v>215.69780497033238</v>
      </c>
      <c r="AF29">
        <f t="shared" si="9"/>
        <v>-537.93110340194949</v>
      </c>
      <c r="AG29">
        <f t="shared" si="10"/>
        <v>0</v>
      </c>
      <c r="AH29">
        <f t="shared" si="11"/>
        <v>179.82206820670825</v>
      </c>
      <c r="AI29">
        <f t="shared" si="12"/>
        <v>82.920063227962288</v>
      </c>
      <c r="AJ29">
        <f t="shared" si="13"/>
        <v>-515.76378025307372</v>
      </c>
      <c r="AK29">
        <f t="shared" si="14"/>
        <v>13.893315354237545</v>
      </c>
      <c r="AM29">
        <f t="shared" si="15"/>
        <v>390.10103526541741</v>
      </c>
      <c r="AN29">
        <f t="shared" si="2"/>
        <v>390.10103526541729</v>
      </c>
      <c r="AO29">
        <f t="shared" si="16"/>
        <v>0</v>
      </c>
    </row>
    <row r="30" spans="1:41" x14ac:dyDescent="0.35">
      <c r="A30" s="2">
        <v>41442</v>
      </c>
      <c r="B30">
        <v>6.3308368601537399</v>
      </c>
      <c r="C30">
        <f t="shared" si="3"/>
        <v>6.5140791146721941</v>
      </c>
      <c r="D30">
        <f t="shared" si="4"/>
        <v>674.57247151501144</v>
      </c>
      <c r="E30">
        <v>1</v>
      </c>
      <c r="F30">
        <v>195897.639182958</v>
      </c>
      <c r="G30">
        <v>50.335075378417898</v>
      </c>
      <c r="H30">
        <v>45.1266059875488</v>
      </c>
      <c r="I30">
        <v>0</v>
      </c>
      <c r="J30">
        <v>104332.247450825</v>
      </c>
      <c r="K30">
        <v>8.5314009661835701</v>
      </c>
      <c r="L30">
        <v>0.42857142857142799</v>
      </c>
      <c r="M30">
        <v>27.007484436035099</v>
      </c>
      <c r="N30">
        <v>51.0902099609375</v>
      </c>
      <c r="O30">
        <v>3.2918317317962602</v>
      </c>
      <c r="P30">
        <v>72</v>
      </c>
      <c r="S30">
        <f t="shared" si="17"/>
        <v>1302.4398920771782</v>
      </c>
      <c r="T30" s="9">
        <f>$D30-EXP(SUMPRODUCT(G30:$P30,G$1:$P$1))*EXP(SUMPRODUCT($E30:E30,$E$1:E$1))</f>
        <v>99.31694615414051</v>
      </c>
      <c r="U30" s="9">
        <f>$D30-EXP(SUMPRODUCT(H30:$P30,H$1:$P$1))*EXP(SUMPRODUCT($E30:F30,$E$1:F$1))</f>
        <v>364.15680708550144</v>
      </c>
      <c r="V30" s="9">
        <f>$D30-EXP(SUMPRODUCT(I30:$P30,I$1:$P$1))*EXP(SUMPRODUCT($E30:G30,$E$1:G$1))</f>
        <v>-850.69188769707</v>
      </c>
      <c r="W30" s="9">
        <f>$D30-EXP(SUMPRODUCT(J30:$P30,J$1:$P$1))*EXP(SUMPRODUCT($E30:H30,$E$1:H$1))</f>
        <v>0</v>
      </c>
      <c r="X30" s="9">
        <f>$D30-EXP(SUMPRODUCT(K30:$P30,K$1:$P$1))*EXP(SUMPRODUCT($E30:I30,$E$1:I$1))</f>
        <v>319.45956236537518</v>
      </c>
      <c r="Y30" s="9">
        <f>$D30-EXP(SUMPRODUCT(N30:$P30,N$1:$P$1))*EXP(SUMPRODUCT($E30:L30,$E$1:L$1))</f>
        <v>156.0837961272249</v>
      </c>
      <c r="Z30" s="9">
        <f>$D30-EXP(SUMPRODUCT(O30:$P30,O$1:$P$1))*EXP(SUMPRODUCT($E30:M30,$E$1:M$1))</f>
        <v>-727.90764843485306</v>
      </c>
      <c r="AA30" s="9">
        <f>$D30-EXP(SUMPRODUCT(P30:$P30,P$1:$P$1))*EXP(SUMPRODUCT($E30:N30,$E$1:N$1))</f>
        <v>11.715003837514246</v>
      </c>
      <c r="AC30">
        <f t="shared" si="6"/>
        <v>2372.4119417647353</v>
      </c>
      <c r="AD30" s="9">
        <f t="shared" si="7"/>
        <v>-970.65510353341654</v>
      </c>
      <c r="AE30">
        <f t="shared" si="8"/>
        <v>363.38064022316621</v>
      </c>
      <c r="AF30">
        <f t="shared" si="9"/>
        <v>-849.87604378742105</v>
      </c>
      <c r="AG30">
        <f t="shared" si="10"/>
        <v>0</v>
      </c>
      <c r="AH30">
        <f t="shared" si="11"/>
        <v>318.81791904355259</v>
      </c>
      <c r="AI30">
        <f t="shared" si="12"/>
        <v>155.82063519888018</v>
      </c>
      <c r="AJ30">
        <f t="shared" si="13"/>
        <v>-727.17573008695263</v>
      </c>
      <c r="AK30">
        <f t="shared" si="14"/>
        <v>11.697484709037626</v>
      </c>
      <c r="AM30">
        <f t="shared" si="15"/>
        <v>674.57247151501156</v>
      </c>
      <c r="AN30">
        <f t="shared" si="2"/>
        <v>674.57247151501144</v>
      </c>
      <c r="AO30">
        <f t="shared" si="16"/>
        <v>0</v>
      </c>
    </row>
    <row r="31" spans="1:41" x14ac:dyDescent="0.35">
      <c r="A31" s="2">
        <v>41449</v>
      </c>
      <c r="B31">
        <v>7.0244857608981297</v>
      </c>
      <c r="C31">
        <f t="shared" si="3"/>
        <v>6.9576818703652155</v>
      </c>
      <c r="D31">
        <f t="shared" si="4"/>
        <v>1051.1939268513181</v>
      </c>
      <c r="E31">
        <v>1</v>
      </c>
      <c r="F31">
        <v>201942.400859193</v>
      </c>
      <c r="G31">
        <v>47.765289306640597</v>
      </c>
      <c r="H31">
        <v>41.979339599609297</v>
      </c>
      <c r="I31">
        <v>0</v>
      </c>
      <c r="J31">
        <v>126064.435960577</v>
      </c>
      <c r="K31">
        <v>11.537530266343801</v>
      </c>
      <c r="L31">
        <v>1</v>
      </c>
      <c r="M31">
        <v>32.397121429443303</v>
      </c>
      <c r="N31">
        <v>65.584121704101506</v>
      </c>
      <c r="O31">
        <v>6.3832688331604004</v>
      </c>
      <c r="P31">
        <v>79</v>
      </c>
      <c r="S31">
        <f t="shared" si="17"/>
        <v>2290.2244049456604</v>
      </c>
      <c r="T31" s="9">
        <f>$D31-EXP(SUMPRODUCT(G31:$P31,G$1:$P$1))*EXP(SUMPRODUCT($E31:E31,$E$1:E$1))</f>
        <v>159.16130948406033</v>
      </c>
      <c r="U31" s="9">
        <f>$D31-EXP(SUMPRODUCT(H31:$P31,H$1:$P$1))*EXP(SUMPRODUCT($E31:F31,$E$1:F$1))</f>
        <v>547.91672810249702</v>
      </c>
      <c r="V31" s="9">
        <f>$D31-EXP(SUMPRODUCT(I31:$P31,I$1:$P$1))*EXP(SUMPRODUCT($E31:G31,$E$1:G$1))</f>
        <v>-1194.177765483709</v>
      </c>
      <c r="W31" s="9">
        <f>$D31-EXP(SUMPRODUCT(J31:$P31,J$1:$P$1))*EXP(SUMPRODUCT($E31:H31,$E$1:H$1))</f>
        <v>0</v>
      </c>
      <c r="X31" s="9">
        <f>$D31-EXP(SUMPRODUCT(K31:$P31,K$1:$P$1))*EXP(SUMPRODUCT($E31:I31,$E$1:I$1))</f>
        <v>567.0483746442535</v>
      </c>
      <c r="Y31" s="9">
        <f>$D31-EXP(SUMPRODUCT(N31:$P31,N$1:$P$1))*EXP(SUMPRODUCT($E31:L31,$E$1:L$1))</f>
        <v>284.56390144654085</v>
      </c>
      <c r="Z31" s="9">
        <f>$D31-EXP(SUMPRODUCT(O31:$P31,O$1:$P$1))*EXP(SUMPRODUCT($E31:M31,$E$1:M$1))</f>
        <v>-1638.6541605014925</v>
      </c>
      <c r="AA31" s="9">
        <f>$D31-EXP(SUMPRODUCT(P31:$P31,P$1:$P$1))*EXP(SUMPRODUCT($E31:N31,$E$1:N$1))</f>
        <v>35.111134213507512</v>
      </c>
      <c r="AC31">
        <f t="shared" si="6"/>
        <v>3360.1964546332174</v>
      </c>
      <c r="AD31" s="9">
        <f t="shared" si="7"/>
        <v>-910.81074020349672</v>
      </c>
      <c r="AE31">
        <f t="shared" si="8"/>
        <v>547.18018734138866</v>
      </c>
      <c r="AF31">
        <f t="shared" si="9"/>
        <v>-1193.4188210030877</v>
      </c>
      <c r="AG31">
        <f t="shared" si="10"/>
        <v>0</v>
      </c>
      <c r="AH31">
        <f t="shared" si="11"/>
        <v>566.27307836309592</v>
      </c>
      <c r="AI31">
        <f t="shared" si="12"/>
        <v>284.24822389533233</v>
      </c>
      <c r="AJ31">
        <f t="shared" si="13"/>
        <v>-1637.7146023739595</v>
      </c>
      <c r="AK31">
        <f t="shared" si="14"/>
        <v>35.07716245677743</v>
      </c>
      <c r="AM31">
        <f t="shared" si="15"/>
        <v>1051.1939268513183</v>
      </c>
      <c r="AN31">
        <f t="shared" si="2"/>
        <v>1051.1939268513181</v>
      </c>
      <c r="AO31">
        <f t="shared" si="16"/>
        <v>0</v>
      </c>
    </row>
    <row r="32" spans="1:41" x14ac:dyDescent="0.35">
      <c r="A32" s="2">
        <v>41456</v>
      </c>
      <c r="B32">
        <v>7.2731109164423904</v>
      </c>
      <c r="C32">
        <f t="shared" si="3"/>
        <v>7.0416822772506915</v>
      </c>
      <c r="D32">
        <f t="shared" si="4"/>
        <v>1143.309353035731</v>
      </c>
      <c r="E32">
        <v>1</v>
      </c>
      <c r="F32">
        <v>182979.35526841201</v>
      </c>
      <c r="G32">
        <v>45.076087951660099</v>
      </c>
      <c r="H32">
        <v>38.621971130371101</v>
      </c>
      <c r="I32">
        <v>0</v>
      </c>
      <c r="J32">
        <v>144685.708271404</v>
      </c>
      <c r="K32">
        <v>14.140435835350999</v>
      </c>
      <c r="L32">
        <v>1</v>
      </c>
      <c r="M32">
        <v>37.535335540771399</v>
      </c>
      <c r="N32">
        <v>71.895866394042898</v>
      </c>
      <c r="O32">
        <v>38.8950386047363</v>
      </c>
      <c r="P32">
        <v>95</v>
      </c>
      <c r="S32">
        <f t="shared" si="17"/>
        <v>2388.920063367379</v>
      </c>
      <c r="T32" s="9">
        <f>$D32-EXP(SUMPRODUCT(G32:$P32,G$1:$P$1))*EXP(SUMPRODUCT($E32:E32,$E$1:E$1))</f>
        <v>158.03507091295455</v>
      </c>
      <c r="U32" s="9">
        <f>$D32-EXP(SUMPRODUCT(H32:$P32,H$1:$P$1))*EXP(SUMPRODUCT($E32:F32,$E$1:F$1))</f>
        <v>572.75467841176624</v>
      </c>
      <c r="V32" s="9">
        <f>$D32-EXP(SUMPRODUCT(I32:$P32,I$1:$P$1))*EXP(SUMPRODUCT($E32:G32,$E$1:G$1))</f>
        <v>-1154.9995991492933</v>
      </c>
      <c r="W32" s="9">
        <f>$D32-EXP(SUMPRODUCT(J32:$P32,J$1:$P$1))*EXP(SUMPRODUCT($E32:H32,$E$1:H$1))</f>
        <v>0</v>
      </c>
      <c r="X32" s="9">
        <f>$D32-EXP(SUMPRODUCT(K32:$P32,K$1:$P$1))*EXP(SUMPRODUCT($E32:I32,$E$1:I$1))</f>
        <v>673.71691218823321</v>
      </c>
      <c r="Y32" s="9">
        <f>$D32-EXP(SUMPRODUCT(N32:$P32,N$1:$P$1))*EXP(SUMPRODUCT($E32:L32,$E$1:L$1))</f>
        <v>350.21835415244027</v>
      </c>
      <c r="Z32" s="9">
        <f>$D32-EXP(SUMPRODUCT(O32:$P32,O$1:$P$1))*EXP(SUMPRODUCT($E32:M32,$E$1:M$1))</f>
        <v>-2059.1119479056233</v>
      </c>
      <c r="AA32" s="9">
        <f>$D32-EXP(SUMPRODUCT(P32:$P32,P$1:$P$1))*EXP(SUMPRODUCT($E32:N32,$E$1:N$1))</f>
        <v>213.7758210578744</v>
      </c>
      <c r="AC32">
        <f t="shared" si="6"/>
        <v>3458.8921130549361</v>
      </c>
      <c r="AD32" s="9">
        <f t="shared" si="7"/>
        <v>-911.93697877460249</v>
      </c>
      <c r="AE32">
        <f t="shared" si="8"/>
        <v>572.05960513555169</v>
      </c>
      <c r="AF32">
        <f t="shared" si="9"/>
        <v>-1154.3013525332274</v>
      </c>
      <c r="AG32">
        <f t="shared" si="10"/>
        <v>0</v>
      </c>
      <c r="AH32">
        <f t="shared" si="11"/>
        <v>672.82709508236405</v>
      </c>
      <c r="AI32">
        <f t="shared" si="12"/>
        <v>349.85260984293097</v>
      </c>
      <c r="AJ32">
        <f t="shared" si="13"/>
        <v>-2058.0819677236623</v>
      </c>
      <c r="AK32">
        <f t="shared" si="14"/>
        <v>213.56882166241999</v>
      </c>
      <c r="AM32">
        <f t="shared" si="15"/>
        <v>1143.3093530357305</v>
      </c>
      <c r="AN32">
        <f t="shared" si="2"/>
        <v>1143.309353035731</v>
      </c>
      <c r="AO32">
        <f t="shared" si="16"/>
        <v>0</v>
      </c>
    </row>
    <row r="33" spans="1:41" x14ac:dyDescent="0.35">
      <c r="A33" s="2">
        <v>41463</v>
      </c>
      <c r="B33">
        <v>5.7313081435209003</v>
      </c>
      <c r="C33">
        <f t="shared" si="3"/>
        <v>6.7982973953746013</v>
      </c>
      <c r="D33">
        <f t="shared" si="4"/>
        <v>896.31991332842153</v>
      </c>
      <c r="E33">
        <v>1</v>
      </c>
      <c r="F33">
        <v>156368.10894786299</v>
      </c>
      <c r="G33">
        <v>42.382858276367102</v>
      </c>
      <c r="H33">
        <v>36.109764099121101</v>
      </c>
      <c r="I33">
        <v>33.524219512939403</v>
      </c>
      <c r="J33">
        <v>108072.633203983</v>
      </c>
      <c r="K33">
        <v>10.2367149758454</v>
      </c>
      <c r="L33">
        <v>0.14285714285714199</v>
      </c>
      <c r="M33">
        <v>34.668735504150298</v>
      </c>
      <c r="N33">
        <v>69.448348999023395</v>
      </c>
      <c r="O33">
        <v>35.190055847167898</v>
      </c>
      <c r="P33">
        <v>83</v>
      </c>
      <c r="S33">
        <f t="shared" si="17"/>
        <v>1458.6826809056856</v>
      </c>
      <c r="T33" s="9">
        <f>$D33-EXP(SUMPRODUCT(G33:$P33,G$1:$P$1))*EXP(SUMPRODUCT($E33:E33,$E$1:E$1))</f>
        <v>107.00124925236605</v>
      </c>
      <c r="U33" s="9">
        <f>$D33-EXP(SUMPRODUCT(H33:$P33,H$1:$P$1))*EXP(SUMPRODUCT($E33:F33,$E$1:F$1))</f>
        <v>430.05510975150037</v>
      </c>
      <c r="V33" s="9">
        <f>$D33-EXP(SUMPRODUCT(I33:$P33,I$1:$P$1))*EXP(SUMPRODUCT($E33:G33,$E$1:G$1))</f>
        <v>-825.48057962085159</v>
      </c>
      <c r="W33" s="9">
        <f>$D33-EXP(SUMPRODUCT(J33:$P33,J$1:$P$1))*EXP(SUMPRODUCT($E33:H33,$E$1:H$1))</f>
        <v>408.60441600493385</v>
      </c>
      <c r="X33" s="9">
        <f>$D33-EXP(SUMPRODUCT(K33:$P33,K$1:$P$1))*EXP(SUMPRODUCT($E33:I33,$E$1:I$1))</f>
        <v>435.20342319498462</v>
      </c>
      <c r="Y33" s="9">
        <f>$D33-EXP(SUMPRODUCT(N33:$P33,N$1:$P$1))*EXP(SUMPRODUCT($E33:L33,$E$1:L$1))</f>
        <v>256.94868568332708</v>
      </c>
      <c r="Z33" s="9">
        <f>$D33-EXP(SUMPRODUCT(O33:$P33,O$1:$P$1))*EXP(SUMPRODUCT($E33:M33,$E$1:M$1))</f>
        <v>-1527.7772811917839</v>
      </c>
      <c r="AA33" s="9">
        <f>$D33-EXP(SUMPRODUCT(P33:$P33,P$1:$P$1))*EXP(SUMPRODUCT($E33:N33,$E$1:N$1))</f>
        <v>153.08220934825954</v>
      </c>
      <c r="AC33">
        <f t="shared" si="6"/>
        <v>2528.6547305932427</v>
      </c>
      <c r="AD33" s="9">
        <f t="shared" si="7"/>
        <v>-962.97080043519099</v>
      </c>
      <c r="AE33">
        <f t="shared" si="8"/>
        <v>429.40156607687879</v>
      </c>
      <c r="AF33">
        <f t="shared" si="9"/>
        <v>-824.82775119570363</v>
      </c>
      <c r="AG33">
        <f t="shared" si="10"/>
        <v>407.99585084811548</v>
      </c>
      <c r="AH33">
        <f t="shared" si="11"/>
        <v>434.5387765007801</v>
      </c>
      <c r="AI33">
        <f t="shared" si="12"/>
        <v>256.61087352457463</v>
      </c>
      <c r="AJ33">
        <f t="shared" si="13"/>
        <v>-1526.7823641440239</v>
      </c>
      <c r="AK33">
        <f t="shared" si="14"/>
        <v>152.89492787104092</v>
      </c>
      <c r="AM33">
        <f t="shared" si="15"/>
        <v>896.31991332842176</v>
      </c>
      <c r="AN33">
        <f t="shared" si="2"/>
        <v>896.31991332842153</v>
      </c>
      <c r="AO33">
        <f t="shared" si="16"/>
        <v>0</v>
      </c>
    </row>
    <row r="34" spans="1:41" x14ac:dyDescent="0.35">
      <c r="A34" s="2">
        <v>41470</v>
      </c>
      <c r="B34">
        <v>6.9039863856177099</v>
      </c>
      <c r="C34">
        <f t="shared" si="3"/>
        <v>6.7079297143668901</v>
      </c>
      <c r="D34">
        <f t="shared" si="4"/>
        <v>818.87358114867675</v>
      </c>
      <c r="E34">
        <v>1</v>
      </c>
      <c r="F34">
        <v>147898.569469401</v>
      </c>
      <c r="G34">
        <v>47.612266540527301</v>
      </c>
      <c r="H34">
        <v>41.649646759033203</v>
      </c>
      <c r="I34">
        <v>33.241970062255803</v>
      </c>
      <c r="J34">
        <v>107288.39253378801</v>
      </c>
      <c r="K34">
        <v>9.0676328502415409</v>
      </c>
      <c r="L34">
        <v>0</v>
      </c>
      <c r="M34">
        <v>31.656002044677699</v>
      </c>
      <c r="N34">
        <v>63.5285835266113</v>
      </c>
      <c r="O34">
        <v>30.553783416748001</v>
      </c>
      <c r="P34">
        <v>79</v>
      </c>
      <c r="S34">
        <f t="shared" si="17"/>
        <v>1328.951456468958</v>
      </c>
      <c r="T34" s="9">
        <f>$D34-EXP(SUMPRODUCT(G34:$P34,G$1:$P$1))*EXP(SUMPRODUCT($E34:E34,$E$1:E$1))</f>
        <v>92.773268198009077</v>
      </c>
      <c r="U34" s="9">
        <f>$D34-EXP(SUMPRODUCT(H34:$P34,H$1:$P$1))*EXP(SUMPRODUCT($E34:F34,$E$1:F$1))</f>
        <v>425.89757210639425</v>
      </c>
      <c r="V34" s="9">
        <f>$D34-EXP(SUMPRODUCT(I34:$P34,I$1:$P$1))*EXP(SUMPRODUCT($E34:G34,$E$1:G$1))</f>
        <v>-919.8623956905551</v>
      </c>
      <c r="W34" s="9">
        <f>$D34-EXP(SUMPRODUCT(J34:$P34,J$1:$P$1))*EXP(SUMPRODUCT($E34:H34,$E$1:H$1))</f>
        <v>371.01020057663942</v>
      </c>
      <c r="X34" s="9">
        <f>$D34-EXP(SUMPRODUCT(K34:$P34,K$1:$P$1))*EXP(SUMPRODUCT($E34:I34,$E$1:I$1))</f>
        <v>395.56301851476439</v>
      </c>
      <c r="Y34" s="9">
        <f>$D34-EXP(SUMPRODUCT(N34:$P34,N$1:$P$1))*EXP(SUMPRODUCT($E34:L34,$E$1:L$1))</f>
        <v>217.34525282178652</v>
      </c>
      <c r="Z34" s="9">
        <f>$D34-EXP(SUMPRODUCT(O34:$P34,O$1:$P$1))*EXP(SUMPRODUCT($E34:M34,$E$1:M$1))</f>
        <v>-1215.6972909316662</v>
      </c>
      <c r="AA34" s="9">
        <f>$D34-EXP(SUMPRODUCT(P34:$P34,P$1:$P$1))*EXP(SUMPRODUCT($E34:N34,$E$1:N$1))</f>
        <v>122.89249908434647</v>
      </c>
      <c r="AC34">
        <f t="shared" si="6"/>
        <v>2398.923506156515</v>
      </c>
      <c r="AD34" s="9">
        <f t="shared" si="7"/>
        <v>-977.19878148954797</v>
      </c>
      <c r="AE34">
        <f t="shared" si="8"/>
        <v>425.1633909563393</v>
      </c>
      <c r="AF34">
        <f t="shared" si="9"/>
        <v>-919.1094117267985</v>
      </c>
      <c r="AG34">
        <f t="shared" si="10"/>
        <v>370.4067590940993</v>
      </c>
      <c r="AH34">
        <f t="shared" si="11"/>
        <v>394.90319490068163</v>
      </c>
      <c r="AI34">
        <f t="shared" si="12"/>
        <v>217.03679673786317</v>
      </c>
      <c r="AJ34">
        <f t="shared" si="13"/>
        <v>-1214.787180444064</v>
      </c>
      <c r="AK34">
        <f t="shared" si="14"/>
        <v>122.72989184900254</v>
      </c>
      <c r="AM34">
        <f t="shared" si="15"/>
        <v>818.87358114867709</v>
      </c>
      <c r="AN34">
        <f t="shared" si="2"/>
        <v>818.87358114867675</v>
      </c>
      <c r="AO34">
        <f t="shared" si="16"/>
        <v>0</v>
      </c>
    </row>
    <row r="35" spans="1:41" x14ac:dyDescent="0.35">
      <c r="A35" s="2">
        <v>41477</v>
      </c>
      <c r="B35">
        <v>7.31383859595981</v>
      </c>
      <c r="C35">
        <f t="shared" si="3"/>
        <v>6.9621303878130449</v>
      </c>
      <c r="D35">
        <f t="shared" si="4"/>
        <v>1055.8805980163647</v>
      </c>
      <c r="E35">
        <v>1</v>
      </c>
      <c r="F35">
        <v>183330.741002761</v>
      </c>
      <c r="G35">
        <v>52.287506103515597</v>
      </c>
      <c r="H35">
        <v>46.640647888183601</v>
      </c>
      <c r="I35">
        <v>34.005439758300703</v>
      </c>
      <c r="J35">
        <v>123505.773520651</v>
      </c>
      <c r="K35">
        <v>14.294964028776899</v>
      </c>
      <c r="L35">
        <v>0</v>
      </c>
      <c r="M35">
        <v>30.2332763671875</v>
      </c>
      <c r="N35">
        <v>53.233745574951101</v>
      </c>
      <c r="O35">
        <v>9.8224840164184499</v>
      </c>
      <c r="P35">
        <v>83</v>
      </c>
      <c r="S35">
        <f t="shared" si="17"/>
        <v>1559.4814273586003</v>
      </c>
      <c r="T35" s="9">
        <f>$D35-EXP(SUMPRODUCT(G35:$P35,G$1:$P$1))*EXP(SUMPRODUCT($E35:E35,$E$1:E$1))</f>
        <v>146.21005312535397</v>
      </c>
      <c r="U35" s="9">
        <f>$D35-EXP(SUMPRODUCT(H35:$P35,H$1:$P$1))*EXP(SUMPRODUCT($E35:F35,$E$1:F$1))</f>
        <v>584.4098576330573</v>
      </c>
      <c r="V35" s="9">
        <f>$D35-EXP(SUMPRODUCT(I35:$P35,I$1:$P$1))*EXP(SUMPRODUCT($E35:G35,$E$1:G$1))</f>
        <v>-1397.8053977135942</v>
      </c>
      <c r="W35" s="9">
        <f>$D35-EXP(SUMPRODUCT(J35:$P35,J$1:$P$1))*EXP(SUMPRODUCT($E35:H35,$E$1:H$1))</f>
        <v>486.34024352895585</v>
      </c>
      <c r="X35" s="9">
        <f>$D35-EXP(SUMPRODUCT(K35:$P35,K$1:$P$1))*EXP(SUMPRODUCT($E35:I35,$E$1:I$1))</f>
        <v>561.86362216897169</v>
      </c>
      <c r="Y35" s="9">
        <f>$D35-EXP(SUMPRODUCT(N35:$P35,N$1:$P$1))*EXP(SUMPRODUCT($E35:L35,$E$1:L$1))</f>
        <v>269.42415287136225</v>
      </c>
      <c r="Z35" s="9">
        <f>$D35-EXP(SUMPRODUCT(O35:$P35,O$1:$P$1))*EXP(SUMPRODUCT($E35:M35,$E$1:M$1))</f>
        <v>-1207.8219038505094</v>
      </c>
      <c r="AA35" s="9">
        <f>$D35-EXP(SUMPRODUCT(P35:$P35,P$1:$P$1))*EXP(SUMPRODUCT($E35:N35,$E$1:N$1))</f>
        <v>53.778542894167003</v>
      </c>
      <c r="AC35">
        <f t="shared" si="6"/>
        <v>2629.4534770461573</v>
      </c>
      <c r="AD35" s="9">
        <f t="shared" si="7"/>
        <v>-923.76199656220308</v>
      </c>
      <c r="AE35">
        <f t="shared" si="8"/>
        <v>583.60358428894108</v>
      </c>
      <c r="AF35">
        <f t="shared" si="9"/>
        <v>-1396.9621814404236</v>
      </c>
      <c r="AG35">
        <f t="shared" si="10"/>
        <v>485.72294278102345</v>
      </c>
      <c r="AH35">
        <f t="shared" si="11"/>
        <v>561.10406166181963</v>
      </c>
      <c r="AI35">
        <f t="shared" si="12"/>
        <v>269.12955982644036</v>
      </c>
      <c r="AJ35">
        <f t="shared" si="13"/>
        <v>-1207.0592772114028</v>
      </c>
      <c r="AK35">
        <f t="shared" si="14"/>
        <v>53.726267634231625</v>
      </c>
      <c r="AM35">
        <f t="shared" si="15"/>
        <v>1055.8805980163647</v>
      </c>
      <c r="AN35">
        <f t="shared" si="2"/>
        <v>1055.8805980163647</v>
      </c>
      <c r="AO35">
        <f t="shared" si="16"/>
        <v>0</v>
      </c>
    </row>
    <row r="36" spans="1:41" x14ac:dyDescent="0.35">
      <c r="A36" s="2">
        <v>41484</v>
      </c>
      <c r="B36">
        <v>7.5436113192473</v>
      </c>
      <c r="C36">
        <f t="shared" si="3"/>
        <v>7.1584781979781305</v>
      </c>
      <c r="D36">
        <f t="shared" si="4"/>
        <v>1284.9539986571353</v>
      </c>
      <c r="E36">
        <v>1</v>
      </c>
      <c r="F36">
        <v>297134.29839788697</v>
      </c>
      <c r="G36">
        <v>54.525108337402301</v>
      </c>
      <c r="H36">
        <v>48.468685150146399</v>
      </c>
      <c r="I36">
        <v>35.795333862304602</v>
      </c>
      <c r="J36">
        <v>159677.02710045601</v>
      </c>
      <c r="K36">
        <v>10.488038277511899</v>
      </c>
      <c r="L36">
        <v>0</v>
      </c>
      <c r="M36">
        <v>32.748401641845703</v>
      </c>
      <c r="N36">
        <v>51.026390075683601</v>
      </c>
      <c r="O36">
        <v>8.5643177032470703</v>
      </c>
      <c r="P36">
        <v>88</v>
      </c>
      <c r="S36">
        <f t="shared" si="17"/>
        <v>1638.0633811516607</v>
      </c>
      <c r="T36" s="9">
        <f>$D36-EXP(SUMPRODUCT(G36:$P36,G$1:$P$1))*EXP(SUMPRODUCT($E36:E36,$E$1:E$1))</f>
        <v>275.75924990087947</v>
      </c>
      <c r="U36" s="9">
        <f>$D36-EXP(SUMPRODUCT(H36:$P36,H$1:$P$1))*EXP(SUMPRODUCT($E36:F36,$E$1:F$1))</f>
        <v>730.6567862305742</v>
      </c>
      <c r="V36" s="9">
        <f>$D36-EXP(SUMPRODUCT(I36:$P36,I$1:$P$1))*EXP(SUMPRODUCT($E36:G36,$E$1:G$1))</f>
        <v>-1801.3932695881231</v>
      </c>
      <c r="W36" s="9">
        <f>$D36-EXP(SUMPRODUCT(J36:$P36,J$1:$P$1))*EXP(SUMPRODUCT($E36:H36,$E$1:H$1))</f>
        <v>614.01011512435628</v>
      </c>
      <c r="X36" s="9">
        <f>$D36-EXP(SUMPRODUCT(K36:$P36,K$1:$P$1))*EXP(SUMPRODUCT($E36:I36,$E$1:I$1))</f>
        <v>803.66665427363648</v>
      </c>
      <c r="Y36" s="9">
        <f>$D36-EXP(SUMPRODUCT(N36:$P36,N$1:$P$1))*EXP(SUMPRODUCT($E36:L36,$E$1:L$1))</f>
        <v>351.04614801389448</v>
      </c>
      <c r="Z36" s="9">
        <f>$D36-EXP(SUMPRODUCT(O36:$P36,O$1:$P$1))*EXP(SUMPRODUCT($E36:M36,$E$1:M$1))</f>
        <v>-1384.1076901132246</v>
      </c>
      <c r="AA36" s="9">
        <f>$D36-EXP(SUMPRODUCT(P36:$P36,P$1:$P$1))*EXP(SUMPRODUCT($E36:N36,$E$1:N$1))</f>
        <v>57.252623663481472</v>
      </c>
      <c r="AC36">
        <f t="shared" si="6"/>
        <v>2708.035430839218</v>
      </c>
      <c r="AD36" s="9">
        <f t="shared" si="7"/>
        <v>-794.21279978667758</v>
      </c>
      <c r="AE36">
        <f t="shared" si="8"/>
        <v>729.81600906001142</v>
      </c>
      <c r="AF36">
        <f t="shared" si="9"/>
        <v>-1800.5170042292937</v>
      </c>
      <c r="AG36">
        <f t="shared" si="10"/>
        <v>613.36032242875388</v>
      </c>
      <c r="AH36">
        <f t="shared" si="11"/>
        <v>802.6846405569687</v>
      </c>
      <c r="AI36">
        <f t="shared" si="12"/>
        <v>350.72704758829633</v>
      </c>
      <c r="AJ36">
        <f t="shared" si="13"/>
        <v>-1383.3766860490005</v>
      </c>
      <c r="AK36">
        <f t="shared" si="14"/>
        <v>57.207044364664789</v>
      </c>
      <c r="AM36">
        <f t="shared" si="15"/>
        <v>1284.9539986571356</v>
      </c>
      <c r="AN36">
        <f t="shared" si="2"/>
        <v>1284.9539986571353</v>
      </c>
      <c r="AO36">
        <f t="shared" si="16"/>
        <v>0</v>
      </c>
    </row>
    <row r="37" spans="1:41" x14ac:dyDescent="0.35">
      <c r="A37" s="2">
        <v>41491</v>
      </c>
      <c r="B37">
        <v>7.8486861342642502</v>
      </c>
      <c r="C37">
        <f t="shared" si="3"/>
        <v>7.3326133851403279</v>
      </c>
      <c r="D37">
        <f t="shared" si="4"/>
        <v>1529.3733955998914</v>
      </c>
      <c r="E37">
        <v>1</v>
      </c>
      <c r="F37">
        <v>279016.31305832497</v>
      </c>
      <c r="G37">
        <v>57.674190521240199</v>
      </c>
      <c r="H37">
        <v>51.878536224365199</v>
      </c>
      <c r="I37">
        <v>36.560092926025298</v>
      </c>
      <c r="J37">
        <v>180361.803383319</v>
      </c>
      <c r="K37">
        <v>10.3523809523809</v>
      </c>
      <c r="L37">
        <v>0</v>
      </c>
      <c r="M37">
        <v>33.2554512023925</v>
      </c>
      <c r="N37">
        <v>47.498538970947202</v>
      </c>
      <c r="O37">
        <v>7.4489574432373002</v>
      </c>
      <c r="P37">
        <v>87</v>
      </c>
      <c r="S37">
        <f t="shared" si="17"/>
        <v>1937.0045842433437</v>
      </c>
      <c r="T37" s="9">
        <f>$D37-EXP(SUMPRODUCT(G37:$P37,G$1:$P$1))*EXP(SUMPRODUCT($E37:E37,$E$1:E$1))</f>
        <v>310.38925085590176</v>
      </c>
      <c r="U37" s="9">
        <f>$D37-EXP(SUMPRODUCT(H37:$P37,H$1:$P$1))*EXP(SUMPRODUCT($E37:F37,$E$1:F$1))</f>
        <v>900.91026278578533</v>
      </c>
      <c r="V37" s="9">
        <f>$D37-EXP(SUMPRODUCT(I37:$P37,I$1:$P$1))*EXP(SUMPRODUCT($E37:G37,$E$1:G$1))</f>
        <v>-2377.6279581194108</v>
      </c>
      <c r="W37" s="9">
        <f>$D37-EXP(SUMPRODUCT(J37:$P37,J$1:$P$1))*EXP(SUMPRODUCT($E37:H37,$E$1:H$1))</f>
        <v>741.81460845666845</v>
      </c>
      <c r="X37" s="9">
        <f>$D37-EXP(SUMPRODUCT(K37:$P37,K$1:$P$1))*EXP(SUMPRODUCT($E37:I37,$E$1:I$1))</f>
        <v>1024.9639681536501</v>
      </c>
      <c r="Y37" s="9">
        <f>$D37-EXP(SUMPRODUCT(N37:$P37,N$1:$P$1))*EXP(SUMPRODUCT($E37:L37,$E$1:L$1))</f>
        <v>423.29919539562115</v>
      </c>
      <c r="Z37" s="9">
        <f>$D37-EXP(SUMPRODUCT(O37:$P37,O$1:$P$1))*EXP(SUMPRODUCT($E37:M37,$E$1:M$1))</f>
        <v>-1490.8239499367069</v>
      </c>
      <c r="AA37" s="9">
        <f>$D37-EXP(SUMPRODUCT(P37:$P37,P$1:$P$1))*EXP(SUMPRODUCT($E37:N37,$E$1:N$1))</f>
        <v>59.443433765038435</v>
      </c>
      <c r="AC37">
        <f t="shared" si="6"/>
        <v>3006.9766339309008</v>
      </c>
      <c r="AD37" s="9">
        <f t="shared" si="7"/>
        <v>-759.58279883165528</v>
      </c>
      <c r="AE37">
        <f t="shared" si="8"/>
        <v>900.0209267679478</v>
      </c>
      <c r="AF37">
        <f t="shared" si="9"/>
        <v>-2376.6900460630104</v>
      </c>
      <c r="AG37">
        <f t="shared" si="10"/>
        <v>741.15093308978237</v>
      </c>
      <c r="AH37">
        <f t="shared" si="11"/>
        <v>1023.8547430628427</v>
      </c>
      <c r="AI37">
        <f t="shared" si="12"/>
        <v>422.97515427910503</v>
      </c>
      <c r="AJ37">
        <f t="shared" si="13"/>
        <v>-1490.143485867409</v>
      </c>
      <c r="AK37">
        <f t="shared" si="14"/>
        <v>59.403790413525527</v>
      </c>
      <c r="AM37">
        <f t="shared" si="15"/>
        <v>1529.3733955998916</v>
      </c>
      <c r="AN37">
        <f t="shared" si="2"/>
        <v>1529.3733955998914</v>
      </c>
      <c r="AO37">
        <f t="shared" si="16"/>
        <v>0</v>
      </c>
    </row>
    <row r="38" spans="1:41" x14ac:dyDescent="0.35">
      <c r="A38" s="2">
        <v>41498</v>
      </c>
      <c r="B38">
        <v>7.7388535459154504</v>
      </c>
      <c r="C38">
        <f t="shared" si="3"/>
        <v>7.9063245645430618</v>
      </c>
      <c r="D38">
        <f t="shared" si="4"/>
        <v>2714.3955241563535</v>
      </c>
      <c r="E38">
        <v>1</v>
      </c>
      <c r="F38">
        <v>260342.33904925099</v>
      </c>
      <c r="G38">
        <v>55.298286437988203</v>
      </c>
      <c r="H38">
        <v>49.361793518066399</v>
      </c>
      <c r="I38">
        <v>35.636978149413999</v>
      </c>
      <c r="J38">
        <v>201319.20806132301</v>
      </c>
      <c r="K38">
        <v>12.8119047619047</v>
      </c>
      <c r="L38">
        <v>0.42857142857142799</v>
      </c>
      <c r="M38">
        <v>33.479831695556598</v>
      </c>
      <c r="N38">
        <v>50.283950805663999</v>
      </c>
      <c r="O38">
        <v>22.6576042175293</v>
      </c>
      <c r="P38">
        <v>86</v>
      </c>
      <c r="S38">
        <f t="shared" si="17"/>
        <v>3130.6064122579805</v>
      </c>
      <c r="T38" s="9">
        <f>$D38-EXP(SUMPRODUCT(G38:$P38,G$1:$P$1))*EXP(SUMPRODUCT($E38:E38,$E$1:E$1))</f>
        <v>517.79496722641943</v>
      </c>
      <c r="U38" s="9">
        <f>$D38-EXP(SUMPRODUCT(H38:$P38,H$1:$P$1))*EXP(SUMPRODUCT($E38:F38,$E$1:F$1))</f>
        <v>1557.3500988943729</v>
      </c>
      <c r="V38" s="9">
        <f>$D38-EXP(SUMPRODUCT(I38:$P38,I$1:$P$1))*EXP(SUMPRODUCT($E38:G38,$E$1:G$1))</f>
        <v>-3911.4709413992086</v>
      </c>
      <c r="W38" s="9">
        <f>$D38-EXP(SUMPRODUCT(J38:$P38,J$1:$P$1))*EXP(SUMPRODUCT($E38:H38,$E$1:H$1))</f>
        <v>1292.9828454904657</v>
      </c>
      <c r="X38" s="9">
        <f>$D38-EXP(SUMPRODUCT(K38:$P38,K$1:$P$1))*EXP(SUMPRODUCT($E38:I38,$E$1:I$1))</f>
        <v>1927.4087562314271</v>
      </c>
      <c r="Y38" s="9">
        <f>$D38-EXP(SUMPRODUCT(N38:$P38,N$1:$P$1))*EXP(SUMPRODUCT($E38:L38,$E$1:L$1))</f>
        <v>755.57639702071901</v>
      </c>
      <c r="Z38" s="9">
        <f>$D38-EXP(SUMPRODUCT(O38:$P38,O$1:$P$1))*EXP(SUMPRODUCT($E38:M38,$E$1:M$1))</f>
        <v>-2864.2006597850832</v>
      </c>
      <c r="AA38" s="9">
        <f>$D38-EXP(SUMPRODUCT(P38:$P38,P$1:$P$1))*EXP(SUMPRODUCT($E38:N38,$E$1:N$1))</f>
        <v>308.34764821926046</v>
      </c>
      <c r="AC38">
        <f t="shared" si="6"/>
        <v>4200.5784619455371</v>
      </c>
      <c r="AD38" s="9">
        <f t="shared" si="7"/>
        <v>-552.17708246113762</v>
      </c>
      <c r="AE38">
        <f t="shared" si="8"/>
        <v>1556.497399317499</v>
      </c>
      <c r="AF38">
        <f t="shared" si="9"/>
        <v>-3910.5785295341957</v>
      </c>
      <c r="AG38">
        <f t="shared" si="10"/>
        <v>1292.3359274261195</v>
      </c>
      <c r="AH38">
        <f t="shared" si="11"/>
        <v>1926.1706431018499</v>
      </c>
      <c r="AI38">
        <f t="shared" si="12"/>
        <v>755.25016954067746</v>
      </c>
      <c r="AJ38">
        <f t="shared" si="13"/>
        <v>-2863.4802919058411</v>
      </c>
      <c r="AK38">
        <f t="shared" si="14"/>
        <v>308.22706444961477</v>
      </c>
      <c r="AM38">
        <f t="shared" si="15"/>
        <v>2714.3955241563531</v>
      </c>
      <c r="AN38">
        <f t="shared" ref="AN38:AN69" si="18">D38</f>
        <v>2714.3955241563535</v>
      </c>
      <c r="AO38">
        <f t="shared" si="16"/>
        <v>0</v>
      </c>
    </row>
    <row r="39" spans="1:41" x14ac:dyDescent="0.35">
      <c r="A39" s="2">
        <v>41505</v>
      </c>
      <c r="B39">
        <v>8.3618093115102301</v>
      </c>
      <c r="C39">
        <f t="shared" si="3"/>
        <v>8.617455303978387</v>
      </c>
      <c r="D39">
        <f t="shared" si="4"/>
        <v>5527.303176120955</v>
      </c>
      <c r="E39">
        <v>1</v>
      </c>
      <c r="F39">
        <v>244300.924095722</v>
      </c>
      <c r="G39">
        <v>52.782684326171797</v>
      </c>
      <c r="H39">
        <v>46.830665588378899</v>
      </c>
      <c r="I39">
        <v>34.632595062255803</v>
      </c>
      <c r="J39">
        <v>238490.319996926</v>
      </c>
      <c r="K39">
        <v>17.470449172576799</v>
      </c>
      <c r="L39">
        <v>1</v>
      </c>
      <c r="M39">
        <v>34.360328674316399</v>
      </c>
      <c r="N39">
        <v>59.167514801025298</v>
      </c>
      <c r="O39">
        <v>35.235679626464801</v>
      </c>
      <c r="P39">
        <v>88</v>
      </c>
      <c r="S39">
        <f t="shared" si="17"/>
        <v>6839.425716955875</v>
      </c>
      <c r="T39" s="9">
        <f>$D39-EXP(SUMPRODUCT(G39:$P39,G$1:$P$1))*EXP(SUMPRODUCT($E39:E39,$E$1:E$1))</f>
        <v>995.66558321971661</v>
      </c>
      <c r="U39" s="9">
        <f>$D39-EXP(SUMPRODUCT(H39:$P39,H$1:$P$1))*EXP(SUMPRODUCT($E39:F39,$E$1:F$1))</f>
        <v>3078.0306981629378</v>
      </c>
      <c r="V39" s="9">
        <f>$D39-EXP(SUMPRODUCT(I39:$P39,I$1:$P$1))*EXP(SUMPRODUCT($E39:G39,$E$1:G$1))</f>
        <v>-7361.4054551634326</v>
      </c>
      <c r="W39" s="9">
        <f>$D39-EXP(SUMPRODUCT(J39:$P39,J$1:$P$1))*EXP(SUMPRODUCT($E39:H39,$E$1:H$1))</f>
        <v>2579.634652701875</v>
      </c>
      <c r="X39" s="9">
        <f>$D39-EXP(SUMPRODUCT(K39:$P39,K$1:$P$1))*EXP(SUMPRODUCT($E39:I39,$E$1:I$1))</f>
        <v>4252.2542427158951</v>
      </c>
      <c r="Y39" s="9">
        <f>$D39-EXP(SUMPRODUCT(N39:$P39,N$1:$P$1))*EXP(SUMPRODUCT($E39:L39,$E$1:L$1))</f>
        <v>1572.6496933964754</v>
      </c>
      <c r="Z39" s="9">
        <f>$D39-EXP(SUMPRODUCT(O39:$P39,O$1:$P$1))*EXP(SUMPRODUCT($E39:M39,$E$1:M$1))</f>
        <v>-7374.0711426999442</v>
      </c>
      <c r="AA39" s="9">
        <f>$D39-EXP(SUMPRODUCT(P39:$P39,P$1:$P$1))*EXP(SUMPRODUCT($E39:N39,$E$1:N$1))</f>
        <v>945.11918683155636</v>
      </c>
      <c r="AC39">
        <f t="shared" si="6"/>
        <v>7909.3977666434321</v>
      </c>
      <c r="AD39" s="9">
        <f t="shared" si="7"/>
        <v>-74.306466467840437</v>
      </c>
      <c r="AE39">
        <f t="shared" si="8"/>
        <v>3077.2167891706281</v>
      </c>
      <c r="AF39">
        <f t="shared" si="9"/>
        <v>-7360.5588035602605</v>
      </c>
      <c r="AG39">
        <f t="shared" si="10"/>
        <v>2579.00596720371</v>
      </c>
      <c r="AH39">
        <f t="shared" si="11"/>
        <v>4250.7875272479141</v>
      </c>
      <c r="AI39">
        <f t="shared" si="12"/>
        <v>1572.3148863538729</v>
      </c>
      <c r="AJ39">
        <f t="shared" si="13"/>
        <v>-7373.2235088829048</v>
      </c>
      <c r="AK39">
        <f t="shared" si="14"/>
        <v>944.93166254458436</v>
      </c>
      <c r="AM39">
        <f t="shared" si="15"/>
        <v>5527.3031761209531</v>
      </c>
      <c r="AN39">
        <f t="shared" si="18"/>
        <v>5527.303176120955</v>
      </c>
      <c r="AO39">
        <f t="shared" si="16"/>
        <v>0</v>
      </c>
    </row>
    <row r="40" spans="1:41" x14ac:dyDescent="0.35">
      <c r="A40" s="2">
        <v>41512</v>
      </c>
      <c r="B40">
        <v>8.7724502594906806</v>
      </c>
      <c r="C40">
        <f t="shared" si="3"/>
        <v>8.6296897324573845</v>
      </c>
      <c r="D40">
        <f t="shared" si="4"/>
        <v>5595.341930472925</v>
      </c>
      <c r="E40">
        <v>1</v>
      </c>
      <c r="F40">
        <v>227122.374681355</v>
      </c>
      <c r="G40">
        <v>50.1595039367675</v>
      </c>
      <c r="H40">
        <v>44.277099609375</v>
      </c>
      <c r="I40">
        <v>34.279415130615199</v>
      </c>
      <c r="J40">
        <v>252717.95543584801</v>
      </c>
      <c r="K40">
        <v>22.768321513002299</v>
      </c>
      <c r="L40">
        <v>1</v>
      </c>
      <c r="M40">
        <v>38.378505706787102</v>
      </c>
      <c r="N40">
        <v>73.003738403320298</v>
      </c>
      <c r="O40">
        <v>42.124488830566399</v>
      </c>
      <c r="P40">
        <v>95</v>
      </c>
      <c r="S40">
        <f t="shared" si="17"/>
        <v>8955.343298832322</v>
      </c>
      <c r="T40" s="9">
        <f>$D40-EXP(SUMPRODUCT(G40:$P40,G$1:$P$1))*EXP(SUMPRODUCT($E40:E40,$E$1:E$1))</f>
        <v>943.40367046339634</v>
      </c>
      <c r="U40" s="9">
        <f>$D40-EXP(SUMPRODUCT(H40:$P40,H$1:$P$1))*EXP(SUMPRODUCT($E40:F40,$E$1:F$1))</f>
        <v>3013.5727242445259</v>
      </c>
      <c r="V40" s="9">
        <f>$D40-EXP(SUMPRODUCT(I40:$P40,I$1:$P$1))*EXP(SUMPRODUCT($E40:G40,$E$1:G$1))</f>
        <v>-6863.3700705670635</v>
      </c>
      <c r="W40" s="9">
        <f>$D40-EXP(SUMPRODUCT(J40:$P40,J$1:$P$1))*EXP(SUMPRODUCT($E40:H40,$E$1:H$1))</f>
        <v>2592.1964568006542</v>
      </c>
      <c r="X40" s="9">
        <f>$D40-EXP(SUMPRODUCT(K40:$P40,K$1:$P$1))*EXP(SUMPRODUCT($E40:I40,$E$1:I$1))</f>
        <v>4412.7376457395758</v>
      </c>
      <c r="Y40" s="9">
        <f>$D40-EXP(SUMPRODUCT(N40:$P40,N$1:$P$1))*EXP(SUMPRODUCT($E40:L40,$E$1:L$1))</f>
        <v>1745.7225012228705</v>
      </c>
      <c r="Z40" s="9">
        <f>$D40-EXP(SUMPRODUCT(O40:$P40,O$1:$P$1))*EXP(SUMPRODUCT($E40:M40,$E$1:M$1))</f>
        <v>-10327.9989044632</v>
      </c>
      <c r="AA40" s="9">
        <f>$D40-EXP(SUMPRODUCT(P40:$P40,P$1:$P$1))*EXP(SUMPRODUCT($E40:N40,$E$1:N$1))</f>
        <v>1123.734608199843</v>
      </c>
      <c r="AC40">
        <f t="shared" si="6"/>
        <v>10025.315348519878</v>
      </c>
      <c r="AD40" s="9">
        <f t="shared" si="7"/>
        <v>-126.56837922416071</v>
      </c>
      <c r="AE40">
        <f t="shared" si="8"/>
        <v>3012.799264693821</v>
      </c>
      <c r="AF40">
        <f t="shared" si="9"/>
        <v>-6862.5695848832256</v>
      </c>
      <c r="AG40">
        <f t="shared" si="10"/>
        <v>2591.5741825777882</v>
      </c>
      <c r="AH40">
        <f t="shared" si="11"/>
        <v>4411.1834303136457</v>
      </c>
      <c r="AI40">
        <f t="shared" si="12"/>
        <v>1745.3485410632636</v>
      </c>
      <c r="AJ40">
        <f t="shared" si="13"/>
        <v>-10326.953052906834</v>
      </c>
      <c r="AK40">
        <f t="shared" si="14"/>
        <v>1123.5104216702869</v>
      </c>
      <c r="AM40">
        <f t="shared" si="15"/>
        <v>5595.3419304729259</v>
      </c>
      <c r="AN40">
        <f t="shared" si="18"/>
        <v>5595.341930472925</v>
      </c>
      <c r="AO40">
        <f t="shared" si="16"/>
        <v>0</v>
      </c>
    </row>
    <row r="41" spans="1:41" x14ac:dyDescent="0.35">
      <c r="A41" s="2">
        <v>41519</v>
      </c>
      <c r="B41">
        <v>8.9527293718277203</v>
      </c>
      <c r="C41">
        <f t="shared" si="3"/>
        <v>9.2332412077208073</v>
      </c>
      <c r="D41">
        <f t="shared" si="4"/>
        <v>10231.650731137774</v>
      </c>
      <c r="E41">
        <v>1</v>
      </c>
      <c r="F41">
        <v>219057.01165801799</v>
      </c>
      <c r="G41">
        <v>47.507858276367102</v>
      </c>
      <c r="H41">
        <v>41.718605041503899</v>
      </c>
      <c r="I41">
        <v>33.439933776855398</v>
      </c>
      <c r="J41">
        <v>282124.66623209399</v>
      </c>
      <c r="K41">
        <v>35.631205673758799</v>
      </c>
      <c r="L41">
        <v>1</v>
      </c>
      <c r="M41">
        <v>38.312625885009702</v>
      </c>
      <c r="N41">
        <v>72.343780517578097</v>
      </c>
      <c r="O41">
        <v>41.657051086425703</v>
      </c>
      <c r="P41">
        <v>94</v>
      </c>
      <c r="S41">
        <f t="shared" si="17"/>
        <v>15076.421142921672</v>
      </c>
      <c r="T41" s="9">
        <f>$D41-EXP(SUMPRODUCT(G41:$P41,G$1:$P$1))*EXP(SUMPRODUCT($E41:E41,$E$1:E$1))</f>
        <v>1669.1475230051183</v>
      </c>
      <c r="U41" s="9">
        <f>$D41-EXP(SUMPRODUCT(H41:$P41,H$1:$P$1))*EXP(SUMPRODUCT($E41:F41,$E$1:F$1))</f>
        <v>5313.5877295652972</v>
      </c>
      <c r="V41" s="9">
        <f>$D41-EXP(SUMPRODUCT(I41:$P41,I$1:$P$1))*EXP(SUMPRODUCT($E41:G41,$E$1:G$1))</f>
        <v>-11520.585974410244</v>
      </c>
      <c r="W41" s="9">
        <f>$D41-EXP(SUMPRODUCT(J41:$P41,J$1:$P$1))*EXP(SUMPRODUCT($E41:H41,$E$1:H$1))</f>
        <v>4655.7670596191465</v>
      </c>
      <c r="X41" s="9">
        <f>$D41-EXP(SUMPRODUCT(K41:$P41,K$1:$P$1))*EXP(SUMPRODUCT($E41:I41,$E$1:I$1))</f>
        <v>8426.9058685784512</v>
      </c>
      <c r="Y41" s="9">
        <f>$D41-EXP(SUMPRODUCT(N41:$P41,N$1:$P$1))*EXP(SUMPRODUCT($E41:L41,$E$1:L$1))</f>
        <v>3187.7105240105984</v>
      </c>
      <c r="Z41" s="9">
        <f>$D41-EXP(SUMPRODUCT(O41:$P41,O$1:$P$1))*EXP(SUMPRODUCT($E41:M41,$E$1:M$1))</f>
        <v>-18611.799201114627</v>
      </c>
      <c r="AA41" s="9">
        <f>$D41-EXP(SUMPRODUCT(P41:$P41,P$1:$P$1))*EXP(SUMPRODUCT($E41:N41,$E$1:N$1))</f>
        <v>2034.4960589623588</v>
      </c>
      <c r="AC41">
        <f t="shared" si="6"/>
        <v>16146.39319260923</v>
      </c>
      <c r="AD41" s="9">
        <f t="shared" si="7"/>
        <v>599.17547331756123</v>
      </c>
      <c r="AE41">
        <f t="shared" si="8"/>
        <v>5312.8551583906756</v>
      </c>
      <c r="AF41">
        <f t="shared" si="9"/>
        <v>-11519.831743749699</v>
      </c>
      <c r="AG41">
        <f t="shared" si="10"/>
        <v>4655.1600245012951</v>
      </c>
      <c r="AH41">
        <f t="shared" si="11"/>
        <v>8425.1708018811241</v>
      </c>
      <c r="AI41">
        <f t="shared" si="12"/>
        <v>3187.3372057839747</v>
      </c>
      <c r="AJ41">
        <f t="shared" si="13"/>
        <v>-18610.762804114933</v>
      </c>
      <c r="AK41">
        <f t="shared" si="14"/>
        <v>2034.2743601364768</v>
      </c>
      <c r="AM41">
        <f t="shared" si="15"/>
        <v>10231.650731137772</v>
      </c>
      <c r="AN41">
        <f t="shared" si="18"/>
        <v>10231.650731137774</v>
      </c>
      <c r="AO41">
        <f t="shared" si="16"/>
        <v>0</v>
      </c>
    </row>
    <row r="42" spans="1:41" x14ac:dyDescent="0.35">
      <c r="A42" s="2">
        <v>41526</v>
      </c>
      <c r="B42">
        <v>6.9118702010655904</v>
      </c>
      <c r="C42">
        <f t="shared" si="3"/>
        <v>7.864031142609659</v>
      </c>
      <c r="D42">
        <f t="shared" si="4"/>
        <v>2601.9882481903546</v>
      </c>
      <c r="E42">
        <v>1</v>
      </c>
      <c r="F42">
        <v>262171.81590945402</v>
      </c>
      <c r="G42">
        <v>48.510189056396399</v>
      </c>
      <c r="H42">
        <v>41.814868927001903</v>
      </c>
      <c r="I42">
        <v>31.872173309326101</v>
      </c>
      <c r="J42">
        <v>233307.022552465</v>
      </c>
      <c r="K42">
        <v>11.548463356973899</v>
      </c>
      <c r="L42">
        <v>0.14285714285714199</v>
      </c>
      <c r="M42">
        <v>34.927593231201101</v>
      </c>
      <c r="N42">
        <v>66.87451171875</v>
      </c>
      <c r="O42">
        <v>30.997407913208001</v>
      </c>
      <c r="P42">
        <v>71</v>
      </c>
      <c r="S42">
        <f t="shared" si="17"/>
        <v>3580.110137685434</v>
      </c>
      <c r="T42" s="9">
        <f>$D42-EXP(SUMPRODUCT(G42:$P42,G$1:$P$1))*EXP(SUMPRODUCT($E42:E42,$E$1:E$1))</f>
        <v>499.48180522025177</v>
      </c>
      <c r="U42" s="9">
        <f>$D42-EXP(SUMPRODUCT(H42:$P42,H$1:$P$1))*EXP(SUMPRODUCT($E42:F42,$E$1:F$1))</f>
        <v>1370.4687782684423</v>
      </c>
      <c r="V42" s="9">
        <f>$D42-EXP(SUMPRODUCT(I42:$P42,I$1:$P$1))*EXP(SUMPRODUCT($E42:G42,$E$1:G$1))</f>
        <v>-2939.4101034847386</v>
      </c>
      <c r="W42" s="9">
        <f>$D42-EXP(SUMPRODUCT(J42:$P42,J$1:$P$1))*EXP(SUMPRODUCT($E42:H42,$E$1:H$1))</f>
        <v>1143.0626086034304</v>
      </c>
      <c r="X42" s="9">
        <f>$D42-EXP(SUMPRODUCT(K42:$P42,K$1:$P$1))*EXP(SUMPRODUCT($E42:I42,$E$1:I$1))</f>
        <v>1982.3146072236868</v>
      </c>
      <c r="Y42" s="9">
        <f>$D42-EXP(SUMPRODUCT(N42:$P42,N$1:$P$1))*EXP(SUMPRODUCT($E42:L42,$E$1:L$1))</f>
        <v>750.58957095644473</v>
      </c>
      <c r="Z42" s="9">
        <f>$D42-EXP(SUMPRODUCT(O42:$P42,O$1:$P$1))*EXP(SUMPRODUCT($E42:M42,$E$1:M$1))</f>
        <v>-4180.337802987322</v>
      </c>
      <c r="AA42" s="9">
        <f>$D42-EXP(SUMPRODUCT(P42:$P42,P$1:$P$1))*EXP(SUMPRODUCT($E42:N42,$E$1:N$1))</f>
        <v>395.7086467047252</v>
      </c>
      <c r="AC42">
        <f t="shared" si="6"/>
        <v>4650.082187372991</v>
      </c>
      <c r="AD42" s="9">
        <f t="shared" si="7"/>
        <v>-570.49024446730527</v>
      </c>
      <c r="AE42">
        <f t="shared" si="8"/>
        <v>1369.7207511531926</v>
      </c>
      <c r="AF42">
        <f t="shared" si="9"/>
        <v>-2938.6541324694072</v>
      </c>
      <c r="AG42">
        <f t="shared" si="10"/>
        <v>1142.4840330413463</v>
      </c>
      <c r="AH42">
        <f t="shared" si="11"/>
        <v>1980.8797690349891</v>
      </c>
      <c r="AI42">
        <f t="shared" si="12"/>
        <v>750.24923648799995</v>
      </c>
      <c r="AJ42">
        <f t="shared" si="13"/>
        <v>-4179.3797587324389</v>
      </c>
      <c r="AK42">
        <f t="shared" si="14"/>
        <v>395.54367849981111</v>
      </c>
      <c r="AM42">
        <f t="shared" si="15"/>
        <v>2601.9882481903546</v>
      </c>
      <c r="AN42">
        <f t="shared" si="18"/>
        <v>2601.9882481903546</v>
      </c>
      <c r="AO42">
        <f t="shared" si="16"/>
        <v>0</v>
      </c>
    </row>
    <row r="43" spans="1:41" x14ac:dyDescent="0.35">
      <c r="A43" s="2">
        <v>41533</v>
      </c>
      <c r="B43">
        <v>7.6303307192827399</v>
      </c>
      <c r="C43">
        <f t="shared" si="3"/>
        <v>7.8297908904216964</v>
      </c>
      <c r="D43">
        <f t="shared" si="4"/>
        <v>2514.4035325794398</v>
      </c>
      <c r="E43">
        <v>1</v>
      </c>
      <c r="F43">
        <v>407781.70571015502</v>
      </c>
      <c r="G43">
        <v>54.427543640136697</v>
      </c>
      <c r="H43">
        <v>47.430763244628899</v>
      </c>
      <c r="I43">
        <v>30.0313205718994</v>
      </c>
      <c r="J43">
        <v>204112.61844772601</v>
      </c>
      <c r="K43">
        <v>9.3286052009456206</v>
      </c>
      <c r="L43">
        <v>0</v>
      </c>
      <c r="M43">
        <v>23.6982727050781</v>
      </c>
      <c r="N43">
        <v>40.068881988525298</v>
      </c>
      <c r="O43">
        <v>17.958234786987301</v>
      </c>
      <c r="P43">
        <v>68</v>
      </c>
      <c r="S43">
        <f t="shared" si="17"/>
        <v>2137.0302726913287</v>
      </c>
      <c r="T43" s="9">
        <f>$D43-EXP(SUMPRODUCT(G43:$P43,G$1:$P$1))*EXP(SUMPRODUCT($E43:E43,$E$1:E$1))</f>
        <v>709.49650047835212</v>
      </c>
      <c r="U43" s="9">
        <f>$D43-EXP(SUMPRODUCT(H43:$P43,H$1:$P$1))*EXP(SUMPRODUCT($E43:F43,$E$1:F$1))</f>
        <v>1428.1193250385495</v>
      </c>
      <c r="V43" s="9">
        <f>$D43-EXP(SUMPRODUCT(I43:$P43,I$1:$P$1))*EXP(SUMPRODUCT($E43:G43,$E$1:G$1))</f>
        <v>-3412.7043239976097</v>
      </c>
      <c r="W43" s="9">
        <f>$D43-EXP(SUMPRODUCT(J43:$P43,J$1:$P$1))*EXP(SUMPRODUCT($E43:H43,$E$1:H$1))</f>
        <v>1056.6784628392033</v>
      </c>
      <c r="X43" s="9">
        <f>$D43-EXP(SUMPRODUCT(K43:$P43,K$1:$P$1))*EXP(SUMPRODUCT($E43:I43,$E$1:I$1))</f>
        <v>1797.8175189719996</v>
      </c>
      <c r="Y43" s="9">
        <f>$D43-EXP(SUMPRODUCT(N43:$P43,N$1:$P$1))*EXP(SUMPRODUCT($E43:L43,$E$1:L$1))</f>
        <v>518.45450116190977</v>
      </c>
      <c r="Z43" s="9">
        <f>$D43-EXP(SUMPRODUCT(O43:$P43,O$1:$P$1))*EXP(SUMPRODUCT($E43:M43,$E$1:M$1))</f>
        <v>-1949.6732030266162</v>
      </c>
      <c r="AA43" s="9">
        <f>$D43-EXP(SUMPRODUCT(P43:$P43,P$1:$P$1))*EXP(SUMPRODUCT($E43:N43,$E$1:N$1))</f>
        <v>229.18447842232263</v>
      </c>
      <c r="AC43">
        <f t="shared" si="6"/>
        <v>3207.0023223788858</v>
      </c>
      <c r="AD43" s="9">
        <f t="shared" si="7"/>
        <v>-360.47554920920493</v>
      </c>
      <c r="AE43">
        <f t="shared" si="8"/>
        <v>1427.2800523156186</v>
      </c>
      <c r="AF43">
        <f t="shared" si="9"/>
        <v>-3411.8468232289101</v>
      </c>
      <c r="AG43">
        <f t="shared" si="10"/>
        <v>1056.1333042768617</v>
      </c>
      <c r="AH43">
        <f t="shared" si="11"/>
        <v>1796.5622263685461</v>
      </c>
      <c r="AI43">
        <f t="shared" si="12"/>
        <v>518.22358519267152</v>
      </c>
      <c r="AJ43">
        <f t="shared" si="13"/>
        <v>-1949.0991762232486</v>
      </c>
      <c r="AK43">
        <f t="shared" si="14"/>
        <v>229.08890469678627</v>
      </c>
      <c r="AM43">
        <f t="shared" si="15"/>
        <v>2514.4035325794393</v>
      </c>
      <c r="AN43">
        <f t="shared" si="18"/>
        <v>2514.4035325794398</v>
      </c>
      <c r="AO43">
        <f t="shared" si="16"/>
        <v>0</v>
      </c>
    </row>
    <row r="44" spans="1:41" x14ac:dyDescent="0.35">
      <c r="A44" s="2">
        <v>41540</v>
      </c>
      <c r="B44">
        <v>7.8146987813009696</v>
      </c>
      <c r="C44">
        <f t="shared" si="3"/>
        <v>8.1185798993686049</v>
      </c>
      <c r="D44">
        <f t="shared" si="4"/>
        <v>3356.2511448554324</v>
      </c>
      <c r="E44">
        <v>1</v>
      </c>
      <c r="F44">
        <v>548412.764927365</v>
      </c>
      <c r="G44">
        <v>58.015396118163999</v>
      </c>
      <c r="H44">
        <v>52.417186737060497</v>
      </c>
      <c r="I44">
        <v>29.0381965637207</v>
      </c>
      <c r="J44">
        <v>174290.71095840799</v>
      </c>
      <c r="K44">
        <v>11.4869358669833</v>
      </c>
      <c r="L44">
        <v>0</v>
      </c>
      <c r="M44">
        <v>22.188440322875898</v>
      </c>
      <c r="N44">
        <v>14.2244710922241</v>
      </c>
      <c r="O44">
        <v>9.2709894180297798</v>
      </c>
      <c r="P44">
        <v>66</v>
      </c>
      <c r="S44">
        <f t="shared" si="17"/>
        <v>1828.4897514537251</v>
      </c>
      <c r="T44" s="9">
        <f>$D44-EXP(SUMPRODUCT(G44:$P44,G$1:$P$1))*EXP(SUMPRODUCT($E44:E44,$E$1:E$1))</f>
        <v>1207.3318923568941</v>
      </c>
      <c r="U44" s="9">
        <f>$D44-EXP(SUMPRODUCT(H44:$P44,H$1:$P$1))*EXP(SUMPRODUCT($E44:F44,$E$1:F$1))</f>
        <v>1984.3092026323845</v>
      </c>
      <c r="V44" s="9">
        <f>$D44-EXP(SUMPRODUCT(I44:$P44,I$1:$P$1))*EXP(SUMPRODUCT($E44:G44,$E$1:G$1))</f>
        <v>-5301.6725818424948</v>
      </c>
      <c r="W44" s="9">
        <f>$D44-EXP(SUMPRODUCT(J44:$P44,J$1:$P$1))*EXP(SUMPRODUCT($E44:H44,$E$1:H$1))</f>
        <v>1375.0679524264826</v>
      </c>
      <c r="X44" s="9">
        <f>$D44-EXP(SUMPRODUCT(K44:$P44,K$1:$P$1))*EXP(SUMPRODUCT($E44:I44,$E$1:I$1))</f>
        <v>2207.1997269596277</v>
      </c>
      <c r="Y44" s="9">
        <f>$D44-EXP(SUMPRODUCT(N44:$P44,N$1:$P$1))*EXP(SUMPRODUCT($E44:L44,$E$1:L$1))</f>
        <v>652.55316559936864</v>
      </c>
      <c r="Z44" s="9">
        <f>$D44-EXP(SUMPRODUCT(O44:$P44,O$1:$P$1))*EXP(SUMPRODUCT($E44:M44,$E$1:M$1))</f>
        <v>-758.60713338297046</v>
      </c>
      <c r="AA44" s="9">
        <f>$D44-EXP(SUMPRODUCT(P44:$P44,P$1:$P$1))*EXP(SUMPRODUCT($E44:N44,$E$1:N$1))</f>
        <v>161.57916865241441</v>
      </c>
      <c r="AC44">
        <f t="shared" si="6"/>
        <v>2898.4618011412822</v>
      </c>
      <c r="AD44" s="9">
        <f t="shared" si="7"/>
        <v>137.35984266933701</v>
      </c>
      <c r="AE44">
        <f t="shared" si="8"/>
        <v>1983.4146052242425</v>
      </c>
      <c r="AF44">
        <f t="shared" si="9"/>
        <v>-5300.7249315234758</v>
      </c>
      <c r="AG44">
        <f t="shared" si="10"/>
        <v>1374.5408220442614</v>
      </c>
      <c r="AH44">
        <f t="shared" si="11"/>
        <v>2206.1278390872335</v>
      </c>
      <c r="AI44">
        <f t="shared" si="12"/>
        <v>652.33696143686257</v>
      </c>
      <c r="AJ44">
        <f t="shared" si="13"/>
        <v>-758.4033536101033</v>
      </c>
      <c r="AK44">
        <f t="shared" si="14"/>
        <v>161.52982844673164</v>
      </c>
      <c r="AM44">
        <f t="shared" si="15"/>
        <v>3356.2511448554319</v>
      </c>
      <c r="AN44">
        <f t="shared" si="18"/>
        <v>3356.2511448554324</v>
      </c>
      <c r="AO44">
        <f t="shared" si="16"/>
        <v>0</v>
      </c>
    </row>
    <row r="45" spans="1:41" x14ac:dyDescent="0.35">
      <c r="A45" s="2">
        <v>41547</v>
      </c>
      <c r="B45">
        <v>7.9583250539205501</v>
      </c>
      <c r="C45">
        <f t="shared" si="3"/>
        <v>8.191173048639536</v>
      </c>
      <c r="D45">
        <f t="shared" si="4"/>
        <v>3608.9532420871601</v>
      </c>
      <c r="E45">
        <v>1</v>
      </c>
      <c r="F45">
        <v>664733.00570513099</v>
      </c>
      <c r="G45">
        <v>55.5121040344238</v>
      </c>
      <c r="H45">
        <v>49.926300048828097</v>
      </c>
      <c r="I45">
        <v>29.423524856567301</v>
      </c>
      <c r="J45">
        <v>181854.60960664999</v>
      </c>
      <c r="K45">
        <v>7.3341232227488096</v>
      </c>
      <c r="L45">
        <v>0</v>
      </c>
      <c r="M45">
        <v>24.552667617797798</v>
      </c>
      <c r="N45">
        <v>15.207423210144</v>
      </c>
      <c r="O45">
        <v>8.6405534744262695</v>
      </c>
      <c r="P45">
        <v>63</v>
      </c>
      <c r="S45">
        <f t="shared" si="17"/>
        <v>1342.8429638152793</v>
      </c>
      <c r="T45" s="9">
        <f>$D45-EXP(SUMPRODUCT(G45:$P45,G$1:$P$1))*EXP(SUMPRODUCT($E45:E45,$E$1:E$1))</f>
        <v>1506.7418468457086</v>
      </c>
      <c r="U45" s="9">
        <f>$D45-EXP(SUMPRODUCT(H45:$P45,H$1:$P$1))*EXP(SUMPRODUCT($E45:F45,$E$1:F$1))</f>
        <v>2075.6550054020345</v>
      </c>
      <c r="V45" s="9">
        <f>$D45-EXP(SUMPRODUCT(I45:$P45,I$1:$P$1))*EXP(SUMPRODUCT($E45:G45,$E$1:G$1))</f>
        <v>-5290.9049954102866</v>
      </c>
      <c r="W45" s="9">
        <f>$D45-EXP(SUMPRODUCT(J45:$P45,J$1:$P$1))*EXP(SUMPRODUCT($E45:H45,$E$1:H$1))</f>
        <v>1493.4504247509221</v>
      </c>
      <c r="X45" s="9">
        <f>$D45-EXP(SUMPRODUCT(K45:$P45,K$1:$P$1))*EXP(SUMPRODUCT($E45:I45,$E$1:I$1))</f>
        <v>2429.5460642460766</v>
      </c>
      <c r="Y45" s="9">
        <f>$D45-EXP(SUMPRODUCT(N45:$P45,N$1:$P$1))*EXP(SUMPRODUCT($E45:L45,$E$1:L$1))</f>
        <v>767.89507622843712</v>
      </c>
      <c r="Z45" s="9">
        <f>$D45-EXP(SUMPRODUCT(O45:$P45,O$1:$P$1))*EXP(SUMPRODUCT($E45:M45,$E$1:M$1))</f>
        <v>-878.47298739167582</v>
      </c>
      <c r="AA45" s="9">
        <f>$D45-EXP(SUMPRODUCT(P45:$P45,P$1:$P$1))*EXP(SUMPRODUCT($E45:N45,$E$1:N$1))</f>
        <v>162.19984360066428</v>
      </c>
      <c r="AC45">
        <f t="shared" si="6"/>
        <v>2412.8150135028363</v>
      </c>
      <c r="AD45" s="9">
        <f t="shared" si="7"/>
        <v>436.7697971581515</v>
      </c>
      <c r="AE45">
        <f t="shared" si="8"/>
        <v>2074.7990087578237</v>
      </c>
      <c r="AF45">
        <f t="shared" si="9"/>
        <v>-5290.0023778317036</v>
      </c>
      <c r="AG45">
        <f t="shared" si="10"/>
        <v>1492.9162995042009</v>
      </c>
      <c r="AH45">
        <f t="shared" si="11"/>
        <v>2428.4276583969959</v>
      </c>
      <c r="AI45">
        <f t="shared" si="12"/>
        <v>767.65583503516928</v>
      </c>
      <c r="AJ45">
        <f t="shared" si="13"/>
        <v>-878.25512584676733</v>
      </c>
      <c r="AK45">
        <f t="shared" si="14"/>
        <v>162.15385857507337</v>
      </c>
      <c r="AM45">
        <f t="shared" si="15"/>
        <v>3608.9532420871601</v>
      </c>
      <c r="AN45">
        <f t="shared" si="18"/>
        <v>3608.9532420871601</v>
      </c>
      <c r="AO45">
        <f t="shared" si="16"/>
        <v>0</v>
      </c>
    </row>
    <row r="46" spans="1:41" x14ac:dyDescent="0.35">
      <c r="A46" s="2">
        <v>41554</v>
      </c>
      <c r="B46">
        <v>9.7790446881192405</v>
      </c>
      <c r="C46">
        <f t="shared" si="3"/>
        <v>8.7965485885758135</v>
      </c>
      <c r="D46">
        <f t="shared" si="4"/>
        <v>6611.3859696590025</v>
      </c>
      <c r="E46">
        <v>1</v>
      </c>
      <c r="F46">
        <v>641032.48708544904</v>
      </c>
      <c r="G46">
        <v>52.933788299560497</v>
      </c>
      <c r="H46">
        <v>47.401893615722599</v>
      </c>
      <c r="I46">
        <v>29.636295318603501</v>
      </c>
      <c r="J46">
        <v>217323.107431243</v>
      </c>
      <c r="K46">
        <v>10.8037825059101</v>
      </c>
      <c r="L46">
        <v>0.42857142857142799</v>
      </c>
      <c r="M46">
        <v>30.518274307250898</v>
      </c>
      <c r="N46">
        <v>17.895978927612301</v>
      </c>
      <c r="O46">
        <v>14.224417686462401</v>
      </c>
      <c r="P46">
        <v>69</v>
      </c>
      <c r="S46">
        <f t="shared" si="17"/>
        <v>1327.1232680605917</v>
      </c>
      <c r="T46" s="9">
        <f>$D46-EXP(SUMPRODUCT(G46:$P46,G$1:$P$1))*EXP(SUMPRODUCT($E46:E46,$E$1:E$1))</f>
        <v>2685.3357097102289</v>
      </c>
      <c r="U46" s="9">
        <f>$D46-EXP(SUMPRODUCT(H46:$P46,H$1:$P$1))*EXP(SUMPRODUCT($E46:F46,$E$1:F$1))</f>
        <v>3688.5502145954629</v>
      </c>
      <c r="V46" s="9">
        <f>$D46-EXP(SUMPRODUCT(I46:$P46,I$1:$P$1))*EXP(SUMPRODUCT($E46:G46,$E$1:G$1))</f>
        <v>-8965.2507310828587</v>
      </c>
      <c r="W46" s="9">
        <f>$D46-EXP(SUMPRODUCT(J46:$P46,J$1:$P$1))*EXP(SUMPRODUCT($E46:H46,$E$1:H$1))</f>
        <v>2750.8514878728843</v>
      </c>
      <c r="X46" s="9">
        <f>$D46-EXP(SUMPRODUCT(K46:$P46,K$1:$P$1))*EXP(SUMPRODUCT($E46:I46,$E$1:I$1))</f>
        <v>4874.2179734297752</v>
      </c>
      <c r="Y46" s="9">
        <f>$D46-EXP(SUMPRODUCT(N46:$P46,N$1:$P$1))*EXP(SUMPRODUCT($E46:L46,$E$1:L$1))</f>
        <v>1700.6528375083672</v>
      </c>
      <c r="Z46" s="9">
        <f>$D46-EXP(SUMPRODUCT(O46:$P46,O$1:$P$1))*EXP(SUMPRODUCT($E46:M46,$E$1:M$1))</f>
        <v>-1932.1169676348964</v>
      </c>
      <c r="AA46" s="9">
        <f>$D46-EXP(SUMPRODUCT(P46:$P46,P$1:$P$1))*EXP(SUMPRODUCT($E46:N46,$E$1:N$1))</f>
        <v>482.02217719944747</v>
      </c>
      <c r="AC46">
        <f t="shared" si="6"/>
        <v>2397.0953177481488</v>
      </c>
      <c r="AD46" s="9">
        <f t="shared" si="7"/>
        <v>1615.3636600226719</v>
      </c>
      <c r="AE46">
        <f t="shared" si="8"/>
        <v>3687.7339755798835</v>
      </c>
      <c r="AF46">
        <f t="shared" si="9"/>
        <v>-8964.3937522481792</v>
      </c>
      <c r="AG46">
        <f t="shared" si="10"/>
        <v>2750.3135002039658</v>
      </c>
      <c r="AH46">
        <f t="shared" si="11"/>
        <v>4872.8814363190731</v>
      </c>
      <c r="AI46">
        <f t="shared" si="12"/>
        <v>1700.3554674435172</v>
      </c>
      <c r="AJ46">
        <f t="shared" si="13"/>
        <v>-1931.8605898407793</v>
      </c>
      <c r="AK46">
        <f t="shared" si="14"/>
        <v>481.9464748485201</v>
      </c>
      <c r="AM46">
        <f t="shared" si="15"/>
        <v>6611.3859696590025</v>
      </c>
      <c r="AN46">
        <f t="shared" si="18"/>
        <v>6611.3859696590025</v>
      </c>
      <c r="AO46">
        <f t="shared" si="16"/>
        <v>0</v>
      </c>
    </row>
    <row r="47" spans="1:41" x14ac:dyDescent="0.35">
      <c r="A47" s="2">
        <v>41561</v>
      </c>
      <c r="B47">
        <v>9.3381495727939594</v>
      </c>
      <c r="C47">
        <f t="shared" si="3"/>
        <v>8.6449196930756234</v>
      </c>
      <c r="D47">
        <f t="shared" si="4"/>
        <v>5681.210999203864</v>
      </c>
      <c r="E47">
        <v>1</v>
      </c>
      <c r="F47">
        <v>585050.44901375205</v>
      </c>
      <c r="G47">
        <v>54.767333984375</v>
      </c>
      <c r="H47">
        <v>50.026973724365199</v>
      </c>
      <c r="I47">
        <v>29.614538192748999</v>
      </c>
      <c r="J47">
        <v>218004.75933410501</v>
      </c>
      <c r="K47">
        <v>12.650118203309599</v>
      </c>
      <c r="L47">
        <v>0.28571428571428498</v>
      </c>
      <c r="M47">
        <v>27.0194778442382</v>
      </c>
      <c r="N47">
        <v>20.457317352294901</v>
      </c>
      <c r="O47">
        <v>16.895084381103501</v>
      </c>
      <c r="P47">
        <v>68</v>
      </c>
      <c r="S47">
        <f t="shared" si="17"/>
        <v>2219.509927157872</v>
      </c>
      <c r="T47" s="9">
        <f>$D47-EXP(SUMPRODUCT(G47:$P47,G$1:$P$1))*EXP(SUMPRODUCT($E47:E47,$E$1:E$1))</f>
        <v>2150.4324491675925</v>
      </c>
      <c r="U47" s="9">
        <f>$D47-EXP(SUMPRODUCT(H47:$P47,H$1:$P$1))*EXP(SUMPRODUCT($E47:F47,$E$1:F$1))</f>
        <v>3239.614510352958</v>
      </c>
      <c r="V47" s="9">
        <f>$D47-EXP(SUMPRODUCT(I47:$P47,I$1:$P$1))*EXP(SUMPRODUCT($E47:G47,$E$1:G$1))</f>
        <v>-8354.4607634446456</v>
      </c>
      <c r="W47" s="9">
        <f>$D47-EXP(SUMPRODUCT(J47:$P47,J$1:$P$1))*EXP(SUMPRODUCT($E47:H47,$E$1:H$1))</f>
        <v>2362.5157704978697</v>
      </c>
      <c r="X47" s="9">
        <f>$D47-EXP(SUMPRODUCT(K47:$P47,K$1:$P$1))*EXP(SUMPRODUCT($E47:I47,$E$1:I$1))</f>
        <v>4194.6949735582875</v>
      </c>
      <c r="Y47" s="9">
        <f>$D47-EXP(SUMPRODUCT(N47:$P47,N$1:$P$1))*EXP(SUMPRODUCT($E47:L47,$E$1:L$1))</f>
        <v>1315.0391332456893</v>
      </c>
      <c r="Z47" s="9">
        <f>$D47-EXP(SUMPRODUCT(O47:$P47,O$1:$P$1))*EXP(SUMPRODUCT($E47:M47,$E$1:M$1))</f>
        <v>-1934.6720579636858</v>
      </c>
      <c r="AA47" s="9">
        <f>$D47-EXP(SUMPRODUCT(P47:$P47,P$1:$P$1))*EXP(SUMPRODUCT($E47:N47,$E$1:N$1))</f>
        <v>488.53705663192613</v>
      </c>
      <c r="AC47">
        <f t="shared" si="6"/>
        <v>3289.481976845429</v>
      </c>
      <c r="AD47" s="9">
        <f t="shared" si="7"/>
        <v>1080.4603994800354</v>
      </c>
      <c r="AE47">
        <f t="shared" si="8"/>
        <v>3238.7699980629191</v>
      </c>
      <c r="AF47">
        <f t="shared" si="9"/>
        <v>-8353.5563257866834</v>
      </c>
      <c r="AG47">
        <f t="shared" si="10"/>
        <v>2361.9781777860567</v>
      </c>
      <c r="AH47">
        <f t="shared" si="11"/>
        <v>4193.3542442883827</v>
      </c>
      <c r="AI47">
        <f t="shared" si="12"/>
        <v>1314.7758554535751</v>
      </c>
      <c r="AJ47">
        <f t="shared" si="13"/>
        <v>-1934.3789864352968</v>
      </c>
      <c r="AK47">
        <f t="shared" si="14"/>
        <v>488.44714099284988</v>
      </c>
      <c r="AM47">
        <f t="shared" si="15"/>
        <v>5681.2109992038631</v>
      </c>
      <c r="AN47">
        <f t="shared" si="18"/>
        <v>5681.210999203864</v>
      </c>
      <c r="AO47">
        <f t="shared" si="16"/>
        <v>0</v>
      </c>
    </row>
    <row r="48" spans="1:41" x14ac:dyDescent="0.35">
      <c r="A48" s="2">
        <v>41568</v>
      </c>
      <c r="B48">
        <v>9.1754869260135408</v>
      </c>
      <c r="C48">
        <f t="shared" si="3"/>
        <v>8.3006004001324403</v>
      </c>
      <c r="D48">
        <f t="shared" si="4"/>
        <v>4026.2890527490567</v>
      </c>
      <c r="E48">
        <v>1</v>
      </c>
      <c r="F48">
        <v>512462.22284953302</v>
      </c>
      <c r="G48">
        <v>56.839195251464801</v>
      </c>
      <c r="H48">
        <v>51.685298919677699</v>
      </c>
      <c r="I48">
        <v>29.3757934570312</v>
      </c>
      <c r="J48">
        <v>201738.17291242699</v>
      </c>
      <c r="K48">
        <v>10.1682242990654</v>
      </c>
      <c r="L48">
        <v>0</v>
      </c>
      <c r="M48">
        <v>22.607723236083899</v>
      </c>
      <c r="N48">
        <v>17.2891445159912</v>
      </c>
      <c r="O48">
        <v>29.5809822082519</v>
      </c>
      <c r="P48">
        <v>65</v>
      </c>
      <c r="S48">
        <f t="shared" si="17"/>
        <v>1750.642965561507</v>
      </c>
      <c r="T48" s="9">
        <f>$D48-EXP(SUMPRODUCT(G48:$P48,G$1:$P$1))*EXP(SUMPRODUCT($E48:E48,$E$1:E$1))</f>
        <v>1371.9031382332851</v>
      </c>
      <c r="U48" s="9">
        <f>$D48-EXP(SUMPRODUCT(H48:$P48,H$1:$P$1))*EXP(SUMPRODUCT($E48:F48,$E$1:F$1))</f>
        <v>2350.3314075615717</v>
      </c>
      <c r="V48" s="9">
        <f>$D48-EXP(SUMPRODUCT(I48:$P48,I$1:$P$1))*EXP(SUMPRODUCT($E48:G48,$E$1:G$1))</f>
        <v>-6223.5667792959084</v>
      </c>
      <c r="W48" s="9">
        <f>$D48-EXP(SUMPRODUCT(J48:$P48,J$1:$P$1))*EXP(SUMPRODUCT($E48:H48,$E$1:H$1))</f>
        <v>1664.105695973974</v>
      </c>
      <c r="X48" s="9">
        <f>$D48-EXP(SUMPRODUCT(K48:$P48,K$1:$P$1))*EXP(SUMPRODUCT($E48:I48,$E$1:I$1))</f>
        <v>2861.9479409650917</v>
      </c>
      <c r="Y48" s="9">
        <f>$D48-EXP(SUMPRODUCT(N48:$P48,N$1:$P$1))*EXP(SUMPRODUCT($E48:L48,$E$1:L$1))</f>
        <v>796.05219235304821</v>
      </c>
      <c r="Z48" s="9">
        <f>$D48-EXP(SUMPRODUCT(O48:$P48,O$1:$P$1))*EXP(SUMPRODUCT($E48:M48,$E$1:M$1))</f>
        <v>-1131.6103570563105</v>
      </c>
      <c r="AA48" s="9">
        <f>$D48-EXP(SUMPRODUCT(P48:$P48,P$1:$P$1))*EXP(SUMPRODUCT($E48:N48,$E$1:N$1))</f>
        <v>586.48284845279795</v>
      </c>
      <c r="AC48">
        <f t="shared" si="6"/>
        <v>2820.6150152490641</v>
      </c>
      <c r="AD48" s="9">
        <f t="shared" si="7"/>
        <v>301.93108854572802</v>
      </c>
      <c r="AE48">
        <f t="shared" si="8"/>
        <v>2349.4549471707942</v>
      </c>
      <c r="AF48">
        <f t="shared" si="9"/>
        <v>-6222.6323607767399</v>
      </c>
      <c r="AG48">
        <f t="shared" si="10"/>
        <v>1663.5724371953486</v>
      </c>
      <c r="AH48">
        <f t="shared" si="11"/>
        <v>2860.7072512016803</v>
      </c>
      <c r="AI48">
        <f t="shared" si="12"/>
        <v>795.83190269783586</v>
      </c>
      <c r="AJ48">
        <f t="shared" si="13"/>
        <v>-1131.3626727719743</v>
      </c>
      <c r="AK48">
        <f t="shared" si="14"/>
        <v>586.32541846548565</v>
      </c>
      <c r="AM48">
        <f t="shared" si="15"/>
        <v>4026.2890527490567</v>
      </c>
      <c r="AN48">
        <f t="shared" si="18"/>
        <v>4026.2890527490567</v>
      </c>
      <c r="AO48">
        <f t="shared" si="16"/>
        <v>0</v>
      </c>
    </row>
    <row r="49" spans="1:41" x14ac:dyDescent="0.35">
      <c r="A49" s="2">
        <v>41575</v>
      </c>
      <c r="B49">
        <v>8.1809708595662194</v>
      </c>
      <c r="C49">
        <f t="shared" si="3"/>
        <v>8.2582781673816505</v>
      </c>
      <c r="D49">
        <f t="shared" si="4"/>
        <v>3859.4430611846387</v>
      </c>
      <c r="E49">
        <v>1</v>
      </c>
      <c r="F49">
        <v>408941.44236227102</v>
      </c>
      <c r="G49">
        <v>54.472023010253899</v>
      </c>
      <c r="H49">
        <v>47.6577339172363</v>
      </c>
      <c r="I49">
        <v>29.3365669250488</v>
      </c>
      <c r="J49">
        <v>204487.11002552201</v>
      </c>
      <c r="K49">
        <v>8.0491803278688501</v>
      </c>
      <c r="L49">
        <v>0</v>
      </c>
      <c r="M49">
        <v>19.142997741699201</v>
      </c>
      <c r="N49">
        <v>14.5422964096069</v>
      </c>
      <c r="O49">
        <v>36.484737396240199</v>
      </c>
      <c r="P49">
        <v>64</v>
      </c>
      <c r="S49">
        <f t="shared" si="17"/>
        <v>1050.7416870902384</v>
      </c>
      <c r="T49" s="9">
        <f>$D49-EXP(SUMPRODUCT(G49:$P49,G$1:$P$1))*EXP(SUMPRODUCT($E49:E49,$E$1:E$1))</f>
        <v>1091.6410823472702</v>
      </c>
      <c r="U49" s="9">
        <f>$D49-EXP(SUMPRODUCT(H49:$P49,H$1:$P$1))*EXP(SUMPRODUCT($E49:F49,$E$1:F$1))</f>
        <v>2193.2118879193604</v>
      </c>
      <c r="V49" s="9">
        <f>$D49-EXP(SUMPRODUCT(I49:$P49,I$1:$P$1))*EXP(SUMPRODUCT($E49:G49,$E$1:G$1))</f>
        <v>-5275.6836426853879</v>
      </c>
      <c r="W49" s="9">
        <f>$D49-EXP(SUMPRODUCT(J49:$P49,J$1:$P$1))*EXP(SUMPRODUCT($E49:H49,$E$1:H$1))</f>
        <v>1593.5336395444037</v>
      </c>
      <c r="X49" s="9">
        <f>$D49-EXP(SUMPRODUCT(K49:$P49,K$1:$P$1))*EXP(SUMPRODUCT($E49:I49,$E$1:I$1))</f>
        <v>2762.0612602057954</v>
      </c>
      <c r="Y49" s="9">
        <f>$D49-EXP(SUMPRODUCT(N49:$P49,N$1:$P$1))*EXP(SUMPRODUCT($E49:L49,$E$1:L$1))</f>
        <v>656.74525709705085</v>
      </c>
      <c r="Z49" s="9">
        <f>$D49-EXP(SUMPRODUCT(O49:$P49,O$1:$P$1))*EXP(SUMPRODUCT($E49:M49,$E$1:M$1))</f>
        <v>-893.93638182329369</v>
      </c>
      <c r="AA49" s="9">
        <f>$D49-EXP(SUMPRODUCT(P49:$P49,P$1:$P$1))*EXP(SUMPRODUCT($E49:N49,$E$1:N$1))</f>
        <v>681.12827148920132</v>
      </c>
      <c r="AC49">
        <f t="shared" si="6"/>
        <v>2120.7137367777955</v>
      </c>
      <c r="AD49" s="9">
        <f t="shared" si="7"/>
        <v>21.669032659713139</v>
      </c>
      <c r="AE49">
        <f t="shared" si="8"/>
        <v>2192.3719293245422</v>
      </c>
      <c r="AF49">
        <f t="shared" si="9"/>
        <v>-5274.8220385138984</v>
      </c>
      <c r="AG49">
        <f t="shared" si="10"/>
        <v>1593.0010928450133</v>
      </c>
      <c r="AH49">
        <f t="shared" si="11"/>
        <v>2760.8036644791387</v>
      </c>
      <c r="AI49">
        <f t="shared" si="12"/>
        <v>656.55872772705573</v>
      </c>
      <c r="AJ49">
        <f t="shared" si="13"/>
        <v>-893.72804888492965</v>
      </c>
      <c r="AK49">
        <f t="shared" si="14"/>
        <v>680.93409971677852</v>
      </c>
      <c r="AM49">
        <f t="shared" si="15"/>
        <v>3859.4430611846387</v>
      </c>
      <c r="AN49">
        <f t="shared" si="18"/>
        <v>3859.4430611846387</v>
      </c>
      <c r="AO49">
        <f t="shared" si="16"/>
        <v>0</v>
      </c>
    </row>
    <row r="50" spans="1:41" x14ac:dyDescent="0.35">
      <c r="A50" s="2">
        <v>41582</v>
      </c>
      <c r="B50">
        <v>8.5014778700928897</v>
      </c>
      <c r="C50">
        <f t="shared" si="3"/>
        <v>8.4754677613115401</v>
      </c>
      <c r="D50">
        <f t="shared" si="4"/>
        <v>4795.6654674749589</v>
      </c>
      <c r="E50">
        <v>1</v>
      </c>
      <c r="F50">
        <v>371887.783082015</v>
      </c>
      <c r="G50">
        <v>51.865966796875</v>
      </c>
      <c r="H50">
        <v>43.686244964599602</v>
      </c>
      <c r="I50">
        <v>29.188472747802699</v>
      </c>
      <c r="J50">
        <v>207683.211984806</v>
      </c>
      <c r="K50">
        <v>12.4369158878504</v>
      </c>
      <c r="L50">
        <v>0</v>
      </c>
      <c r="M50">
        <v>27.4938449859619</v>
      </c>
      <c r="N50">
        <v>13.573550224304199</v>
      </c>
      <c r="O50">
        <v>41.005172729492102</v>
      </c>
      <c r="P50">
        <v>68</v>
      </c>
      <c r="S50">
        <f t="shared" si="17"/>
        <v>204.01846647187085</v>
      </c>
      <c r="T50" s="9">
        <f>$D50-EXP(SUMPRODUCT(G50:$P50,G$1:$P$1))*EXP(SUMPRODUCT($E50:E50,$E$1:E$1))</f>
        <v>1251.2696445737247</v>
      </c>
      <c r="U50" s="9">
        <f>$D50-EXP(SUMPRODUCT(H50:$P50,H$1:$P$1))*EXP(SUMPRODUCT($E50:F50,$E$1:F$1))</f>
        <v>2640.3453167957659</v>
      </c>
      <c r="V50" s="9">
        <f>$D50-EXP(SUMPRODUCT(I50:$P50,I$1:$P$1))*EXP(SUMPRODUCT($E50:G50,$E$1:G$1))</f>
        <v>-5769.0118187143162</v>
      </c>
      <c r="W50" s="9">
        <f>$D50-EXP(SUMPRODUCT(J50:$P50,J$1:$P$1))*EXP(SUMPRODUCT($E50:H50,$E$1:H$1))</f>
        <v>1972.5130573056213</v>
      </c>
      <c r="X50" s="9">
        <f>$D50-EXP(SUMPRODUCT(K50:$P50,K$1:$P$1))*EXP(SUMPRODUCT($E50:I50,$E$1:I$1))</f>
        <v>3458.6221071893006</v>
      </c>
      <c r="Y50" s="9">
        <f>$D50-EXP(SUMPRODUCT(N50:$P50,N$1:$P$1))*EXP(SUMPRODUCT($E50:L50,$E$1:L$1))</f>
        <v>1127.0568870201269</v>
      </c>
      <c r="Z50" s="9">
        <f>$D50-EXP(SUMPRODUCT(O50:$P50,O$1:$P$1))*EXP(SUMPRODUCT($E50:M50,$E$1:M$1))</f>
        <v>-1029.3820844718293</v>
      </c>
      <c r="AA50" s="9">
        <f>$D50-EXP(SUMPRODUCT(P50:$P50,P$1:$P$1))*EXP(SUMPRODUCT($E50:N50,$E$1:N$1))</f>
        <v>940.23389130469468</v>
      </c>
      <c r="AC50">
        <f t="shared" si="6"/>
        <v>1273.9905161594279</v>
      </c>
      <c r="AD50" s="9">
        <f t="shared" si="7"/>
        <v>181.29759488616764</v>
      </c>
      <c r="AE50">
        <f t="shared" si="8"/>
        <v>2639.5455435877579</v>
      </c>
      <c r="AF50">
        <f t="shared" si="9"/>
        <v>-5768.222015091601</v>
      </c>
      <c r="AG50">
        <f t="shared" si="10"/>
        <v>1971.9831989598304</v>
      </c>
      <c r="AH50">
        <f t="shared" si="11"/>
        <v>3457.3448554355941</v>
      </c>
      <c r="AI50">
        <f t="shared" si="12"/>
        <v>1126.7889869945836</v>
      </c>
      <c r="AJ50">
        <f t="shared" si="13"/>
        <v>-1029.1876297913159</v>
      </c>
      <c r="AK50">
        <f t="shared" si="14"/>
        <v>940.01566177542827</v>
      </c>
      <c r="AM50">
        <f t="shared" si="15"/>
        <v>4795.6654674749589</v>
      </c>
      <c r="AN50">
        <f t="shared" si="18"/>
        <v>4795.6654674749589</v>
      </c>
      <c r="AO50">
        <f t="shared" si="16"/>
        <v>0</v>
      </c>
    </row>
    <row r="51" spans="1:41" x14ac:dyDescent="0.35">
      <c r="A51" s="2">
        <v>41589</v>
      </c>
      <c r="B51">
        <v>8.5179782431824407</v>
      </c>
      <c r="C51">
        <f t="shared" si="3"/>
        <v>8.594969329669814</v>
      </c>
      <c r="D51">
        <f t="shared" si="4"/>
        <v>5404.403318756642</v>
      </c>
      <c r="E51">
        <v>1</v>
      </c>
      <c r="F51">
        <v>294214.73836167197</v>
      </c>
      <c r="G51">
        <v>49.195903778076101</v>
      </c>
      <c r="H51">
        <v>38.759830474853501</v>
      </c>
      <c r="I51">
        <v>28.5662727355957</v>
      </c>
      <c r="J51">
        <v>210510.79499912899</v>
      </c>
      <c r="K51">
        <v>17.25</v>
      </c>
      <c r="L51">
        <v>0</v>
      </c>
      <c r="M51">
        <v>28.303012847900298</v>
      </c>
      <c r="N51">
        <v>13.202647209167401</v>
      </c>
      <c r="O51">
        <v>42.232997894287102</v>
      </c>
      <c r="P51">
        <v>71</v>
      </c>
      <c r="S51">
        <f t="shared" si="17"/>
        <v>-507.54629361167281</v>
      </c>
      <c r="T51" s="9">
        <f>$D51-EXP(SUMPRODUCT(G51:$P51,G$1:$P$1))*EXP(SUMPRODUCT($E51:E51,$E$1:E$1))</f>
        <v>1149.7321904239943</v>
      </c>
      <c r="U51" s="9">
        <f>$D51-EXP(SUMPRODUCT(H51:$P51,H$1:$P$1))*EXP(SUMPRODUCT($E51:F51,$E$1:F$1))</f>
        <v>2873.4065258688511</v>
      </c>
      <c r="V51" s="9">
        <f>$D51-EXP(SUMPRODUCT(I51:$P51,I$1:$P$1))*EXP(SUMPRODUCT($E51:G51,$E$1:G$1))</f>
        <v>-5486.7738329565054</v>
      </c>
      <c r="W51" s="9">
        <f>$D51-EXP(SUMPRODUCT(J51:$P51,J$1:$P$1))*EXP(SUMPRODUCT($E51:H51,$E$1:H$1))</f>
        <v>2186.7558212175627</v>
      </c>
      <c r="X51" s="9">
        <f>$D51-EXP(SUMPRODUCT(K51:$P51,K$1:$P$1))*EXP(SUMPRODUCT($E51:I51,$E$1:I$1))</f>
        <v>3923.6178613763932</v>
      </c>
      <c r="Y51" s="9">
        <f>$D51-EXP(SUMPRODUCT(N51:$P51,N$1:$P$1))*EXP(SUMPRODUCT($E51:L51,$E$1:L$1))</f>
        <v>1302.5885861300649</v>
      </c>
      <c r="Z51" s="9">
        <f>$D51-EXP(SUMPRODUCT(O51:$P51,O$1:$P$1))*EXP(SUMPRODUCT($E51:M51,$E$1:M$1))</f>
        <v>-1125.2586404990798</v>
      </c>
      <c r="AA51" s="9">
        <f>$D51-EXP(SUMPRODUCT(P51:$P51,P$1:$P$1))*EXP(SUMPRODUCT($E51:N51,$E$1:N$1))</f>
        <v>1087.8811008070334</v>
      </c>
      <c r="AC51">
        <f t="shared" si="6"/>
        <v>562.42575607588424</v>
      </c>
      <c r="AD51" s="9">
        <f t="shared" si="7"/>
        <v>79.760140736437279</v>
      </c>
      <c r="AE51">
        <f t="shared" si="8"/>
        <v>2872.6479250325933</v>
      </c>
      <c r="AF51">
        <f t="shared" si="9"/>
        <v>-5486.0730939813502</v>
      </c>
      <c r="AG51">
        <f t="shared" si="10"/>
        <v>2186.2372576685934</v>
      </c>
      <c r="AH51">
        <f t="shared" si="11"/>
        <v>3922.3232199871486</v>
      </c>
      <c r="AI51">
        <f t="shared" si="12"/>
        <v>1302.3128015728748</v>
      </c>
      <c r="AJ51">
        <f t="shared" si="13"/>
        <v>-1125.0694993751613</v>
      </c>
      <c r="AK51">
        <f t="shared" si="14"/>
        <v>1087.6563367922399</v>
      </c>
      <c r="AM51">
        <f t="shared" si="15"/>
        <v>5404.403318756642</v>
      </c>
      <c r="AN51">
        <f t="shared" si="18"/>
        <v>5404.403318756642</v>
      </c>
      <c r="AO51">
        <f t="shared" si="16"/>
        <v>0</v>
      </c>
    </row>
    <row r="52" spans="1:41" x14ac:dyDescent="0.35">
      <c r="A52" s="2">
        <v>41596</v>
      </c>
      <c r="B52">
        <v>7.0373067497139203</v>
      </c>
      <c r="C52">
        <f t="shared" si="3"/>
        <v>8.2646403087258182</v>
      </c>
      <c r="D52">
        <f t="shared" si="4"/>
        <v>3884.0756583948014</v>
      </c>
      <c r="E52">
        <v>1</v>
      </c>
      <c r="F52">
        <v>250882.47299786899</v>
      </c>
      <c r="G52">
        <v>52.595245361328097</v>
      </c>
      <c r="H52">
        <v>44.335575103759702</v>
      </c>
      <c r="I52">
        <v>27.7156066894531</v>
      </c>
      <c r="J52">
        <v>191031.10585285199</v>
      </c>
      <c r="K52">
        <v>12.8726851851851</v>
      </c>
      <c r="L52">
        <v>0</v>
      </c>
      <c r="M52">
        <v>29.506334304809499</v>
      </c>
      <c r="N52">
        <v>13.169781684875399</v>
      </c>
      <c r="O52">
        <v>36.808757781982401</v>
      </c>
      <c r="P52">
        <v>68</v>
      </c>
      <c r="S52">
        <f t="shared" si="17"/>
        <v>707.86986463700623</v>
      </c>
      <c r="T52" s="9">
        <f>$D52-EXP(SUMPRODUCT(G52:$P52,G$1:$P$1))*EXP(SUMPRODUCT($E52:E52,$E$1:E$1))</f>
        <v>716.65501599871777</v>
      </c>
      <c r="U52" s="9">
        <f>$D52-EXP(SUMPRODUCT(H52:$P52,H$1:$P$1))*EXP(SUMPRODUCT($E52:F52,$E$1:F$1))</f>
        <v>2157.972520581221</v>
      </c>
      <c r="V52" s="9">
        <f>$D52-EXP(SUMPRODUCT(I52:$P52,I$1:$P$1))*EXP(SUMPRODUCT($E52:G52,$E$1:G$1))</f>
        <v>-4773.4407454198436</v>
      </c>
      <c r="W52" s="9">
        <f>$D52-EXP(SUMPRODUCT(J52:$P52,J$1:$P$1))*EXP(SUMPRODUCT($E52:H52,$E$1:H$1))</f>
        <v>1535.6066700735378</v>
      </c>
      <c r="X52" s="9">
        <f>$D52-EXP(SUMPRODUCT(K52:$P52,K$1:$P$1))*EXP(SUMPRODUCT($E52:I52,$E$1:I$1))</f>
        <v>2684.4090057404132</v>
      </c>
      <c r="Y52" s="9">
        <f>$D52-EXP(SUMPRODUCT(N52:$P52,N$1:$P$1))*EXP(SUMPRODUCT($E52:L52,$E$1:L$1))</f>
        <v>970.51680312899816</v>
      </c>
      <c r="Z52" s="9">
        <f>$D52-EXP(SUMPRODUCT(O52:$P52,O$1:$P$1))*EXP(SUMPRODUCT($E52:M52,$E$1:M$1))</f>
        <v>-806.50002614130244</v>
      </c>
      <c r="AA52" s="9">
        <f>$D52-EXP(SUMPRODUCT(P52:$P52,P$1:$P$1))*EXP(SUMPRODUCT($E52:N52,$E$1:N$1))</f>
        <v>690.98654979605317</v>
      </c>
      <c r="AC52">
        <f t="shared" si="6"/>
        <v>1777.8419143245633</v>
      </c>
      <c r="AD52" s="9">
        <f t="shared" si="7"/>
        <v>-353.31703368883927</v>
      </c>
      <c r="AE52">
        <f t="shared" si="8"/>
        <v>2157.1615018977495</v>
      </c>
      <c r="AF52">
        <f t="shared" si="9"/>
        <v>-4772.6392025575424</v>
      </c>
      <c r="AG52">
        <f t="shared" si="10"/>
        <v>1535.1035486653041</v>
      </c>
      <c r="AH52">
        <f t="shared" si="11"/>
        <v>2683.2341644394182</v>
      </c>
      <c r="AI52">
        <f t="shared" si="12"/>
        <v>970.22929340753205</v>
      </c>
      <c r="AJ52">
        <f t="shared" si="13"/>
        <v>-806.31135584888489</v>
      </c>
      <c r="AK52">
        <f t="shared" si="14"/>
        <v>690.79065358713751</v>
      </c>
      <c r="AM52">
        <f t="shared" si="15"/>
        <v>3884.0756583948014</v>
      </c>
      <c r="AN52">
        <f t="shared" si="18"/>
        <v>3884.0756583948014</v>
      </c>
      <c r="AO52">
        <f t="shared" si="16"/>
        <v>0</v>
      </c>
    </row>
    <row r="53" spans="1:41" x14ac:dyDescent="0.35">
      <c r="A53" s="2">
        <v>41603</v>
      </c>
      <c r="B53">
        <v>7.9398809813764304</v>
      </c>
      <c r="C53">
        <f t="shared" si="3"/>
        <v>8.4572583904540135</v>
      </c>
      <c r="D53">
        <f t="shared" si="4"/>
        <v>4709.1296886368691</v>
      </c>
      <c r="E53">
        <v>1</v>
      </c>
      <c r="F53">
        <v>228072.52653174999</v>
      </c>
      <c r="G53">
        <v>49.962677001953097</v>
      </c>
      <c r="H53">
        <v>41.788425445556598</v>
      </c>
      <c r="I53">
        <v>28.0180339813232</v>
      </c>
      <c r="J53">
        <v>200833.76151711401</v>
      </c>
      <c r="K53">
        <v>19.858796296296301</v>
      </c>
      <c r="L53">
        <v>1</v>
      </c>
      <c r="M53">
        <v>28.477043151855401</v>
      </c>
      <c r="N53">
        <v>47.437591552734297</v>
      </c>
      <c r="O53">
        <v>26.42525100708</v>
      </c>
      <c r="P53">
        <v>87</v>
      </c>
      <c r="S53">
        <f t="shared" si="17"/>
        <v>4303.7903690092971</v>
      </c>
      <c r="T53" s="9">
        <f>$D53-EXP(SUMPRODUCT(G53:$P53,G$1:$P$1))*EXP(SUMPRODUCT($E53:E53,$E$1:E$1))</f>
        <v>797.00686857307346</v>
      </c>
      <c r="U53" s="9">
        <f>$D53-EXP(SUMPRODUCT(H53:$P53,H$1:$P$1))*EXP(SUMPRODUCT($E53:F53,$E$1:F$1))</f>
        <v>2529.6664359928986</v>
      </c>
      <c r="V53" s="9">
        <f>$D53-EXP(SUMPRODUCT(I53:$P53,I$1:$P$1))*EXP(SUMPRODUCT($E53:G53,$E$1:G$1))</f>
        <v>-5315.0090195062949</v>
      </c>
      <c r="W53" s="9">
        <f>$D53-EXP(SUMPRODUCT(J53:$P53,J$1:$P$1))*EXP(SUMPRODUCT($E53:H53,$E$1:H$1))</f>
        <v>1877.3886213491814</v>
      </c>
      <c r="X53" s="9">
        <f>$D53-EXP(SUMPRODUCT(K53:$P53,K$1:$P$1))*EXP(SUMPRODUCT($E53:I53,$E$1:I$1))</f>
        <v>3339.7258674073828</v>
      </c>
      <c r="Y53" s="9">
        <f>$D53-EXP(SUMPRODUCT(N53:$P53,N$1:$P$1))*EXP(SUMPRODUCT($E53:L53,$E$1:L$1))</f>
        <v>1141.0669330932601</v>
      </c>
      <c r="Z53" s="9">
        <f>$D53-EXP(SUMPRODUCT(O53:$P53,O$1:$P$1))*EXP(SUMPRODUCT($E53:M53,$E$1:M$1))</f>
        <v>-4582.3149743716149</v>
      </c>
      <c r="AA53" s="9">
        <f>$D53-EXP(SUMPRODUCT(P53:$P53,P$1:$P$1))*EXP(SUMPRODUCT($E53:N53,$E$1:N$1))</f>
        <v>617.80858708968481</v>
      </c>
      <c r="AC53">
        <f t="shared" si="6"/>
        <v>5373.7624186968542</v>
      </c>
      <c r="AD53" s="9">
        <f t="shared" si="7"/>
        <v>-272.96518111448358</v>
      </c>
      <c r="AE53">
        <f t="shared" si="8"/>
        <v>2528.8960115135287</v>
      </c>
      <c r="AF53">
        <f t="shared" si="9"/>
        <v>-5314.2535265626648</v>
      </c>
      <c r="AG53">
        <f t="shared" si="10"/>
        <v>1876.8800099783184</v>
      </c>
      <c r="AH53">
        <f t="shared" si="11"/>
        <v>3338.4907397740526</v>
      </c>
      <c r="AI53">
        <f t="shared" si="12"/>
        <v>1140.7894527847884</v>
      </c>
      <c r="AJ53">
        <f t="shared" si="13"/>
        <v>-4581.6353834350302</v>
      </c>
      <c r="AK53">
        <f t="shared" si="14"/>
        <v>617.66795190382516</v>
      </c>
      <c r="AM53">
        <f t="shared" si="15"/>
        <v>4709.1296886368673</v>
      </c>
      <c r="AN53">
        <f t="shared" si="18"/>
        <v>4709.1296886368691</v>
      </c>
      <c r="AO53">
        <f t="shared" si="16"/>
        <v>0</v>
      </c>
    </row>
    <row r="54" spans="1:41" x14ac:dyDescent="0.35">
      <c r="A54" s="2">
        <v>41610</v>
      </c>
      <c r="B54">
        <v>7.5935706473745199</v>
      </c>
      <c r="C54">
        <f t="shared" si="3"/>
        <v>8.0345137683491998</v>
      </c>
      <c r="D54">
        <f t="shared" si="4"/>
        <v>3085.6381427418582</v>
      </c>
      <c r="E54">
        <v>1</v>
      </c>
      <c r="F54">
        <v>262572.19253286498</v>
      </c>
      <c r="G54">
        <v>51.101924896240199</v>
      </c>
      <c r="H54">
        <v>44.052520751953097</v>
      </c>
      <c r="I54">
        <v>28.086652755737301</v>
      </c>
      <c r="J54">
        <v>192361.73649233201</v>
      </c>
      <c r="K54">
        <v>18.311778290993001</v>
      </c>
      <c r="L54">
        <v>0.28571428571428498</v>
      </c>
      <c r="M54">
        <v>22.411485671996999</v>
      </c>
      <c r="N54">
        <v>45.353191375732401</v>
      </c>
      <c r="O54">
        <v>14.6362047195434</v>
      </c>
      <c r="P54">
        <v>67</v>
      </c>
      <c r="S54">
        <f t="shared" si="17"/>
        <v>3181.2084935928374</v>
      </c>
      <c r="T54" s="9">
        <f>$D54-EXP(SUMPRODUCT(G54:$P54,G$1:$P$1))*EXP(SUMPRODUCT($E54:E54,$E$1:E$1))</f>
        <v>593.13546583533707</v>
      </c>
      <c r="U54" s="9">
        <f>$D54-EXP(SUMPRODUCT(H54:$P54,H$1:$P$1))*EXP(SUMPRODUCT($E54:F54,$E$1:F$1))</f>
        <v>1682.4220551984201</v>
      </c>
      <c r="V54" s="9">
        <f>$D54-EXP(SUMPRODUCT(I54:$P54,I$1:$P$1))*EXP(SUMPRODUCT($E54:G54,$E$1:G$1))</f>
        <v>-3757.0729523845976</v>
      </c>
      <c r="W54" s="9">
        <f>$D54-EXP(SUMPRODUCT(J54:$P54,J$1:$P$1))*EXP(SUMPRODUCT($E54:H54,$E$1:H$1))</f>
        <v>1232.4611086922503</v>
      </c>
      <c r="X54" s="9">
        <f>$D54-EXP(SUMPRODUCT(K54:$P54,K$1:$P$1))*EXP(SUMPRODUCT($E54:I54,$E$1:I$1))</f>
        <v>2140.3506664753836</v>
      </c>
      <c r="Y54" s="9">
        <f>$D54-EXP(SUMPRODUCT(N54:$P54,N$1:$P$1))*EXP(SUMPRODUCT($E54:L54,$E$1:L$1))</f>
        <v>605.3345404102929</v>
      </c>
      <c r="Z54" s="9">
        <f>$D54-EXP(SUMPRODUCT(O54:$P54,O$1:$P$1))*EXP(SUMPRODUCT($E54:M54,$E$1:M$1))</f>
        <v>-2823.4309731806034</v>
      </c>
      <c r="AA54" s="9">
        <f>$D54-EXP(SUMPRODUCT(P54:$P54,P$1:$P$1))*EXP(SUMPRODUCT($E54:N54,$E$1:N$1))</f>
        <v>231.22973810253779</v>
      </c>
      <c r="AC54">
        <f t="shared" si="6"/>
        <v>4251.180543280394</v>
      </c>
      <c r="AD54" s="9">
        <f t="shared" si="7"/>
        <v>-476.83658385221997</v>
      </c>
      <c r="AE54">
        <f t="shared" si="8"/>
        <v>1681.6340635165202</v>
      </c>
      <c r="AF54">
        <f t="shared" si="9"/>
        <v>-3756.2765268619228</v>
      </c>
      <c r="AG54">
        <f t="shared" si="10"/>
        <v>1231.9512516847753</v>
      </c>
      <c r="AH54">
        <f t="shared" si="11"/>
        <v>2139.1676417959557</v>
      </c>
      <c r="AI54">
        <f t="shared" si="12"/>
        <v>605.11616289390497</v>
      </c>
      <c r="AJ54">
        <f t="shared" si="13"/>
        <v>-2822.7812433609547</v>
      </c>
      <c r="AK54">
        <f t="shared" si="14"/>
        <v>231.15184422102038</v>
      </c>
      <c r="AM54">
        <f t="shared" si="15"/>
        <v>3085.6381427418587</v>
      </c>
      <c r="AN54">
        <f t="shared" si="18"/>
        <v>3085.6381427418582</v>
      </c>
      <c r="AO54">
        <f t="shared" si="16"/>
        <v>0</v>
      </c>
    </row>
    <row r="55" spans="1:41" x14ac:dyDescent="0.35">
      <c r="A55" s="2">
        <v>41617</v>
      </c>
      <c r="B55">
        <v>7.2140957213760997</v>
      </c>
      <c r="C55">
        <f t="shared" si="3"/>
        <v>7.5375782918239924</v>
      </c>
      <c r="D55">
        <f t="shared" si="4"/>
        <v>1877.2782957096451</v>
      </c>
      <c r="E55">
        <v>1</v>
      </c>
      <c r="F55">
        <v>301994.92018088902</v>
      </c>
      <c r="G55">
        <v>55.86372756958</v>
      </c>
      <c r="H55">
        <v>50.421237945556598</v>
      </c>
      <c r="I55">
        <v>29.0311069488525</v>
      </c>
      <c r="J55">
        <v>188831.78481039699</v>
      </c>
      <c r="K55">
        <v>7.9540229885057396</v>
      </c>
      <c r="L55">
        <v>0</v>
      </c>
      <c r="M55">
        <v>21.401901245117099</v>
      </c>
      <c r="N55">
        <v>42.995567321777301</v>
      </c>
      <c r="O55">
        <v>9.0222406387329102</v>
      </c>
      <c r="P55">
        <v>62</v>
      </c>
      <c r="S55">
        <f t="shared" si="17"/>
        <v>2276.8182796896162</v>
      </c>
      <c r="T55" s="9">
        <f>$D55-EXP(SUMPRODUCT(G55:$P55,G$1:$P$1))*EXP(SUMPRODUCT($E55:E55,$E$1:E$1))</f>
        <v>408.69066611677704</v>
      </c>
      <c r="U55" s="9">
        <f>$D55-EXP(SUMPRODUCT(H55:$P55,H$1:$P$1))*EXP(SUMPRODUCT($E55:F55,$E$1:F$1))</f>
        <v>1084.0114927215768</v>
      </c>
      <c r="V55" s="9">
        <f>$D55-EXP(SUMPRODUCT(I55:$P55,I$1:$P$1))*EXP(SUMPRODUCT($E55:G55,$E$1:G$1))</f>
        <v>-2793.7936015277628</v>
      </c>
      <c r="W55" s="9">
        <f>$D55-EXP(SUMPRODUCT(J55:$P55,J$1:$P$1))*EXP(SUMPRODUCT($E55:H55,$E$1:H$1))</f>
        <v>768.98492487558747</v>
      </c>
      <c r="X55" s="9">
        <f>$D55-EXP(SUMPRODUCT(K55:$P55,K$1:$P$1))*EXP(SUMPRODUCT($E55:I55,$E$1:I$1))</f>
        <v>1289.5511423894625</v>
      </c>
      <c r="Y55" s="9">
        <f>$D55-EXP(SUMPRODUCT(N55:$P55,N$1:$P$1))*EXP(SUMPRODUCT($E55:L55,$E$1:L$1))</f>
        <v>353.36298227285056</v>
      </c>
      <c r="Z55" s="9">
        <f>$D55-EXP(SUMPRODUCT(O55:$P55,O$1:$P$1))*EXP(SUMPRODUCT($E55:M55,$E$1:M$1))</f>
        <v>-1598.357796188101</v>
      </c>
      <c r="AA55" s="9">
        <f>$D55-EXP(SUMPRODUCT(P55:$P55,P$1:$P$1))*EXP(SUMPRODUCT($E55:N55,$E$1:N$1))</f>
        <v>88.010205359638121</v>
      </c>
      <c r="AC55">
        <f t="shared" si="6"/>
        <v>3346.7903293771733</v>
      </c>
      <c r="AD55" s="9">
        <f t="shared" si="7"/>
        <v>-661.28138357078001</v>
      </c>
      <c r="AE55">
        <f t="shared" si="8"/>
        <v>1083.150074042454</v>
      </c>
      <c r="AF55">
        <f t="shared" si="9"/>
        <v>-2792.8820359669453</v>
      </c>
      <c r="AG55">
        <f t="shared" si="10"/>
        <v>768.45792319114491</v>
      </c>
      <c r="AH55">
        <f t="shared" si="11"/>
        <v>1288.3898269128786</v>
      </c>
      <c r="AI55">
        <f t="shared" si="12"/>
        <v>353.15444214711812</v>
      </c>
      <c r="AJ55">
        <f t="shared" si="13"/>
        <v>-1597.7418416906492</v>
      </c>
      <c r="AK55">
        <f t="shared" si="14"/>
        <v>87.96218899495878</v>
      </c>
      <c r="AM55">
        <f t="shared" si="15"/>
        <v>1877.2782957096449</v>
      </c>
      <c r="AN55">
        <f t="shared" si="18"/>
        <v>1877.2782957096451</v>
      </c>
      <c r="AO55">
        <f t="shared" si="16"/>
        <v>0</v>
      </c>
    </row>
    <row r="56" spans="1:41" x14ac:dyDescent="0.35">
      <c r="A56" s="2">
        <v>41624</v>
      </c>
      <c r="B56">
        <v>8.2244163493046791</v>
      </c>
      <c r="C56">
        <f t="shared" si="3"/>
        <v>8.0235475405279377</v>
      </c>
      <c r="D56">
        <f t="shared" si="4"/>
        <v>3051.9851921091199</v>
      </c>
      <c r="E56">
        <v>1</v>
      </c>
      <c r="F56">
        <v>304167.68911039998</v>
      </c>
      <c r="G56">
        <v>53.325908660888601</v>
      </c>
      <c r="H56">
        <v>47.159385681152301</v>
      </c>
      <c r="I56">
        <v>31.600833892822202</v>
      </c>
      <c r="J56">
        <v>194126.84672716001</v>
      </c>
      <c r="K56">
        <v>9.2295454545454501</v>
      </c>
      <c r="L56">
        <v>0</v>
      </c>
      <c r="M56">
        <v>16.690748214721602</v>
      </c>
      <c r="N56">
        <v>16.757898330688398</v>
      </c>
      <c r="O56">
        <v>8.6659049987792898</v>
      </c>
      <c r="P56">
        <v>61</v>
      </c>
      <c r="S56">
        <f t="shared" si="17"/>
        <v>1552.6875989976984</v>
      </c>
      <c r="T56" s="9">
        <f>$D56-EXP(SUMPRODUCT(G56:$P56,G$1:$P$1))*EXP(SUMPRODUCT($E56:E56,$E$1:E$1))</f>
        <v>668.64265370205248</v>
      </c>
      <c r="U56" s="9">
        <f>$D56-EXP(SUMPRODUCT(H56:$P56,H$1:$P$1))*EXP(SUMPRODUCT($E56:F56,$E$1:F$1))</f>
        <v>1710.8629601612688</v>
      </c>
      <c r="V56" s="9">
        <f>$D56-EXP(SUMPRODUCT(I56:$P56,I$1:$P$1))*EXP(SUMPRODUCT($E56:G56,$E$1:G$1))</f>
        <v>-4107.1328526221896</v>
      </c>
      <c r="W56" s="9">
        <f>$D56-EXP(SUMPRODUCT(J56:$P56,J$1:$P$1))*EXP(SUMPRODUCT($E56:H56,$E$1:H$1))</f>
        <v>1332.2981467644081</v>
      </c>
      <c r="X56" s="9">
        <f>$D56-EXP(SUMPRODUCT(K56:$P56,K$1:$P$1))*EXP(SUMPRODUCT($E56:I56,$E$1:I$1))</f>
        <v>2127.1020162610457</v>
      </c>
      <c r="Y56" s="9">
        <f>$D56-EXP(SUMPRODUCT(N56:$P56,N$1:$P$1))*EXP(SUMPRODUCT($E56:L56,$E$1:L$1))</f>
        <v>458.09796368503112</v>
      </c>
      <c r="Z56" s="9">
        <f>$D56-EXP(SUMPRODUCT(O56:$P56,O$1:$P$1))*EXP(SUMPRODUCT($E56:M56,$E$1:M$1))</f>
        <v>-828.13415618312729</v>
      </c>
      <c r="AA56" s="9">
        <f>$D56-EXP(SUMPRODUCT(P56:$P56,P$1:$P$1))*EXP(SUMPRODUCT($E56:N56,$E$1:N$1))</f>
        <v>137.56086134293218</v>
      </c>
      <c r="AC56">
        <f t="shared" si="6"/>
        <v>2622.6596486852554</v>
      </c>
      <c r="AD56" s="9">
        <f t="shared" si="7"/>
        <v>-401.32939598550456</v>
      </c>
      <c r="AE56">
        <f t="shared" si="8"/>
        <v>1710.0406746497179</v>
      </c>
      <c r="AF56">
        <f t="shared" si="9"/>
        <v>-4106.28025808846</v>
      </c>
      <c r="AG56">
        <f t="shared" si="10"/>
        <v>1331.7244968267516</v>
      </c>
      <c r="AH56">
        <f t="shared" si="11"/>
        <v>2125.9081361536737</v>
      </c>
      <c r="AI56">
        <f t="shared" si="12"/>
        <v>457.93532903442684</v>
      </c>
      <c r="AJ56">
        <f t="shared" si="13"/>
        <v>-827.89408253164186</v>
      </c>
      <c r="AK56">
        <f t="shared" si="14"/>
        <v>137.51474139652868</v>
      </c>
      <c r="AM56">
        <f t="shared" si="15"/>
        <v>3051.9851921091199</v>
      </c>
      <c r="AN56">
        <f t="shared" si="18"/>
        <v>3051.9851921091199</v>
      </c>
      <c r="AO56">
        <f t="shared" si="16"/>
        <v>0</v>
      </c>
    </row>
    <row r="57" spans="1:41" x14ac:dyDescent="0.35">
      <c r="A57" s="2">
        <v>41631</v>
      </c>
      <c r="B57">
        <v>7.4800162640617502</v>
      </c>
      <c r="C57">
        <f t="shared" si="3"/>
        <v>8.3709966693844358</v>
      </c>
      <c r="D57">
        <f t="shared" si="4"/>
        <v>4319.939469216004</v>
      </c>
      <c r="E57">
        <v>1</v>
      </c>
      <c r="F57">
        <v>296180.52850027202</v>
      </c>
      <c r="G57">
        <v>50.611976623535099</v>
      </c>
      <c r="H57">
        <v>42.1873168945312</v>
      </c>
      <c r="I57">
        <v>35.632724761962798</v>
      </c>
      <c r="J57">
        <v>144126.476592666</v>
      </c>
      <c r="K57">
        <v>12.2477272727272</v>
      </c>
      <c r="L57">
        <v>0.57142857142857095</v>
      </c>
      <c r="M57">
        <v>27.525934219360298</v>
      </c>
      <c r="N57">
        <v>10.317086219787599</v>
      </c>
      <c r="O57">
        <v>10.510757446289</v>
      </c>
      <c r="P57">
        <v>74</v>
      </c>
      <c r="S57">
        <f t="shared" si="17"/>
        <v>836.97085090798419</v>
      </c>
      <c r="T57" s="9">
        <f>$D57-EXP(SUMPRODUCT(G57:$P57,G$1:$P$1))*EXP(SUMPRODUCT($E57:E57,$E$1:E$1))</f>
        <v>924.45442581772295</v>
      </c>
      <c r="U57" s="9">
        <f>$D57-EXP(SUMPRODUCT(H57:$P57,H$1:$P$1))*EXP(SUMPRODUCT($E57:F57,$E$1:F$1))</f>
        <v>2340.5178097367998</v>
      </c>
      <c r="V57" s="9">
        <f>$D57-EXP(SUMPRODUCT(I57:$P57,I$1:$P$1))*EXP(SUMPRODUCT($E57:G57,$E$1:G$1))</f>
        <v>-4942.3002759403062</v>
      </c>
      <c r="W57" s="9">
        <f>$D57-EXP(SUMPRODUCT(J57:$P57,J$1:$P$1))*EXP(SUMPRODUCT($E57:H57,$E$1:H$1))</f>
        <v>2057.5975192157653</v>
      </c>
      <c r="X57" s="9">
        <f>$D57-EXP(SUMPRODUCT(K57:$P57,K$1:$P$1))*EXP(SUMPRODUCT($E57:I57,$E$1:I$1))</f>
        <v>2539.4940663044545</v>
      </c>
      <c r="Y57" s="9">
        <f>$D57-EXP(SUMPRODUCT(N57:$P57,N$1:$P$1))*EXP(SUMPRODUCT($E57:L57,$E$1:L$1))</f>
        <v>1016.2869269746757</v>
      </c>
      <c r="Z57" s="9">
        <f>$D57-EXP(SUMPRODUCT(O57:$P57,O$1:$P$1))*EXP(SUMPRODUCT($E57:M57,$E$1:M$1))</f>
        <v>-688.09725853487907</v>
      </c>
      <c r="AA57" s="9">
        <f>$D57-EXP(SUMPRODUCT(P57:$P57,P$1:$P$1))*EXP(SUMPRODUCT($E57:N57,$E$1:N$1))</f>
        <v>235.01540473378691</v>
      </c>
      <c r="AC57">
        <f t="shared" si="6"/>
        <v>1906.9429005955412</v>
      </c>
      <c r="AD57" s="9">
        <f t="shared" si="7"/>
        <v>-145.5176238698341</v>
      </c>
      <c r="AE57">
        <f t="shared" si="8"/>
        <v>2339.7373730572649</v>
      </c>
      <c r="AF57">
        <f t="shared" si="9"/>
        <v>-4941.5375714381698</v>
      </c>
      <c r="AG57">
        <f t="shared" si="10"/>
        <v>2056.9506783631614</v>
      </c>
      <c r="AH57">
        <f t="shared" si="11"/>
        <v>2538.6076884734098</v>
      </c>
      <c r="AI57">
        <f t="shared" si="12"/>
        <v>1016.0187142716422</v>
      </c>
      <c r="AJ57">
        <f t="shared" si="13"/>
        <v>-687.94945595769445</v>
      </c>
      <c r="AK57">
        <f t="shared" si="14"/>
        <v>234.95946648265775</v>
      </c>
      <c r="AM57">
        <f t="shared" si="15"/>
        <v>4319.939469216004</v>
      </c>
      <c r="AN57">
        <f t="shared" si="18"/>
        <v>4319.939469216004</v>
      </c>
      <c r="AO57">
        <f t="shared" si="16"/>
        <v>0</v>
      </c>
    </row>
    <row r="58" spans="1:41" x14ac:dyDescent="0.35">
      <c r="A58" s="2">
        <v>41638</v>
      </c>
      <c r="B58">
        <v>9.7528026009620508</v>
      </c>
      <c r="C58">
        <f t="shared" si="3"/>
        <v>9.21555994479316</v>
      </c>
      <c r="D58">
        <f t="shared" si="4"/>
        <v>10052.332185184203</v>
      </c>
      <c r="E58">
        <v>1</v>
      </c>
      <c r="F58">
        <v>269122.08606449602</v>
      </c>
      <c r="G58">
        <v>47.674026489257798</v>
      </c>
      <c r="H58">
        <v>36.971485137939403</v>
      </c>
      <c r="I58">
        <v>39.378387451171797</v>
      </c>
      <c r="J58">
        <v>210059.18380867501</v>
      </c>
      <c r="K58">
        <v>15.8090909090909</v>
      </c>
      <c r="L58">
        <v>1</v>
      </c>
      <c r="M58">
        <v>31.7047519683837</v>
      </c>
      <c r="N58">
        <v>12.9221601486206</v>
      </c>
      <c r="O58">
        <v>35.255733489990199</v>
      </c>
      <c r="P58">
        <v>89</v>
      </c>
      <c r="S58">
        <f t="shared" si="17"/>
        <v>-2366.2866387592931</v>
      </c>
      <c r="T58" s="9">
        <f>$D58-EXP(SUMPRODUCT(G58:$P58,G$1:$P$1))*EXP(SUMPRODUCT($E58:E58,$E$1:E$1))</f>
        <v>1975.4299697585757</v>
      </c>
      <c r="U58" s="9">
        <f>$D58-EXP(SUMPRODUCT(H58:$P58,H$1:$P$1))*EXP(SUMPRODUCT($E58:F58,$E$1:F$1))</f>
        <v>5232.8274181913566</v>
      </c>
      <c r="V58" s="9">
        <f>$D58-EXP(SUMPRODUCT(I58:$P58,I$1:$P$1))*EXP(SUMPRODUCT($E58:G58,$E$1:G$1))</f>
        <v>-9561.0509377318685</v>
      </c>
      <c r="W58" s="9">
        <f>$D58-EXP(SUMPRODUCT(J58:$P58,J$1:$P$1))*EXP(SUMPRODUCT($E58:H58,$E$1:H$1))</f>
        <v>5134.0033831923656</v>
      </c>
      <c r="X58" s="9">
        <f>$D58-EXP(SUMPRODUCT(K58:$P58,K$1:$P$1))*EXP(SUMPRODUCT($E58:I58,$E$1:I$1))</f>
        <v>7290.3718737326726</v>
      </c>
      <c r="Y58" s="9">
        <f>$D58-EXP(SUMPRODUCT(N58:$P58,N$1:$P$1))*EXP(SUMPRODUCT($E58:L58,$E$1:L$1))</f>
        <v>2671.5947090809532</v>
      </c>
      <c r="Z58" s="9">
        <f>$D58-EXP(SUMPRODUCT(O58:$P58,O$1:$P$1))*EXP(SUMPRODUCT($E58:M58,$E$1:M$1))</f>
        <v>-2044.3054439926636</v>
      </c>
      <c r="AA58" s="9">
        <f>$D58-EXP(SUMPRODUCT(P58:$P58,P$1:$P$1))*EXP(SUMPRODUCT($E58:N58,$E$1:N$1))</f>
        <v>1719.7478517121053</v>
      </c>
      <c r="AC58">
        <f t="shared" si="6"/>
        <v>-1296.314589071736</v>
      </c>
      <c r="AD58" s="9">
        <f t="shared" si="7"/>
        <v>905.45792007101863</v>
      </c>
      <c r="AE58">
        <f t="shared" si="8"/>
        <v>5232.0922847028924</v>
      </c>
      <c r="AF58">
        <f t="shared" si="9"/>
        <v>-9560.38253025206</v>
      </c>
      <c r="AG58">
        <f t="shared" si="10"/>
        <v>5133.2885473249644</v>
      </c>
      <c r="AH58">
        <f t="shared" si="11"/>
        <v>7289.0800097522497</v>
      </c>
      <c r="AI58">
        <f t="shared" si="12"/>
        <v>2671.2857779777733</v>
      </c>
      <c r="AJ58">
        <f t="shared" si="13"/>
        <v>-2044.1203211263744</v>
      </c>
      <c r="AK58">
        <f t="shared" si="14"/>
        <v>1719.5602206984715</v>
      </c>
      <c r="AM58">
        <f t="shared" si="15"/>
        <v>10052.332185184205</v>
      </c>
      <c r="AN58">
        <f t="shared" si="18"/>
        <v>10052.332185184203</v>
      </c>
      <c r="AO58">
        <f t="shared" si="16"/>
        <v>0</v>
      </c>
    </row>
    <row r="59" spans="1:41" x14ac:dyDescent="0.35">
      <c r="A59" s="2">
        <v>41645</v>
      </c>
      <c r="B59">
        <v>9.5700366939519306</v>
      </c>
      <c r="C59">
        <f t="shared" si="3"/>
        <v>9.4673967806996142</v>
      </c>
      <c r="D59">
        <f t="shared" si="4"/>
        <v>12931.180678415307</v>
      </c>
      <c r="E59">
        <v>1</v>
      </c>
      <c r="F59">
        <v>197078.81700575299</v>
      </c>
      <c r="G59">
        <v>44.942836761474602</v>
      </c>
      <c r="H59">
        <v>34.495269775390597</v>
      </c>
      <c r="I59">
        <v>40.195648193359297</v>
      </c>
      <c r="J59">
        <v>236503.508307412</v>
      </c>
      <c r="K59">
        <v>11.056689342403599</v>
      </c>
      <c r="L59">
        <v>1</v>
      </c>
      <c r="M59">
        <v>31.021303176879801</v>
      </c>
      <c r="N59">
        <v>17.407239913940401</v>
      </c>
      <c r="O59">
        <v>45.919822692871101</v>
      </c>
      <c r="P59">
        <v>70</v>
      </c>
      <c r="S59">
        <f t="shared" si="17"/>
        <v>-3376.8996345414926</v>
      </c>
      <c r="T59" s="9">
        <f>$D59-EXP(SUMPRODUCT(G59:$P59,G$1:$P$1))*EXP(SUMPRODUCT($E59:E59,$E$1:E$1))</f>
        <v>1914.4352878853533</v>
      </c>
      <c r="U59" s="9">
        <f>$D59-EXP(SUMPRODUCT(H59:$P59,H$1:$P$1))*EXP(SUMPRODUCT($E59:F59,$E$1:F$1))</f>
        <v>6464.7585670527087</v>
      </c>
      <c r="V59" s="9">
        <f>$D59-EXP(SUMPRODUCT(I59:$P59,I$1:$P$1))*EXP(SUMPRODUCT($E59:G59,$E$1:G$1))</f>
        <v>-11194.611521467499</v>
      </c>
      <c r="W59" s="9">
        <f>$D59-EXP(SUMPRODUCT(J59:$P59,J$1:$P$1))*EXP(SUMPRODUCT($E59:H59,$E$1:H$1))</f>
        <v>6697.4816566597055</v>
      </c>
      <c r="X59" s="9">
        <f>$D59-EXP(SUMPRODUCT(K59:$P59,K$1:$P$1))*EXP(SUMPRODUCT($E59:I59,$E$1:I$1))</f>
        <v>9911.5186149013007</v>
      </c>
      <c r="Y59" s="9">
        <f>$D59-EXP(SUMPRODUCT(N59:$P59,N$1:$P$1))*EXP(SUMPRODUCT($E59:L59,$E$1:L$1))</f>
        <v>3373.2626531493006</v>
      </c>
      <c r="Z59" s="9">
        <f>$D59-EXP(SUMPRODUCT(O59:$P59,O$1:$P$1))*EXP(SUMPRODUCT($E59:M59,$E$1:M$1))</f>
        <v>-3662.4283131819593</v>
      </c>
      <c r="AA59" s="9">
        <f>$D59-EXP(SUMPRODUCT(P59:$P59,P$1:$P$1))*EXP(SUMPRODUCT($E59:N59,$E$1:N$1))</f>
        <v>2803.6633679578918</v>
      </c>
      <c r="AC59">
        <f t="shared" si="6"/>
        <v>-2306.9275848539355</v>
      </c>
      <c r="AD59" s="9">
        <f t="shared" si="7"/>
        <v>844.46323819779627</v>
      </c>
      <c r="AE59">
        <f t="shared" si="8"/>
        <v>6464.0655485098468</v>
      </c>
      <c r="AF59">
        <f t="shared" si="9"/>
        <v>-11193.987881485229</v>
      </c>
      <c r="AG59">
        <f t="shared" si="10"/>
        <v>6696.7519850580511</v>
      </c>
      <c r="AH59">
        <f t="shared" si="11"/>
        <v>9910.0641183252101</v>
      </c>
      <c r="AI59">
        <f t="shared" si="12"/>
        <v>3372.9603815711453</v>
      </c>
      <c r="AJ59">
        <f t="shared" si="13"/>
        <v>-3662.1789370629522</v>
      </c>
      <c r="AK59">
        <f t="shared" si="14"/>
        <v>2803.4189826615202</v>
      </c>
      <c r="AM59">
        <f t="shared" si="15"/>
        <v>12931.18067841531</v>
      </c>
      <c r="AN59">
        <f t="shared" si="18"/>
        <v>12931.180678415307</v>
      </c>
      <c r="AO59">
        <f t="shared" si="16"/>
        <v>0</v>
      </c>
    </row>
    <row r="60" spans="1:41" x14ac:dyDescent="0.35">
      <c r="A60" s="2">
        <v>41652</v>
      </c>
      <c r="B60">
        <v>10.134803831940999</v>
      </c>
      <c r="C60">
        <f t="shared" si="3"/>
        <v>9.5241681276011505</v>
      </c>
      <c r="D60">
        <f t="shared" si="4"/>
        <v>13686.539732952459</v>
      </c>
      <c r="E60">
        <v>1</v>
      </c>
      <c r="F60">
        <v>144939.989170546</v>
      </c>
      <c r="G60">
        <v>42.214927673339801</v>
      </c>
      <c r="H60">
        <v>32.078819274902301</v>
      </c>
      <c r="I60">
        <v>42.181449890136697</v>
      </c>
      <c r="J60">
        <v>234970.98965489201</v>
      </c>
      <c r="K60">
        <v>15.7755102040816</v>
      </c>
      <c r="L60">
        <v>1</v>
      </c>
      <c r="M60">
        <v>31.733558654785099</v>
      </c>
      <c r="N60">
        <v>19.709028244018501</v>
      </c>
      <c r="O60">
        <v>41.290550231933601</v>
      </c>
      <c r="P60">
        <v>72</v>
      </c>
      <c r="S60">
        <f t="shared" si="17"/>
        <v>-3283.9046330903784</v>
      </c>
      <c r="T60" s="9">
        <f>$D60-EXP(SUMPRODUCT(G60:$P60,G$1:$P$1))*EXP(SUMPRODUCT($E60:E60,$E$1:E$1))</f>
        <v>1521.3735434668051</v>
      </c>
      <c r="U60" s="9">
        <f>$D60-EXP(SUMPRODUCT(H60:$P60,H$1:$P$1))*EXP(SUMPRODUCT($E60:F60,$E$1:F$1))</f>
        <v>6548.3538653772912</v>
      </c>
      <c r="V60" s="9">
        <f>$D60-EXP(SUMPRODUCT(I60:$P60,I$1:$P$1))*EXP(SUMPRODUCT($E60:G60,$E$1:G$1))</f>
        <v>-10756.996697272798</v>
      </c>
      <c r="W60" s="9">
        <f>$D60-EXP(SUMPRODUCT(J60:$P60,J$1:$P$1))*EXP(SUMPRODUCT($E60:H60,$E$1:H$1))</f>
        <v>7322.3113994326814</v>
      </c>
      <c r="X60" s="9">
        <f>$D60-EXP(SUMPRODUCT(K60:$P60,K$1:$P$1))*EXP(SUMPRODUCT($E60:I60,$E$1:I$1))</f>
        <v>10460.222657902334</v>
      </c>
      <c r="Y60" s="9">
        <f>$D60-EXP(SUMPRODUCT(N60:$P60,N$1:$P$1))*EXP(SUMPRODUCT($E60:L60,$E$1:L$1))</f>
        <v>3640.2734324767007</v>
      </c>
      <c r="Z60" s="9">
        <f>$D60-EXP(SUMPRODUCT(O60:$P60,O$1:$P$1))*EXP(SUMPRODUCT($E60:M60,$E$1:M$1))</f>
        <v>-4465.1632984961889</v>
      </c>
      <c r="AA60" s="9">
        <f>$D60-EXP(SUMPRODUCT(P60:$P60,P$1:$P$1))*EXP(SUMPRODUCT($E60:N60,$E$1:N$1))</f>
        <v>2700.0694631560127</v>
      </c>
      <c r="AC60">
        <f t="shared" si="6"/>
        <v>-2213.9325834028214</v>
      </c>
      <c r="AD60" s="9">
        <f t="shared" si="7"/>
        <v>451.40149377924809</v>
      </c>
      <c r="AE60">
        <f t="shared" si="8"/>
        <v>6547.7029111925685</v>
      </c>
      <c r="AF60">
        <f t="shared" si="9"/>
        <v>-10756.416744299127</v>
      </c>
      <c r="AG60">
        <f t="shared" si="10"/>
        <v>7321.545679572826</v>
      </c>
      <c r="AH60">
        <f t="shared" si="11"/>
        <v>10458.777586315957</v>
      </c>
      <c r="AI60">
        <f t="shared" si="12"/>
        <v>3639.9642206811686</v>
      </c>
      <c r="AJ60">
        <f t="shared" si="13"/>
        <v>-4464.8809469575654</v>
      </c>
      <c r="AK60">
        <f t="shared" si="14"/>
        <v>2699.8497148476786</v>
      </c>
      <c r="AM60">
        <f t="shared" si="15"/>
        <v>13686.53973295246</v>
      </c>
      <c r="AN60">
        <f t="shared" si="18"/>
        <v>13686.539732952459</v>
      </c>
      <c r="AO60">
        <f t="shared" si="16"/>
        <v>0</v>
      </c>
    </row>
    <row r="61" spans="1:41" x14ac:dyDescent="0.35">
      <c r="A61" s="2">
        <v>41659</v>
      </c>
      <c r="B61">
        <v>8.2255091216451497</v>
      </c>
      <c r="C61">
        <f t="shared" si="3"/>
        <v>8.8076785988043422</v>
      </c>
      <c r="D61">
        <f t="shared" si="4"/>
        <v>6685.3817863602426</v>
      </c>
      <c r="E61">
        <v>1</v>
      </c>
      <c r="F61">
        <v>116677.52120182</v>
      </c>
      <c r="G61">
        <v>47.323410034179602</v>
      </c>
      <c r="H61">
        <v>37.650901794433601</v>
      </c>
      <c r="I61">
        <v>44.130794525146399</v>
      </c>
      <c r="J61">
        <v>208112.16010146801</v>
      </c>
      <c r="K61">
        <v>17.492027334851901</v>
      </c>
      <c r="L61">
        <v>0.28571428571428498</v>
      </c>
      <c r="M61">
        <v>29.555007934570298</v>
      </c>
      <c r="N61">
        <v>17.7697639465332</v>
      </c>
      <c r="O61">
        <v>27.950597763061499</v>
      </c>
      <c r="P61">
        <v>71</v>
      </c>
      <c r="S61">
        <f t="shared" si="17"/>
        <v>-32.455511276589277</v>
      </c>
      <c r="T61" s="9">
        <f>$D61-EXP(SUMPRODUCT(G61:$P61,G$1:$P$1))*EXP(SUMPRODUCT($E61:E61,$E$1:E$1))</f>
        <v>605.01819691832588</v>
      </c>
      <c r="U61" s="9">
        <f>$D61-EXP(SUMPRODUCT(H61:$P61,H$1:$P$1))*EXP(SUMPRODUCT($E61:F61,$E$1:F$1))</f>
        <v>3462.7564890513186</v>
      </c>
      <c r="V61" s="9">
        <f>$D61-EXP(SUMPRODUCT(I61:$P61,I$1:$P$1))*EXP(SUMPRODUCT($E61:G61,$E$1:G$1))</f>
        <v>-6519.8615525336108</v>
      </c>
      <c r="W61" s="9">
        <f>$D61-EXP(SUMPRODUCT(J61:$P61,J$1:$P$1))*EXP(SUMPRODUCT($E61:H61,$E$1:H$1))</f>
        <v>3684.767569074339</v>
      </c>
      <c r="X61" s="9">
        <f>$D61-EXP(SUMPRODUCT(K61:$P61,K$1:$P$1))*EXP(SUMPRODUCT($E61:I61,$E$1:I$1))</f>
        <v>4826.3914039483243</v>
      </c>
      <c r="Y61" s="9">
        <f>$D61-EXP(SUMPRODUCT(N61:$P61,N$1:$P$1))*EXP(SUMPRODUCT($E61:L61,$E$1:L$1))</f>
        <v>1672.859080310056</v>
      </c>
      <c r="Z61" s="9">
        <f>$D61-EXP(SUMPRODUCT(O61:$P61,O$1:$P$1))*EXP(SUMPRODUCT($E61:M61,$E$1:M$1))</f>
        <v>-1938.1347998448518</v>
      </c>
      <c r="AA61" s="9">
        <f>$D61-EXP(SUMPRODUCT(P61:$P61,P$1:$P$1))*EXP(SUMPRODUCT($E61:N61,$E$1:N$1))</f>
        <v>924.04091071293078</v>
      </c>
      <c r="AC61">
        <f t="shared" si="6"/>
        <v>1037.5165384109678</v>
      </c>
      <c r="AD61" s="9">
        <f t="shared" si="7"/>
        <v>-464.95385276923116</v>
      </c>
      <c r="AE61">
        <f t="shared" si="8"/>
        <v>3462.0267620685913</v>
      </c>
      <c r="AF61">
        <f t="shared" si="9"/>
        <v>-6519.1808618800696</v>
      </c>
      <c r="AG61">
        <f t="shared" si="10"/>
        <v>3683.9664627613242</v>
      </c>
      <c r="AH61">
        <f t="shared" si="11"/>
        <v>4825.1115141637001</v>
      </c>
      <c r="AI61">
        <f t="shared" si="12"/>
        <v>1672.5710963127415</v>
      </c>
      <c r="AJ61">
        <f t="shared" si="13"/>
        <v>-1937.8802302065537</v>
      </c>
      <c r="AK61">
        <f t="shared" si="14"/>
        <v>923.89215763163577</v>
      </c>
      <c r="AM61">
        <f t="shared" si="15"/>
        <v>6685.3817863602426</v>
      </c>
      <c r="AN61">
        <f t="shared" si="18"/>
        <v>6685.3817863602426</v>
      </c>
      <c r="AO61">
        <f t="shared" si="16"/>
        <v>0</v>
      </c>
    </row>
    <row r="62" spans="1:41" x14ac:dyDescent="0.35">
      <c r="A62" s="2">
        <v>41666</v>
      </c>
      <c r="B62">
        <v>8.0028948781712703</v>
      </c>
      <c r="C62">
        <f t="shared" si="3"/>
        <v>8.3653167297884323</v>
      </c>
      <c r="D62">
        <f t="shared" si="4"/>
        <v>4295.4720265507704</v>
      </c>
      <c r="E62">
        <v>1</v>
      </c>
      <c r="F62">
        <v>121111.869407283</v>
      </c>
      <c r="G62">
        <v>52.821102142333899</v>
      </c>
      <c r="H62">
        <v>44.0605659484863</v>
      </c>
      <c r="I62">
        <v>44.037517547607401</v>
      </c>
      <c r="J62">
        <v>195343.49193564299</v>
      </c>
      <c r="K62">
        <v>9.2665148063781295</v>
      </c>
      <c r="L62">
        <v>0</v>
      </c>
      <c r="M62">
        <v>31.226930618286101</v>
      </c>
      <c r="N62">
        <v>18.1638584136962</v>
      </c>
      <c r="O62">
        <v>36.712333679199197</v>
      </c>
      <c r="P62">
        <v>65</v>
      </c>
      <c r="S62">
        <f t="shared" si="17"/>
        <v>750.74019316485192</v>
      </c>
      <c r="T62" s="9">
        <f>$D62-EXP(SUMPRODUCT(G62:$P62,G$1:$P$1))*EXP(SUMPRODUCT($E62:E62,$E$1:E$1))</f>
        <v>402.79344914305193</v>
      </c>
      <c r="U62" s="9">
        <f>$D62-EXP(SUMPRODUCT(H62:$P62,H$1:$P$1))*EXP(SUMPRODUCT($E62:F62,$E$1:F$1))</f>
        <v>2393.1789216537632</v>
      </c>
      <c r="V62" s="9">
        <f>$D62-EXP(SUMPRODUCT(I62:$P62,I$1:$P$1))*EXP(SUMPRODUCT($E62:G62,$E$1:G$1))</f>
        <v>-5231.5522660377219</v>
      </c>
      <c r="W62" s="9">
        <f>$D62-EXP(SUMPRODUCT(J62:$P62,J$1:$P$1))*EXP(SUMPRODUCT($E62:H62,$E$1:H$1))</f>
        <v>2364.2588491490765</v>
      </c>
      <c r="X62" s="9">
        <f>$D62-EXP(SUMPRODUCT(K62:$P62,K$1:$P$1))*EXP(SUMPRODUCT($E62:I62,$E$1:I$1))</f>
        <v>3003.4622460199007</v>
      </c>
      <c r="Y62" s="9">
        <f>$D62-EXP(SUMPRODUCT(N62:$P62,N$1:$P$1))*EXP(SUMPRODUCT($E62:L62,$E$1:L$1))</f>
        <v>1126.8834686523487</v>
      </c>
      <c r="Z62" s="9">
        <f>$D62-EXP(SUMPRODUCT(O62:$P62,O$1:$P$1))*EXP(SUMPRODUCT($E62:M62,$E$1:M$1))</f>
        <v>-1276.6551865774918</v>
      </c>
      <c r="AA62" s="9">
        <f>$D62-EXP(SUMPRODUCT(P62:$P62,P$1:$P$1))*EXP(SUMPRODUCT($E62:N62,$E$1:N$1))</f>
        <v>762.36235138299116</v>
      </c>
      <c r="AC62">
        <f t="shared" si="6"/>
        <v>1820.712242852409</v>
      </c>
      <c r="AD62" s="9">
        <f t="shared" si="7"/>
        <v>-667.17860054450512</v>
      </c>
      <c r="AE62">
        <f t="shared" si="8"/>
        <v>2392.3644202587284</v>
      </c>
      <c r="AF62">
        <f t="shared" si="9"/>
        <v>-5230.7556950659391</v>
      </c>
      <c r="AG62">
        <f t="shared" si="10"/>
        <v>2363.4594360930346</v>
      </c>
      <c r="AH62">
        <f t="shared" si="11"/>
        <v>3002.2608835444967</v>
      </c>
      <c r="AI62">
        <f t="shared" si="12"/>
        <v>1126.5791934404042</v>
      </c>
      <c r="AJ62">
        <f t="shared" si="13"/>
        <v>-1276.3949711418572</v>
      </c>
      <c r="AK62">
        <f t="shared" si="14"/>
        <v>762.16696834315042</v>
      </c>
      <c r="AM62">
        <f t="shared" si="15"/>
        <v>4295.4720265507694</v>
      </c>
      <c r="AN62">
        <f t="shared" si="18"/>
        <v>4295.4720265507704</v>
      </c>
      <c r="AO62">
        <f t="shared" si="16"/>
        <v>0</v>
      </c>
    </row>
    <row r="63" spans="1:41" x14ac:dyDescent="0.35">
      <c r="A63" s="2">
        <v>41673</v>
      </c>
      <c r="B63">
        <v>8.9578586984438004</v>
      </c>
      <c r="C63">
        <f t="shared" si="3"/>
        <v>8.7445338676146793</v>
      </c>
      <c r="D63">
        <f t="shared" si="4"/>
        <v>6276.2871571779915</v>
      </c>
      <c r="E63">
        <v>1</v>
      </c>
      <c r="F63">
        <v>146438.698966689</v>
      </c>
      <c r="G63">
        <v>50.331787109375</v>
      </c>
      <c r="H63">
        <v>41.689380645751903</v>
      </c>
      <c r="I63">
        <v>43.279388427734297</v>
      </c>
      <c r="J63">
        <v>185203.23825062401</v>
      </c>
      <c r="K63">
        <v>10.683257918552</v>
      </c>
      <c r="L63">
        <v>0.85714285714285698</v>
      </c>
      <c r="M63">
        <v>32.779678344726499</v>
      </c>
      <c r="N63">
        <v>35.3668823242187</v>
      </c>
      <c r="O63">
        <v>46.390430450439403</v>
      </c>
      <c r="P63">
        <v>71</v>
      </c>
      <c r="S63">
        <f t="shared" si="17"/>
        <v>2612.941196971864</v>
      </c>
      <c r="T63" s="9">
        <f>$D63-EXP(SUMPRODUCT(G63:$P63,G$1:$P$1))*EXP(SUMPRODUCT($E63:E63,$E$1:E$1))</f>
        <v>704.45503647329042</v>
      </c>
      <c r="U63" s="9">
        <f>$D63-EXP(SUMPRODUCT(H63:$P63,H$1:$P$1))*EXP(SUMPRODUCT($E63:F63,$E$1:F$1))</f>
        <v>3388.003511685597</v>
      </c>
      <c r="V63" s="9">
        <f>$D63-EXP(SUMPRODUCT(I63:$P63,I$1:$P$1))*EXP(SUMPRODUCT($E63:G63,$E$1:G$1))</f>
        <v>-7059.8962924807465</v>
      </c>
      <c r="W63" s="9">
        <f>$D63-EXP(SUMPRODUCT(J63:$P63,J$1:$P$1))*EXP(SUMPRODUCT($E63:H63,$E$1:H$1))</f>
        <v>3415.4112176449848</v>
      </c>
      <c r="X63" s="9">
        <f>$D63-EXP(SUMPRODUCT(K63:$P63,K$1:$P$1))*EXP(SUMPRODUCT($E63:I63,$E$1:I$1))</f>
        <v>4267.0026876349521</v>
      </c>
      <c r="Y63" s="9">
        <f>$D63-EXP(SUMPRODUCT(N63:$P63,N$1:$P$1))*EXP(SUMPRODUCT($E63:L63,$E$1:L$1))</f>
        <v>1716.0555976213609</v>
      </c>
      <c r="Z63" s="9">
        <f>$D63-EXP(SUMPRODUCT(O63:$P63,O$1:$P$1))*EXP(SUMPRODUCT($E63:M63,$E$1:M$1))</f>
        <v>-4140.769696952545</v>
      </c>
      <c r="AA63" s="9">
        <f>$D63-EXP(SUMPRODUCT(P63:$P63,P$1:$P$1))*EXP(SUMPRODUCT($E63:N63,$E$1:N$1))</f>
        <v>1373.0838985792334</v>
      </c>
      <c r="AC63">
        <f t="shared" si="6"/>
        <v>3682.913246659421</v>
      </c>
      <c r="AD63" s="9">
        <f t="shared" si="7"/>
        <v>-365.51701321426663</v>
      </c>
      <c r="AE63">
        <f t="shared" si="8"/>
        <v>3387.2273955283704</v>
      </c>
      <c r="AF63">
        <f t="shared" si="9"/>
        <v>-7059.1425901680523</v>
      </c>
      <c r="AG63">
        <f t="shared" si="10"/>
        <v>3414.625566906856</v>
      </c>
      <c r="AH63">
        <f t="shared" si="11"/>
        <v>4265.8636877197105</v>
      </c>
      <c r="AI63">
        <f t="shared" si="12"/>
        <v>1715.7361924355698</v>
      </c>
      <c r="AJ63">
        <f t="shared" si="13"/>
        <v>-4140.2630309963679</v>
      </c>
      <c r="AK63">
        <f t="shared" si="14"/>
        <v>1372.8370087083761</v>
      </c>
      <c r="AM63">
        <f t="shared" si="15"/>
        <v>6276.2871571779924</v>
      </c>
      <c r="AN63">
        <f t="shared" si="18"/>
        <v>6276.2871571779915</v>
      </c>
      <c r="AO63">
        <f t="shared" si="16"/>
        <v>0</v>
      </c>
    </row>
    <row r="64" spans="1:41" x14ac:dyDescent="0.35">
      <c r="A64" s="2">
        <v>41680</v>
      </c>
      <c r="B64">
        <v>9.2440941203961593</v>
      </c>
      <c r="C64">
        <f t="shared" si="3"/>
        <v>8.5987956851794962</v>
      </c>
      <c r="D64">
        <f t="shared" si="4"/>
        <v>5425.1221006058249</v>
      </c>
      <c r="E64">
        <v>1</v>
      </c>
      <c r="F64">
        <v>174025.67407823799</v>
      </c>
      <c r="G64">
        <v>47.459953308105398</v>
      </c>
      <c r="H64">
        <v>39.143810272216797</v>
      </c>
      <c r="I64">
        <v>42.612918853759702</v>
      </c>
      <c r="J64">
        <v>187548.726581934</v>
      </c>
      <c r="K64">
        <v>17.615384615384599</v>
      </c>
      <c r="L64">
        <v>1</v>
      </c>
      <c r="M64">
        <v>34.052993774413999</v>
      </c>
      <c r="N64">
        <v>61.012058258056598</v>
      </c>
      <c r="O64">
        <v>41.494026184082003</v>
      </c>
      <c r="P64">
        <v>79</v>
      </c>
      <c r="S64">
        <f t="shared" si="17"/>
        <v>5812.4453605984418</v>
      </c>
      <c r="T64" s="9">
        <f>$D64-EXP(SUMPRODUCT(G64:$P64,G$1:$P$1))*EXP(SUMPRODUCT($E64:E64,$E$1:E$1))</f>
        <v>715.73612615267666</v>
      </c>
      <c r="U64" s="9">
        <f>$D64-EXP(SUMPRODUCT(H64:$P64,H$1:$P$1))*EXP(SUMPRODUCT($E64:F64,$E$1:F$1))</f>
        <v>2815.4934645204339</v>
      </c>
      <c r="V64" s="9">
        <f>$D64-EXP(SUMPRODUCT(I64:$P64,I$1:$P$1))*EXP(SUMPRODUCT($E64:G64,$E$1:G$1))</f>
        <v>-5583.9685260808828</v>
      </c>
      <c r="W64" s="9">
        <f>$D64-EXP(SUMPRODUCT(J64:$P64,J$1:$P$1))*EXP(SUMPRODUCT($E64:H64,$E$1:H$1))</f>
        <v>2922.1269118792593</v>
      </c>
      <c r="X64" s="9">
        <f>$D64-EXP(SUMPRODUCT(K64:$P64,K$1:$P$1))*EXP(SUMPRODUCT($E64:I64,$E$1:I$1))</f>
        <v>3713.2017752336415</v>
      </c>
      <c r="Y64" s="9">
        <f>$D64-EXP(SUMPRODUCT(N64:$P64,N$1:$P$1))*EXP(SUMPRODUCT($E64:L64,$E$1:L$1))</f>
        <v>1531.9353635894577</v>
      </c>
      <c r="Z64" s="9">
        <f>$D64-EXP(SUMPRODUCT(O64:$P64,O$1:$P$1))*EXP(SUMPRODUCT($E64:M64,$E$1:M$1))</f>
        <v>-7576.825384682269</v>
      </c>
      <c r="AA64" s="9">
        <f>$D64-EXP(SUMPRODUCT(P64:$P64,P$1:$P$1))*EXP(SUMPRODUCT($E64:N64,$E$1:N$1))</f>
        <v>1074.9770093950656</v>
      </c>
      <c r="AC64">
        <f t="shared" si="6"/>
        <v>6882.4174102859988</v>
      </c>
      <c r="AD64" s="9">
        <f t="shared" si="7"/>
        <v>-354.23592353488038</v>
      </c>
      <c r="AE64">
        <f t="shared" si="8"/>
        <v>2814.7616320404231</v>
      </c>
      <c r="AF64">
        <f t="shared" si="9"/>
        <v>-5583.2608451349715</v>
      </c>
      <c r="AG64">
        <f t="shared" si="10"/>
        <v>2921.3533595633071</v>
      </c>
      <c r="AH64">
        <f t="shared" si="11"/>
        <v>3712.0483505651628</v>
      </c>
      <c r="AI64">
        <f t="shared" si="12"/>
        <v>1531.6035512181197</v>
      </c>
      <c r="AJ64">
        <f t="shared" si="13"/>
        <v>-7575.9513259356645</v>
      </c>
      <c r="AK64">
        <f t="shared" si="14"/>
        <v>1074.7561781877139</v>
      </c>
      <c r="AM64">
        <f t="shared" si="15"/>
        <v>5425.122100605824</v>
      </c>
      <c r="AN64">
        <f t="shared" si="18"/>
        <v>5425.1221006058249</v>
      </c>
      <c r="AO64">
        <f t="shared" si="16"/>
        <v>0</v>
      </c>
    </row>
    <row r="65" spans="1:41" x14ac:dyDescent="0.35">
      <c r="A65" s="2">
        <v>41687</v>
      </c>
      <c r="B65">
        <v>9.4337544786869802</v>
      </c>
      <c r="C65">
        <f t="shared" si="3"/>
        <v>8.9165745017145159</v>
      </c>
      <c r="D65">
        <f t="shared" si="4"/>
        <v>7454.510032616221</v>
      </c>
      <c r="E65">
        <v>1</v>
      </c>
      <c r="F65">
        <v>191640.70423437399</v>
      </c>
      <c r="G65">
        <v>44.355358123779297</v>
      </c>
      <c r="H65">
        <v>36.628364562988203</v>
      </c>
      <c r="I65">
        <v>41.664154052734297</v>
      </c>
      <c r="J65">
        <v>205028.038932258</v>
      </c>
      <c r="K65">
        <v>28.4761904761904</v>
      </c>
      <c r="L65">
        <v>1</v>
      </c>
      <c r="M65">
        <v>31.561569213867099</v>
      </c>
      <c r="N65">
        <v>60.089466094970703</v>
      </c>
      <c r="O65">
        <v>26.763654708862301</v>
      </c>
      <c r="P65">
        <v>82</v>
      </c>
      <c r="S65">
        <f t="shared" si="17"/>
        <v>7602.3499980250854</v>
      </c>
      <c r="T65" s="9">
        <f>$D65-EXP(SUMPRODUCT(G65:$P65,G$1:$P$1))*EXP(SUMPRODUCT($E65:E65,$E$1:E$1))</f>
        <v>1075.4846126969996</v>
      </c>
      <c r="U65" s="9">
        <f>$D65-EXP(SUMPRODUCT(H65:$P65,H$1:$P$1))*EXP(SUMPRODUCT($E65:F65,$E$1:F$1))</f>
        <v>3692.8528496171916</v>
      </c>
      <c r="V65" s="9">
        <f>$D65-EXP(SUMPRODUCT(I65:$P65,I$1:$P$1))*EXP(SUMPRODUCT($E65:G65,$E$1:G$1))</f>
        <v>-7000.2449600771233</v>
      </c>
      <c r="W65" s="9">
        <f>$D65-EXP(SUMPRODUCT(J65:$P65,J$1:$P$1))*EXP(SUMPRODUCT($E65:H65,$E$1:H$1))</f>
        <v>3955.465872061975</v>
      </c>
      <c r="X65" s="9">
        <f>$D65-EXP(SUMPRODUCT(K65:$P65,K$1:$P$1))*EXP(SUMPRODUCT($E65:I65,$E$1:I$1))</f>
        <v>5341.9578467789443</v>
      </c>
      <c r="Y65" s="9">
        <f>$D65-EXP(SUMPRODUCT(N65:$P65,N$1:$P$1))*EXP(SUMPRODUCT($E65:L65,$E$1:L$1))</f>
        <v>1973.533456998256</v>
      </c>
      <c r="Z65" s="9">
        <f>$D65-EXP(SUMPRODUCT(O65:$P65,O$1:$P$1))*EXP(SUMPRODUCT($E65:M65,$E$1:M$1))</f>
        <v>-10176.528715256751</v>
      </c>
      <c r="AA65" s="9">
        <f>$D65-EXP(SUMPRODUCT(P65:$P65,P$1:$P$1))*EXP(SUMPRODUCT($E65:N65,$E$1:N$1))</f>
        <v>989.63907177164219</v>
      </c>
      <c r="AC65">
        <f t="shared" si="6"/>
        <v>8672.3220477126415</v>
      </c>
      <c r="AD65" s="9">
        <f t="shared" si="7"/>
        <v>5.5125630094426015</v>
      </c>
      <c r="AE65">
        <f t="shared" si="8"/>
        <v>3692.1688899949231</v>
      </c>
      <c r="AF65">
        <f t="shared" si="9"/>
        <v>-6999.5827558741894</v>
      </c>
      <c r="AG65">
        <f t="shared" si="10"/>
        <v>3954.7095426734559</v>
      </c>
      <c r="AH65">
        <f t="shared" si="11"/>
        <v>5340.6969243395106</v>
      </c>
      <c r="AI65">
        <f t="shared" si="12"/>
        <v>1973.2259210678362</v>
      </c>
      <c r="AJ65">
        <f t="shared" si="13"/>
        <v>-10175.667873565475</v>
      </c>
      <c r="AK65">
        <f t="shared" si="14"/>
        <v>989.49663560128158</v>
      </c>
      <c r="AM65">
        <f t="shared" si="15"/>
        <v>7454.510032616221</v>
      </c>
      <c r="AN65">
        <f t="shared" si="18"/>
        <v>7454.510032616221</v>
      </c>
      <c r="AO65">
        <f t="shared" si="16"/>
        <v>0</v>
      </c>
    </row>
    <row r="66" spans="1:41" x14ac:dyDescent="0.35">
      <c r="A66" s="2">
        <v>41694</v>
      </c>
      <c r="B66">
        <v>7.7537058607683997</v>
      </c>
      <c r="C66">
        <f t="shared" si="3"/>
        <v>7.7428807279181848</v>
      </c>
      <c r="D66">
        <f t="shared" si="4"/>
        <v>2305.1032028938475</v>
      </c>
      <c r="E66">
        <v>1</v>
      </c>
      <c r="F66">
        <v>163940.85042521701</v>
      </c>
      <c r="G66">
        <v>42.920680999755803</v>
      </c>
      <c r="H66">
        <v>33.3458251953125</v>
      </c>
      <c r="I66">
        <v>40.0784492492675</v>
      </c>
      <c r="J66">
        <v>170999.154013533</v>
      </c>
      <c r="K66">
        <v>13.430839002267501</v>
      </c>
      <c r="L66">
        <v>0.28571428571428498</v>
      </c>
      <c r="M66">
        <v>29.5895690917968</v>
      </c>
      <c r="N66">
        <v>56.2301025390625</v>
      </c>
      <c r="O66">
        <v>9.6121902465820295</v>
      </c>
      <c r="P66">
        <v>73</v>
      </c>
      <c r="S66">
        <f t="shared" si="17"/>
        <v>2278.5853011202485</v>
      </c>
      <c r="T66" s="9">
        <f>$D66-EXP(SUMPRODUCT(G66:$P66,G$1:$P$1))*EXP(SUMPRODUCT($E66:E66,$E$1:E$1))</f>
        <v>287.63867753857994</v>
      </c>
      <c r="U66" s="9">
        <f>$D66-EXP(SUMPRODUCT(H66:$P66,H$1:$P$1))*EXP(SUMPRODUCT($E66:F66,$E$1:F$1))</f>
        <v>1115.8940034710586</v>
      </c>
      <c r="V66" s="9">
        <f>$D66-EXP(SUMPRODUCT(I66:$P66,I$1:$P$1))*EXP(SUMPRODUCT($E66:G66,$E$1:G$1))</f>
        <v>-1907.0948852600091</v>
      </c>
      <c r="W66" s="9">
        <f>$D66-EXP(SUMPRODUCT(J66:$P66,J$1:$P$1))*EXP(SUMPRODUCT($E66:H66,$E$1:H$1))</f>
        <v>1191.5217451638114</v>
      </c>
      <c r="X66" s="9">
        <f>$D66-EXP(SUMPRODUCT(K66:$P66,K$1:$P$1))*EXP(SUMPRODUCT($E66:I66,$E$1:I$1))</f>
        <v>1499.7862495933855</v>
      </c>
      <c r="Y66" s="9">
        <f>$D66-EXP(SUMPRODUCT(N66:$P66,N$1:$P$1))*EXP(SUMPRODUCT($E66:L66,$E$1:L$1))</f>
        <v>577.37963084603598</v>
      </c>
      <c r="Z66" s="9">
        <f>$D66-EXP(SUMPRODUCT(O66:$P66,O$1:$P$1))*EXP(SUMPRODUCT($E66:M66,$E$1:M$1))</f>
        <v>-2853.5621727676385</v>
      </c>
      <c r="AA66" s="9">
        <f>$D66-EXP(SUMPRODUCT(P66:$P66,P$1:$P$1))*EXP(SUMPRODUCT($E66:N66,$E$1:N$1))</f>
        <v>114.95465318837523</v>
      </c>
      <c r="AC66">
        <f t="shared" si="6"/>
        <v>3348.5573508078055</v>
      </c>
      <c r="AD66" s="9">
        <f t="shared" si="7"/>
        <v>-782.33337214897711</v>
      </c>
      <c r="AE66">
        <f t="shared" si="8"/>
        <v>1115.2321665700424</v>
      </c>
      <c r="AF66">
        <f t="shared" si="9"/>
        <v>-1906.492026086303</v>
      </c>
      <c r="AG66">
        <f t="shared" si="10"/>
        <v>1190.7942010745894</v>
      </c>
      <c r="AH66">
        <f t="shared" si="11"/>
        <v>1498.7346047962023</v>
      </c>
      <c r="AI66">
        <f t="shared" si="12"/>
        <v>577.09131008480551</v>
      </c>
      <c r="AJ66">
        <f t="shared" si="13"/>
        <v>-2852.7566203186639</v>
      </c>
      <c r="AK66">
        <f t="shared" si="14"/>
        <v>114.90349711188293</v>
      </c>
      <c r="AM66">
        <f t="shared" si="15"/>
        <v>2305.1032028938475</v>
      </c>
      <c r="AN66">
        <f t="shared" si="18"/>
        <v>2305.1032028938475</v>
      </c>
      <c r="AO66">
        <f t="shared" si="16"/>
        <v>0</v>
      </c>
    </row>
    <row r="67" spans="1:41" x14ac:dyDescent="0.35">
      <c r="A67" s="2">
        <v>41701</v>
      </c>
      <c r="B67">
        <v>7.7673235631457596</v>
      </c>
      <c r="C67">
        <f t="shared" si="3"/>
        <v>7.6300317671475701</v>
      </c>
      <c r="D67">
        <f t="shared" si="4"/>
        <v>2059.1154310221368</v>
      </c>
      <c r="E67">
        <v>1</v>
      </c>
      <c r="F67">
        <v>179593.42214840301</v>
      </c>
      <c r="G67">
        <v>47.894092559814403</v>
      </c>
      <c r="H67">
        <v>40.254867553710902</v>
      </c>
      <c r="I67">
        <v>38.772315979003899</v>
      </c>
      <c r="J67">
        <v>171890.914408426</v>
      </c>
      <c r="K67">
        <v>9.8163265306122405</v>
      </c>
      <c r="L67">
        <v>0</v>
      </c>
      <c r="M67">
        <v>27.040216445922798</v>
      </c>
      <c r="N67">
        <v>37.8680000305175</v>
      </c>
      <c r="O67">
        <v>8.1454486846923793</v>
      </c>
      <c r="P67">
        <v>70</v>
      </c>
      <c r="S67">
        <f t="shared" si="17"/>
        <v>1443.0356915410896</v>
      </c>
      <c r="T67" s="9">
        <f>$D67-EXP(SUMPRODUCT(G67:$P67,G$1:$P$1))*EXP(SUMPRODUCT($E67:E67,$E$1:E$1))</f>
        <v>279.73178873937786</v>
      </c>
      <c r="U67" s="9">
        <f>$D67-EXP(SUMPRODUCT(H67:$P67,H$1:$P$1))*EXP(SUMPRODUCT($E67:F67,$E$1:F$1))</f>
        <v>1075.2345243968157</v>
      </c>
      <c r="V67" s="9">
        <f>$D67-EXP(SUMPRODUCT(I67:$P67,I$1:$P$1))*EXP(SUMPRODUCT($E67:G67,$E$1:G$1))</f>
        <v>-2204.1876828301642</v>
      </c>
      <c r="W67" s="9">
        <f>$D67-EXP(SUMPRODUCT(J67:$P67,J$1:$P$1))*EXP(SUMPRODUCT($E67:H67,$E$1:H$1))</f>
        <v>1040.5016790855138</v>
      </c>
      <c r="X67" s="9">
        <f>$D67-EXP(SUMPRODUCT(K67:$P67,K$1:$P$1))*EXP(SUMPRODUCT($E67:I67,$E$1:I$1))</f>
        <v>1343.6719214241639</v>
      </c>
      <c r="Y67" s="9">
        <f>$D67-EXP(SUMPRODUCT(N67:$P67,N$1:$P$1))*EXP(SUMPRODUCT($E67:L67,$E$1:L$1))</f>
        <v>476.94654387040032</v>
      </c>
      <c r="Z67" s="9">
        <f>$D67-EXP(SUMPRODUCT(O67:$P67,O$1:$P$1))*EXP(SUMPRODUCT($E67:M67,$E$1:M$1))</f>
        <v>-1483.1747317334807</v>
      </c>
      <c r="AA67" s="9">
        <f>$D67-EXP(SUMPRODUCT(P67:$P67,P$1:$P$1))*EXP(SUMPRODUCT($E67:N67,$E$1:N$1))</f>
        <v>87.355696528420594</v>
      </c>
      <c r="AC67">
        <f t="shared" si="6"/>
        <v>2513.0077412286464</v>
      </c>
      <c r="AD67" s="9">
        <f t="shared" si="7"/>
        <v>-790.24026094817918</v>
      </c>
      <c r="AE67">
        <f t="shared" si="8"/>
        <v>1074.4959974895432</v>
      </c>
      <c r="AF67">
        <f t="shared" si="9"/>
        <v>-2203.4599150796607</v>
      </c>
      <c r="AG67">
        <f t="shared" si="10"/>
        <v>1039.7978452335469</v>
      </c>
      <c r="AH67">
        <f t="shared" si="11"/>
        <v>1342.6147923005522</v>
      </c>
      <c r="AI67">
        <f t="shared" si="12"/>
        <v>476.68306400135123</v>
      </c>
      <c r="AJ67">
        <f t="shared" si="13"/>
        <v>-1482.6322347650434</v>
      </c>
      <c r="AK67">
        <f t="shared" si="14"/>
        <v>87.312346450520664</v>
      </c>
      <c r="AM67">
        <f t="shared" si="15"/>
        <v>2059.1154310221368</v>
      </c>
      <c r="AN67">
        <f t="shared" si="18"/>
        <v>2059.1154310221368</v>
      </c>
      <c r="AO67">
        <f t="shared" si="16"/>
        <v>0</v>
      </c>
    </row>
    <row r="68" spans="1:41" x14ac:dyDescent="0.35">
      <c r="A68" s="2">
        <v>41708</v>
      </c>
      <c r="B68">
        <v>7.7499625184029401</v>
      </c>
      <c r="C68">
        <f t="shared" si="3"/>
        <v>7.7318488267995837</v>
      </c>
      <c r="D68">
        <f t="shared" si="4"/>
        <v>2279.8132867060626</v>
      </c>
      <c r="E68">
        <v>1</v>
      </c>
      <c r="F68">
        <v>199592.48175487301</v>
      </c>
      <c r="G68">
        <v>53.8878784179687</v>
      </c>
      <c r="H68">
        <v>47.249153137207003</v>
      </c>
      <c r="I68">
        <v>37.329654693603501</v>
      </c>
      <c r="J68">
        <v>171203.83397626301</v>
      </c>
      <c r="K68">
        <v>11.6108597285067</v>
      </c>
      <c r="L68">
        <v>0</v>
      </c>
      <c r="M68">
        <v>29.121648788452099</v>
      </c>
      <c r="N68">
        <v>31.589149475097599</v>
      </c>
      <c r="O68">
        <v>7.6359949111938397</v>
      </c>
      <c r="P68">
        <v>71</v>
      </c>
      <c r="S68">
        <f t="shared" si="17"/>
        <v>1772.6681295890476</v>
      </c>
      <c r="T68" s="9">
        <f>$D68-EXP(SUMPRODUCT(G68:$P68,G$1:$P$1))*EXP(SUMPRODUCT($E68:E68,$E$1:E$1))</f>
        <v>341.48700337244259</v>
      </c>
      <c r="U68" s="9">
        <f>$D68-EXP(SUMPRODUCT(H68:$P68,H$1:$P$1))*EXP(SUMPRODUCT($E68:F68,$E$1:F$1))</f>
        <v>1286.6473648390474</v>
      </c>
      <c r="V68" s="9">
        <f>$D68-EXP(SUMPRODUCT(I68:$P68,I$1:$P$1))*EXP(SUMPRODUCT($E68:G68,$E$1:G$1))</f>
        <v>-3076.6878417186622</v>
      </c>
      <c r="W68" s="9">
        <f>$D68-EXP(SUMPRODUCT(J68:$P68,J$1:$P$1))*EXP(SUMPRODUCT($E68:H68,$E$1:H$1))</f>
        <v>1122.0981810132573</v>
      </c>
      <c r="X68" s="9">
        <f>$D68-EXP(SUMPRODUCT(K68:$P68,K$1:$P$1))*EXP(SUMPRODUCT($E68:I68,$E$1:I$1))</f>
        <v>1484.3336511915195</v>
      </c>
      <c r="Y68" s="9">
        <f>$D68-EXP(SUMPRODUCT(N68:$P68,N$1:$P$1))*EXP(SUMPRODUCT($E68:L68,$E$1:L$1))</f>
        <v>563.23626887231012</v>
      </c>
      <c r="Z68" s="9">
        <f>$D68-EXP(SUMPRODUCT(O68:$P68,O$1:$P$1))*EXP(SUMPRODUCT($E68:M68,$E$1:M$1))</f>
        <v>-1304.7609450676787</v>
      </c>
      <c r="AA68" s="9">
        <f>$D68-EXP(SUMPRODUCT(P68:$P68,P$1:$P$1))*EXP(SUMPRODUCT($E68:N68,$E$1:N$1))</f>
        <v>90.791474614778963</v>
      </c>
      <c r="AC68">
        <f t="shared" si="6"/>
        <v>2842.6401792766046</v>
      </c>
      <c r="AD68" s="9">
        <f t="shared" si="7"/>
        <v>-728.48504631511446</v>
      </c>
      <c r="AE68">
        <f t="shared" si="8"/>
        <v>1285.8164137538424</v>
      </c>
      <c r="AF68">
        <f t="shared" si="9"/>
        <v>-3075.8336242790947</v>
      </c>
      <c r="AG68">
        <f t="shared" si="10"/>
        <v>1121.4205357916044</v>
      </c>
      <c r="AH68">
        <f t="shared" si="11"/>
        <v>1483.2807476125654</v>
      </c>
      <c r="AI68">
        <f t="shared" si="12"/>
        <v>562.95250752651543</v>
      </c>
      <c r="AJ68">
        <f t="shared" si="13"/>
        <v>-1304.3083989122983</v>
      </c>
      <c r="AK68">
        <f t="shared" si="14"/>
        <v>90.750835849861588</v>
      </c>
      <c r="AM68">
        <f t="shared" si="15"/>
        <v>2279.8132867060631</v>
      </c>
      <c r="AN68">
        <f t="shared" si="18"/>
        <v>2279.8132867060626</v>
      </c>
      <c r="AO68">
        <f t="shared" si="16"/>
        <v>0</v>
      </c>
    </row>
    <row r="69" spans="1:41" x14ac:dyDescent="0.35">
      <c r="A69" s="2">
        <v>41715</v>
      </c>
      <c r="B69">
        <v>7.2626222194672003</v>
      </c>
      <c r="C69">
        <f t="shared" si="3"/>
        <v>7.7704739343657216</v>
      </c>
      <c r="D69">
        <f t="shared" si="4"/>
        <v>2369.5940543308025</v>
      </c>
      <c r="E69">
        <v>1</v>
      </c>
      <c r="F69">
        <v>228109.96834045299</v>
      </c>
      <c r="G69">
        <v>57.505344390869098</v>
      </c>
      <c r="H69">
        <v>50.523223876953097</v>
      </c>
      <c r="I69">
        <v>35.489749908447202</v>
      </c>
      <c r="J69">
        <v>165364.04055988201</v>
      </c>
      <c r="K69">
        <v>10.797752808988699</v>
      </c>
      <c r="L69">
        <v>0</v>
      </c>
      <c r="M69">
        <v>27.824996948242099</v>
      </c>
      <c r="N69">
        <v>27.077205657958899</v>
      </c>
      <c r="O69">
        <v>7.5750751495361301</v>
      </c>
      <c r="P69">
        <v>67</v>
      </c>
      <c r="S69">
        <f t="shared" si="17"/>
        <v>1941.1160230186867</v>
      </c>
      <c r="T69" s="9">
        <f>$D69-EXP(SUMPRODUCT(G69:$P69,G$1:$P$1))*EXP(SUMPRODUCT($E69:E69,$E$1:E$1))</f>
        <v>401.10700756711799</v>
      </c>
      <c r="U69" s="9">
        <f>$D69-EXP(SUMPRODUCT(H69:$P69,H$1:$P$1))*EXP(SUMPRODUCT($E69:F69,$E$1:F$1))</f>
        <v>1393.3217734111581</v>
      </c>
      <c r="V69" s="9">
        <f>$D69-EXP(SUMPRODUCT(I69:$P69,I$1:$P$1))*EXP(SUMPRODUCT($E69:G69,$E$1:G$1))</f>
        <v>-3537.346471515848</v>
      </c>
      <c r="W69" s="9">
        <f>$D69-EXP(SUMPRODUCT(J69:$P69,J$1:$P$1))*EXP(SUMPRODUCT($E69:H69,$E$1:H$1))</f>
        <v>1125.4183505863664</v>
      </c>
      <c r="X69" s="9">
        <f>$D69-EXP(SUMPRODUCT(K69:$P69,K$1:$P$1))*EXP(SUMPRODUCT($E69:I69,$E$1:I$1))</f>
        <v>1512.5536318372797</v>
      </c>
      <c r="Y69" s="9">
        <f>$D69-EXP(SUMPRODUCT(N69:$P69,N$1:$P$1))*EXP(SUMPRODUCT($E69:L69,$E$1:L$1))</f>
        <v>562.73160966268392</v>
      </c>
      <c r="Z69" s="9">
        <f>$D69-EXP(SUMPRODUCT(O69:$P69,O$1:$P$1))*EXP(SUMPRODUCT($E69:M69,$E$1:M$1))</f>
        <v>-1122.9369993379091</v>
      </c>
      <c r="AA69" s="9">
        <f>$D69-EXP(SUMPRODUCT(P69:$P69,P$1:$P$1))*EXP(SUMPRODUCT($E69:N69,$E$1:N$1))</f>
        <v>93.629129101266699</v>
      </c>
      <c r="AC69">
        <f t="shared" si="6"/>
        <v>3011.088072706244</v>
      </c>
      <c r="AD69" s="9">
        <f t="shared" si="7"/>
        <v>-668.86504212043906</v>
      </c>
      <c r="AE69">
        <f t="shared" si="8"/>
        <v>1392.4350410006509</v>
      </c>
      <c r="AF69">
        <f t="shared" si="9"/>
        <v>-3536.4330621513764</v>
      </c>
      <c r="AG69">
        <f t="shared" si="10"/>
        <v>1124.7741051562784</v>
      </c>
      <c r="AH69">
        <f t="shared" si="11"/>
        <v>1511.5366429878363</v>
      </c>
      <c r="AI69">
        <f t="shared" si="12"/>
        <v>562.46048289242026</v>
      </c>
      <c r="AJ69">
        <f t="shared" si="13"/>
        <v>-1122.5490912896532</v>
      </c>
      <c r="AK69">
        <f t="shared" si="14"/>
        <v>93.588814551320866</v>
      </c>
      <c r="AM69">
        <f t="shared" si="15"/>
        <v>2369.594054330802</v>
      </c>
      <c r="AN69">
        <f t="shared" si="18"/>
        <v>2369.5940543308025</v>
      </c>
      <c r="AO69">
        <f t="shared" si="16"/>
        <v>0</v>
      </c>
    </row>
    <row r="70" spans="1:41" x14ac:dyDescent="0.35">
      <c r="A70" s="2">
        <v>41722</v>
      </c>
      <c r="B70">
        <v>7.4051159558614001</v>
      </c>
      <c r="C70">
        <f t="shared" si="3"/>
        <v>7.6322574330392632</v>
      </c>
      <c r="D70">
        <f t="shared" si="4"/>
        <v>2063.7034377951895</v>
      </c>
      <c r="E70">
        <v>1</v>
      </c>
      <c r="F70">
        <v>191188.28766340201</v>
      </c>
      <c r="G70">
        <v>61.676364898681598</v>
      </c>
      <c r="H70">
        <v>56.308364868163999</v>
      </c>
      <c r="I70">
        <v>34.4461250305175</v>
      </c>
      <c r="J70">
        <v>155554.91123520999</v>
      </c>
      <c r="K70">
        <v>14.7336343115124</v>
      </c>
      <c r="L70">
        <v>0</v>
      </c>
      <c r="M70">
        <v>24.585899353027301</v>
      </c>
      <c r="N70">
        <v>26.333278656005799</v>
      </c>
      <c r="O70">
        <v>4.4162430763244602</v>
      </c>
      <c r="P70">
        <v>72</v>
      </c>
      <c r="S70">
        <f t="shared" si="17"/>
        <v>2375.9667052248669</v>
      </c>
      <c r="T70" s="9">
        <f>$D70-EXP(SUMPRODUCT(G70:$P70,G$1:$P$1))*EXP(SUMPRODUCT($E70:E70,$E$1:E$1))</f>
        <v>297.08704215556509</v>
      </c>
      <c r="U70" s="9">
        <f>$D70-EXP(SUMPRODUCT(H70:$P70,H$1:$P$1))*EXP(SUMPRODUCT($E70:F70,$E$1:F$1))</f>
        <v>1266.4218816876823</v>
      </c>
      <c r="V70" s="9">
        <f>$D70-EXP(SUMPRODUCT(I70:$P70,I$1:$P$1))*EXP(SUMPRODUCT($E70:G70,$E$1:G$1))</f>
        <v>-3647.9073453425945</v>
      </c>
      <c r="W70" s="9">
        <f>$D70-EXP(SUMPRODUCT(J70:$P70,J$1:$P$1))*EXP(SUMPRODUCT($E70:H70,$E$1:H$1))</f>
        <v>959.41448481789848</v>
      </c>
      <c r="X70" s="9">
        <f>$D70-EXP(SUMPRODUCT(K70:$P70,K$1:$P$1))*EXP(SUMPRODUCT($E70:I70,$E$1:I$1))</f>
        <v>1270.8846118007884</v>
      </c>
      <c r="Y70" s="9">
        <f>$D70-EXP(SUMPRODUCT(N70:$P70,N$1:$P$1))*EXP(SUMPRODUCT($E70:L70,$E$1:L$1))</f>
        <v>439.63050390619674</v>
      </c>
      <c r="Z70" s="9">
        <f>$D70-EXP(SUMPRODUCT(O70:$P70,O$1:$P$1))*EXP(SUMPRODUCT($E70:M70,$E$1:M$1))</f>
        <v>-945.73261726102783</v>
      </c>
      <c r="AA70" s="9">
        <f>$D70-EXP(SUMPRODUCT(P70:$P70,P$1:$P$1))*EXP(SUMPRODUCT($E70:N70,$E$1:N$1))</f>
        <v>47.93817080581357</v>
      </c>
      <c r="AC70">
        <f t="shared" si="6"/>
        <v>3445.938754912424</v>
      </c>
      <c r="AD70" s="9">
        <f t="shared" si="7"/>
        <v>-772.88500753199196</v>
      </c>
      <c r="AE70">
        <f t="shared" si="8"/>
        <v>1265.4708321409446</v>
      </c>
      <c r="AF70">
        <f t="shared" si="9"/>
        <v>-3646.8893464141429</v>
      </c>
      <c r="AG70">
        <f t="shared" si="10"/>
        <v>958.78918431021953</v>
      </c>
      <c r="AH70">
        <f t="shared" si="11"/>
        <v>1269.9279490966919</v>
      </c>
      <c r="AI70">
        <f t="shared" si="12"/>
        <v>439.39093890290081</v>
      </c>
      <c r="AJ70">
        <f t="shared" si="13"/>
        <v>-945.35536671100192</v>
      </c>
      <c r="AK70">
        <f t="shared" si="14"/>
        <v>47.914667560161369</v>
      </c>
      <c r="AM70">
        <f t="shared" si="15"/>
        <v>2063.7034377951895</v>
      </c>
      <c r="AN70">
        <f t="shared" ref="AN70:AN101" si="19">D70</f>
        <v>2063.7034377951895</v>
      </c>
      <c r="AO70">
        <f t="shared" si="16"/>
        <v>0</v>
      </c>
    </row>
    <row r="71" spans="1:41" x14ac:dyDescent="0.35">
      <c r="A71" s="2">
        <v>41729</v>
      </c>
      <c r="B71">
        <v>7.2727742247140696</v>
      </c>
      <c r="C71">
        <f t="shared" ref="C71:C123" si="20">SUMPRODUCT(E71:P71,$E$1:$P$1)</f>
        <v>7.4926119773744979</v>
      </c>
      <c r="D71">
        <f t="shared" ref="D71:D123" si="21">EXP(C71)</f>
        <v>1794.7337789754645</v>
      </c>
      <c r="E71">
        <v>1</v>
      </c>
      <c r="F71">
        <v>176849.632357853</v>
      </c>
      <c r="G71">
        <v>59.314495086669901</v>
      </c>
      <c r="H71">
        <v>53.9367866516113</v>
      </c>
      <c r="I71">
        <v>34.731494903564403</v>
      </c>
      <c r="J71">
        <v>156478.183428435</v>
      </c>
      <c r="K71">
        <v>8.6952595936794506</v>
      </c>
      <c r="L71">
        <v>0</v>
      </c>
      <c r="M71">
        <v>22.854621887206999</v>
      </c>
      <c r="N71">
        <v>25.073915481567301</v>
      </c>
      <c r="O71">
        <v>1.87471115589141</v>
      </c>
      <c r="P71">
        <v>68</v>
      </c>
      <c r="S71">
        <f t="shared" si="17"/>
        <v>1893.8004233895531</v>
      </c>
      <c r="T71" s="9">
        <f>$D71-EXP(SUMPRODUCT(G71:$P71,G$1:$P$1))*EXP(SUMPRODUCT($E71:E71,$E$1:E$1))</f>
        <v>240.35192150876833</v>
      </c>
      <c r="U71" s="9">
        <f>$D71-EXP(SUMPRODUCT(H71:$P71,H$1:$P$1))*EXP(SUMPRODUCT($E71:F71,$E$1:F$1))</f>
        <v>1075.6466989078122</v>
      </c>
      <c r="V71" s="9">
        <f>$D71-EXP(SUMPRODUCT(I71:$P71,I$1:$P$1))*EXP(SUMPRODUCT($E71:G71,$E$1:G$1))</f>
        <v>-2963.9916447723735</v>
      </c>
      <c r="W71" s="9">
        <f>$D71-EXP(SUMPRODUCT(J71:$P71,J$1:$P$1))*EXP(SUMPRODUCT($E71:H71,$E$1:H$1))</f>
        <v>839.33277634547267</v>
      </c>
      <c r="X71" s="9">
        <f>$D71-EXP(SUMPRODUCT(K71:$P71,K$1:$P$1))*EXP(SUMPRODUCT($E71:I71,$E$1:I$1))</f>
        <v>1109.1496970473208</v>
      </c>
      <c r="Y71" s="9">
        <f>$D71-EXP(SUMPRODUCT(N71:$P71,N$1:$P$1))*EXP(SUMPRODUCT($E71:L71,$E$1:L$1))</f>
        <v>358.30321298670515</v>
      </c>
      <c r="Z71" s="9">
        <f>$D71-EXP(SUMPRODUCT(O71:$P71,O$1:$P$1))*EXP(SUMPRODUCT($E71:M71,$E$1:M$1))</f>
        <v>-775.6767153768435</v>
      </c>
      <c r="AA71" s="9">
        <f>$D71-EXP(SUMPRODUCT(P71:$P71,P$1:$P$1))*EXP(SUMPRODUCT($E71:N71,$E$1:N$1))</f>
        <v>17.817408939049301</v>
      </c>
      <c r="AC71">
        <f t="shared" ref="AC71:AC123" si="22">S71+SUM($E$2:$P$2)</f>
        <v>2963.7724730771101</v>
      </c>
      <c r="AD71" s="9">
        <f t="shared" ref="AD71:AD123" si="23">T71-$F$2</f>
        <v>-829.62012817878872</v>
      </c>
      <c r="AE71">
        <f t="shared" ref="AE71:AE123" si="24">U71-((G71-G$2)*G$1)</f>
        <v>1074.7320693935758</v>
      </c>
      <c r="AF71">
        <f t="shared" ref="AF71:AF123" si="25">V71-((H71-H$2)*H$1)</f>
        <v>-2963.0165216064993</v>
      </c>
      <c r="AG71">
        <f t="shared" ref="AG71:AG123" si="26">W71-((I71-I$2)*I$1)</f>
        <v>838.70229551848831</v>
      </c>
      <c r="AH71">
        <f t="shared" ref="AH71:AH123" si="27">X71-((J71-J$2)*J$1)</f>
        <v>1108.1873562192359</v>
      </c>
      <c r="AI71">
        <f t="shared" ref="AI71:AI123" si="28">Y71-((M71-M$2)*M$1)</f>
        <v>358.08051755103622</v>
      </c>
      <c r="AJ71">
        <f t="shared" ref="AJ71:AJ123" si="29">Z71-((N71-N$2)*N$1)</f>
        <v>-775.31750646365458</v>
      </c>
      <c r="AK71">
        <f t="shared" ref="AK71:AK123" si="30">AA71-((O71-O$2)*O$1)</f>
        <v>17.807431726277645</v>
      </c>
      <c r="AM71">
        <f t="shared" ref="AM71:AM123" si="31">SUM(S71:AA71)</f>
        <v>1794.7337789754647</v>
      </c>
      <c r="AN71">
        <f t="shared" si="19"/>
        <v>1794.7337789754645</v>
      </c>
      <c r="AO71">
        <f t="shared" ref="AO71:AO123" si="32">AM71-AN71</f>
        <v>0</v>
      </c>
    </row>
    <row r="72" spans="1:41" x14ac:dyDescent="0.35">
      <c r="A72" s="2">
        <v>41736</v>
      </c>
      <c r="B72">
        <v>8.0583844568465803</v>
      </c>
      <c r="C72">
        <f t="shared" si="20"/>
        <v>7.669508395984673</v>
      </c>
      <c r="D72">
        <f t="shared" si="21"/>
        <v>2142.0281567257484</v>
      </c>
      <c r="E72">
        <v>1</v>
      </c>
      <c r="F72">
        <v>160454.377889661</v>
      </c>
      <c r="G72">
        <v>59.715824127197202</v>
      </c>
      <c r="H72">
        <v>54.898838043212798</v>
      </c>
      <c r="I72">
        <v>34.399768829345703</v>
      </c>
      <c r="J72">
        <v>178677.91980703399</v>
      </c>
      <c r="K72">
        <v>8.5923423423423397</v>
      </c>
      <c r="L72">
        <v>0</v>
      </c>
      <c r="M72">
        <v>24.390554428100501</v>
      </c>
      <c r="N72">
        <v>24.6358947753906</v>
      </c>
      <c r="O72">
        <v>2.7214344590902301E-2</v>
      </c>
      <c r="P72">
        <v>64</v>
      </c>
      <c r="S72">
        <f t="shared" si="17"/>
        <v>2258.2736489813037</v>
      </c>
      <c r="T72" s="9">
        <f>$D72-EXP(SUMPRODUCT(G72:$P72,G$1:$P$1))*EXP(SUMPRODUCT($E72:E72,$E$1:E$1))</f>
        <v>261.96812560692547</v>
      </c>
      <c r="U72" s="9">
        <f>$D72-EXP(SUMPRODUCT(H72:$P72,H$1:$P$1))*EXP(SUMPRODUCT($E72:F72,$E$1:F$1))</f>
        <v>1289.0871477806013</v>
      </c>
      <c r="V72" s="9">
        <f>$D72-EXP(SUMPRODUCT(I72:$P72,I$1:$P$1))*EXP(SUMPRODUCT($E72:G72,$E$1:G$1))</f>
        <v>-3637.1946433341495</v>
      </c>
      <c r="W72" s="9">
        <f>$D72-EXP(SUMPRODUCT(J72:$P72,J$1:$P$1))*EXP(SUMPRODUCT($E72:H72,$E$1:H$1))</f>
        <v>994.8626610228348</v>
      </c>
      <c r="X72" s="9">
        <f>$D72-EXP(SUMPRODUCT(K72:$P72,K$1:$P$1))*EXP(SUMPRODUCT($E72:I72,$E$1:I$1))</f>
        <v>1428.2021895546932</v>
      </c>
      <c r="Y72" s="9">
        <f>$D72-EXP(SUMPRODUCT(N72:$P72,N$1:$P$1))*EXP(SUMPRODUCT($E72:L72,$E$1:L$1))</f>
        <v>453.10430048437365</v>
      </c>
      <c r="Z72" s="9">
        <f>$D72-EXP(SUMPRODUCT(O72:$P72,O$1:$P$1))*EXP(SUMPRODUCT($E72:M72,$E$1:M$1))</f>
        <v>-906.58549100039727</v>
      </c>
      <c r="AA72" s="9">
        <f>$D72-EXP(SUMPRODUCT(P72:$P72,P$1:$P$1))*EXP(SUMPRODUCT($E72:N72,$E$1:N$1))</f>
        <v>0.31021762956288512</v>
      </c>
      <c r="AC72">
        <f t="shared" si="22"/>
        <v>3328.2456986688608</v>
      </c>
      <c r="AD72" s="9">
        <f t="shared" si="23"/>
        <v>-808.00392408063158</v>
      </c>
      <c r="AE72">
        <f t="shared" si="24"/>
        <v>1288.1663297725599</v>
      </c>
      <c r="AF72">
        <f t="shared" si="25"/>
        <v>-3636.2021272411662</v>
      </c>
      <c r="AG72">
        <f t="shared" si="26"/>
        <v>994.23820201927572</v>
      </c>
      <c r="AH72">
        <f t="shared" si="27"/>
        <v>1427.1033203478798</v>
      </c>
      <c r="AI72">
        <f t="shared" si="28"/>
        <v>452.86663892202625</v>
      </c>
      <c r="AJ72">
        <f t="shared" si="29"/>
        <v>-906.23255717184497</v>
      </c>
      <c r="AK72">
        <f t="shared" si="30"/>
        <v>0.31007279482097233</v>
      </c>
      <c r="AM72">
        <f t="shared" si="31"/>
        <v>2142.0281567257484</v>
      </c>
      <c r="AN72">
        <f t="shared" si="19"/>
        <v>2142.0281567257484</v>
      </c>
      <c r="AO72">
        <f t="shared" si="32"/>
        <v>0</v>
      </c>
    </row>
    <row r="73" spans="1:41" x14ac:dyDescent="0.35">
      <c r="A73" s="2">
        <v>41743</v>
      </c>
      <c r="B73">
        <v>8.1564705236280304</v>
      </c>
      <c r="C73">
        <f t="shared" si="20"/>
        <v>7.7876113813051688</v>
      </c>
      <c r="D73">
        <f t="shared" si="21"/>
        <v>2410.552808509553</v>
      </c>
      <c r="E73">
        <v>1</v>
      </c>
      <c r="F73">
        <v>147653.46657531301</v>
      </c>
      <c r="G73">
        <v>60.939121246337798</v>
      </c>
      <c r="H73">
        <v>56.610260009765597</v>
      </c>
      <c r="I73">
        <v>33.4844360351562</v>
      </c>
      <c r="J73">
        <v>191372.98796451199</v>
      </c>
      <c r="K73">
        <v>8.7101123595505605</v>
      </c>
      <c r="L73">
        <v>0</v>
      </c>
      <c r="M73">
        <v>20.416923522949201</v>
      </c>
      <c r="N73">
        <v>17.76904296875</v>
      </c>
      <c r="O73">
        <v>1.6274735331535301E-2</v>
      </c>
      <c r="P73">
        <v>63</v>
      </c>
      <c r="S73">
        <f t="shared" si="17"/>
        <v>2464.9835149082774</v>
      </c>
      <c r="T73" s="9">
        <f>$D73-EXP(SUMPRODUCT(G73:$P73,G$1:$P$1))*EXP(SUMPRODUCT($E73:E73,$E$1:E$1))</f>
        <v>272.6746252977091</v>
      </c>
      <c r="U73" s="9">
        <f>$D73-EXP(SUMPRODUCT(H73:$P73,H$1:$P$1))*EXP(SUMPRODUCT($E73:F73,$E$1:F$1))</f>
        <v>1468.6235904522568</v>
      </c>
      <c r="V73" s="9">
        <f>$D73-EXP(SUMPRODUCT(I73:$P73,I$1:$P$1))*EXP(SUMPRODUCT($E73:G73,$E$1:G$1))</f>
        <v>-4297.5286880049089</v>
      </c>
      <c r="W73" s="9">
        <f>$D73-EXP(SUMPRODUCT(J73:$P73,J$1:$P$1))*EXP(SUMPRODUCT($E73:H73,$E$1:H$1))</f>
        <v>1097.9485662853488</v>
      </c>
      <c r="X73" s="9">
        <f>$D73-EXP(SUMPRODUCT(K73:$P73,K$1:$P$1))*EXP(SUMPRODUCT($E73:I73,$E$1:I$1))</f>
        <v>1667.5740129769629</v>
      </c>
      <c r="Y73" s="9">
        <f>$D73-EXP(SUMPRODUCT(N73:$P73,N$1:$P$1))*EXP(SUMPRODUCT($E73:L73,$E$1:L$1))</f>
        <v>434.87091852611343</v>
      </c>
      <c r="Z73" s="9">
        <f>$D73-EXP(SUMPRODUCT(O73:$P73,O$1:$P$1))*EXP(SUMPRODUCT($E73:M73,$E$1:M$1))</f>
        <v>-698.8025108523625</v>
      </c>
      <c r="AA73" s="9">
        <f>$D73-EXP(SUMPRODUCT(P73:$P73,P$1:$P$1))*EXP(SUMPRODUCT($E73:N73,$E$1:N$1))</f>
        <v>0.20877892015596444</v>
      </c>
      <c r="AC73">
        <f t="shared" si="22"/>
        <v>3534.9555645958344</v>
      </c>
      <c r="AD73" s="9">
        <f t="shared" si="23"/>
        <v>-797.29742438984795</v>
      </c>
      <c r="AE73">
        <f t="shared" si="24"/>
        <v>1467.6839092026382</v>
      </c>
      <c r="AF73">
        <f t="shared" si="25"/>
        <v>-4296.5052311141926</v>
      </c>
      <c r="AG73">
        <f t="shared" si="26"/>
        <v>1097.3407233180026</v>
      </c>
      <c r="AH73">
        <f t="shared" si="27"/>
        <v>1666.3970691009811</v>
      </c>
      <c r="AI73">
        <f t="shared" si="28"/>
        <v>434.67197602330583</v>
      </c>
      <c r="AJ73">
        <f t="shared" si="29"/>
        <v>-698.54795154279213</v>
      </c>
      <c r="AK73">
        <f t="shared" si="30"/>
        <v>0.20869230601453001</v>
      </c>
      <c r="AM73">
        <f t="shared" si="31"/>
        <v>2410.552808509553</v>
      </c>
      <c r="AN73">
        <f t="shared" si="19"/>
        <v>2410.552808509553</v>
      </c>
      <c r="AO73">
        <f t="shared" si="32"/>
        <v>0</v>
      </c>
    </row>
    <row r="74" spans="1:41" x14ac:dyDescent="0.35">
      <c r="A74" s="2">
        <v>41750</v>
      </c>
      <c r="B74">
        <v>7.2634930939526496</v>
      </c>
      <c r="C74">
        <f t="shared" si="20"/>
        <v>7.5897391497222575</v>
      </c>
      <c r="D74">
        <f t="shared" si="21"/>
        <v>1977.7975374157897</v>
      </c>
      <c r="E74">
        <v>1</v>
      </c>
      <c r="F74">
        <v>144475.145904412</v>
      </c>
      <c r="G74">
        <v>58.5452880859375</v>
      </c>
      <c r="H74">
        <v>54.241302490234297</v>
      </c>
      <c r="I74">
        <v>31.5647583007812</v>
      </c>
      <c r="J74">
        <v>151968.364319582</v>
      </c>
      <c r="K74">
        <v>9.1393258426966195</v>
      </c>
      <c r="L74">
        <v>0</v>
      </c>
      <c r="M74">
        <v>21.5311775207519</v>
      </c>
      <c r="N74">
        <v>18.468193054199201</v>
      </c>
      <c r="O74">
        <v>14.4726200103759</v>
      </c>
      <c r="P74">
        <v>64</v>
      </c>
      <c r="S74">
        <f t="shared" si="17"/>
        <v>1892.4003640186104</v>
      </c>
      <c r="T74" s="9">
        <f>$D74-EXP(SUMPRODUCT(G74:$P74,G$1:$P$1))*EXP(SUMPRODUCT($E74:E74,$E$1:E$1))</f>
        <v>219.18427900418965</v>
      </c>
      <c r="U74" s="9">
        <f>$D74-EXP(SUMPRODUCT(H74:$P74,H$1:$P$1))*EXP(SUMPRODUCT($E74:F74,$E$1:F$1))</f>
        <v>1175.9080457459559</v>
      </c>
      <c r="V74" s="9">
        <f>$D74-EXP(SUMPRODUCT(I74:$P74,I$1:$P$1))*EXP(SUMPRODUCT($E74:G74,$E$1:G$1))</f>
        <v>-3295.270579178019</v>
      </c>
      <c r="W74" s="9">
        <f>$D74-EXP(SUMPRODUCT(J74:$P74,J$1:$P$1))*EXP(SUMPRODUCT($E74:H74,$E$1:H$1))</f>
        <v>862.64766198449479</v>
      </c>
      <c r="X74" s="9">
        <f>$D74-EXP(SUMPRODUCT(K74:$P74,K$1:$P$1))*EXP(SUMPRODUCT($E74:I74,$E$1:I$1))</f>
        <v>1201.0357611101281</v>
      </c>
      <c r="Y74" s="9">
        <f>$D74-EXP(SUMPRODUCT(N74:$P74,N$1:$P$1))*EXP(SUMPRODUCT($E74:L74,$E$1:L$1))</f>
        <v>374.30501479651525</v>
      </c>
      <c r="Z74" s="9">
        <f>$D74-EXP(SUMPRODUCT(O74:$P74,O$1:$P$1))*EXP(SUMPRODUCT($E74:M74,$E$1:M$1))</f>
        <v>-599.03051223488978</v>
      </c>
      <c r="AA74" s="9">
        <f>$D74-EXP(SUMPRODUCT(P74:$P74,P$1:$P$1))*EXP(SUMPRODUCT($E74:N74,$E$1:N$1))</f>
        <v>146.61750216880455</v>
      </c>
      <c r="AC74">
        <f t="shared" si="22"/>
        <v>2962.3724137061672</v>
      </c>
      <c r="AD74" s="9">
        <f t="shared" si="23"/>
        <v>-850.7877706833674</v>
      </c>
      <c r="AE74">
        <f t="shared" si="24"/>
        <v>1175.0052774036708</v>
      </c>
      <c r="AF74">
        <f t="shared" si="25"/>
        <v>-3294.2899506702979</v>
      </c>
      <c r="AG74">
        <f t="shared" si="26"/>
        <v>862.07466692706066</v>
      </c>
      <c r="AH74">
        <f t="shared" si="27"/>
        <v>1200.1011556695626</v>
      </c>
      <c r="AI74">
        <f t="shared" si="28"/>
        <v>374.09521500275304</v>
      </c>
      <c r="AJ74">
        <f t="shared" si="29"/>
        <v>-598.76593690119535</v>
      </c>
      <c r="AK74">
        <f t="shared" si="30"/>
        <v>146.54047888510934</v>
      </c>
      <c r="AM74">
        <f t="shared" si="31"/>
        <v>1977.7975374157902</v>
      </c>
      <c r="AN74">
        <f t="shared" si="19"/>
        <v>1977.7975374157897</v>
      </c>
      <c r="AO74">
        <f t="shared" si="32"/>
        <v>0</v>
      </c>
    </row>
    <row r="75" spans="1:41" x14ac:dyDescent="0.35">
      <c r="A75" s="2">
        <v>41757</v>
      </c>
      <c r="B75">
        <v>6.8641669617169097</v>
      </c>
      <c r="C75">
        <f t="shared" si="20"/>
        <v>7.2988025690338816</v>
      </c>
      <c r="D75">
        <f t="shared" si="21"/>
        <v>1478.5284314459493</v>
      </c>
      <c r="E75">
        <v>1</v>
      </c>
      <c r="F75">
        <v>163958.16250990299</v>
      </c>
      <c r="G75">
        <v>58.756004333496101</v>
      </c>
      <c r="H75">
        <v>53.816291809082003</v>
      </c>
      <c r="I75">
        <v>30.958724975585898</v>
      </c>
      <c r="J75">
        <v>118579.359322914</v>
      </c>
      <c r="K75">
        <v>7.2157303370786501</v>
      </c>
      <c r="L75">
        <v>0</v>
      </c>
      <c r="M75">
        <v>22.626388549804599</v>
      </c>
      <c r="N75">
        <v>18.327072143554599</v>
      </c>
      <c r="O75">
        <v>19.523445129394499</v>
      </c>
      <c r="P75">
        <v>69</v>
      </c>
      <c r="S75">
        <f t="shared" si="17"/>
        <v>1450.5738670497633</v>
      </c>
      <c r="T75" s="9">
        <f>$D75-EXP(SUMPRODUCT(G75:$P75,G$1:$P$1))*EXP(SUMPRODUCT($E75:E75,$E$1:E$1))</f>
        <v>184.51405780500318</v>
      </c>
      <c r="U75" s="9">
        <f>$D75-EXP(SUMPRODUCT(H75:$P75,H$1:$P$1))*EXP(SUMPRODUCT($E75:F75,$E$1:F$1))</f>
        <v>881.01008886699708</v>
      </c>
      <c r="V75" s="9">
        <f>$D75-EXP(SUMPRODUCT(I75:$P75,I$1:$P$1))*EXP(SUMPRODUCT($E75:G75,$E$1:G$1))</f>
        <v>-2433.2496764099105</v>
      </c>
      <c r="W75" s="9">
        <f>$D75-EXP(SUMPRODUCT(J75:$P75,J$1:$P$1))*EXP(SUMPRODUCT($E75:H75,$E$1:H$1))</f>
        <v>635.66171897589754</v>
      </c>
      <c r="X75" s="9">
        <f>$D75-EXP(SUMPRODUCT(K75:$P75,K$1:$P$1))*EXP(SUMPRODUCT($E75:I75,$E$1:I$1))</f>
        <v>765.4870129402326</v>
      </c>
      <c r="Y75" s="9">
        <f>$D75-EXP(SUMPRODUCT(N75:$P75,N$1:$P$1))*EXP(SUMPRODUCT($E75:L75,$E$1:L$1))</f>
        <v>292.54093247602441</v>
      </c>
      <c r="Z75" s="9">
        <f>$D75-EXP(SUMPRODUCT(O75:$P75,O$1:$P$1))*EXP(SUMPRODUCT($E75:M75,$E$1:M$1))</f>
        <v>-443.92255154758004</v>
      </c>
      <c r="AA75" s="9">
        <f>$D75-EXP(SUMPRODUCT(P75:$P75,P$1:$P$1))*EXP(SUMPRODUCT($E75:N75,$E$1:N$1))</f>
        <v>145.91298128952167</v>
      </c>
      <c r="AC75">
        <f t="shared" si="22"/>
        <v>2520.5459167373201</v>
      </c>
      <c r="AD75" s="9">
        <f t="shared" si="23"/>
        <v>-885.45799188255387</v>
      </c>
      <c r="AE75">
        <f t="shared" si="24"/>
        <v>880.10407128017459</v>
      </c>
      <c r="AF75">
        <f t="shared" si="25"/>
        <v>-2432.2767316702943</v>
      </c>
      <c r="AG75">
        <f t="shared" si="26"/>
        <v>635.09972524141574</v>
      </c>
      <c r="AH75">
        <f t="shared" si="27"/>
        <v>764.75774988039666</v>
      </c>
      <c r="AI75">
        <f t="shared" si="28"/>
        <v>292.32046094599514</v>
      </c>
      <c r="AJ75">
        <f t="shared" si="29"/>
        <v>-443.65999791205149</v>
      </c>
      <c r="AK75">
        <f t="shared" si="30"/>
        <v>145.80907751454302</v>
      </c>
      <c r="AM75">
        <f t="shared" si="31"/>
        <v>1478.5284314459491</v>
      </c>
      <c r="AN75">
        <f t="shared" si="19"/>
        <v>1478.5284314459493</v>
      </c>
      <c r="AO75">
        <f t="shared" si="32"/>
        <v>0</v>
      </c>
    </row>
    <row r="76" spans="1:41" x14ac:dyDescent="0.35">
      <c r="A76" s="2">
        <v>41764</v>
      </c>
      <c r="B76">
        <v>8.5071582493836395</v>
      </c>
      <c r="C76">
        <f t="shared" si="20"/>
        <v>7.8541097994502493</v>
      </c>
      <c r="D76">
        <f t="shared" si="21"/>
        <v>2576.3006682396776</v>
      </c>
      <c r="E76">
        <v>1</v>
      </c>
      <c r="F76">
        <v>177020.54547036701</v>
      </c>
      <c r="G76">
        <v>59.825847625732401</v>
      </c>
      <c r="H76">
        <v>54.109836578369098</v>
      </c>
      <c r="I76">
        <v>30.127346038818299</v>
      </c>
      <c r="J76">
        <v>184893.209248181</v>
      </c>
      <c r="K76">
        <v>8.7740492170022293</v>
      </c>
      <c r="L76">
        <v>0</v>
      </c>
      <c r="M76">
        <v>24.5764846801757</v>
      </c>
      <c r="N76">
        <v>17.967880249023398</v>
      </c>
      <c r="O76">
        <v>28.987707138061499</v>
      </c>
      <c r="P76">
        <v>68</v>
      </c>
      <c r="S76">
        <f t="shared" si="17"/>
        <v>1959.0777515720331</v>
      </c>
      <c r="T76" s="9">
        <f>$D76-EXP(SUMPRODUCT(G76:$P76,G$1:$P$1))*EXP(SUMPRODUCT($E76:E76,$E$1:E$1))</f>
        <v>345.3298906895543</v>
      </c>
      <c r="U76" s="9">
        <f>$D76-EXP(SUMPRODUCT(H76:$P76,H$1:$P$1))*EXP(SUMPRODUCT($E76:F76,$E$1:F$1))</f>
        <v>1552.174274814791</v>
      </c>
      <c r="V76" s="9">
        <f>$D76-EXP(SUMPRODUCT(I76:$P76,I$1:$P$1))*EXP(SUMPRODUCT($E76:G76,$E$1:G$1))</f>
        <v>-4276.1493551089552</v>
      </c>
      <c r="W76" s="9">
        <f>$D76-EXP(SUMPRODUCT(J76:$P76,J$1:$P$1))*EXP(SUMPRODUCT($E76:H76,$E$1:H$1))</f>
        <v>1085.2920620989626</v>
      </c>
      <c r="X76" s="9">
        <f>$D76-EXP(SUMPRODUCT(K76:$P76,K$1:$P$1))*EXP(SUMPRODUCT($E76:I76,$E$1:I$1))</f>
        <v>1749.9521969964226</v>
      </c>
      <c r="Y76" s="9">
        <f>$D76-EXP(SUMPRODUCT(N76:$P76,N$1:$P$1))*EXP(SUMPRODUCT($E76:L76,$E$1:L$1))</f>
        <v>548.64303060248471</v>
      </c>
      <c r="Z76" s="9">
        <f>$D76-EXP(SUMPRODUCT(O76:$P76,O$1:$P$1))*EXP(SUMPRODUCT($E76:M76,$E$1:M$1))</f>
        <v>-756.33130085639323</v>
      </c>
      <c r="AA76" s="9">
        <f>$D76-EXP(SUMPRODUCT(P76:$P76,P$1:$P$1))*EXP(SUMPRODUCT($E76:N76,$E$1:N$1))</f>
        <v>368.31211743077802</v>
      </c>
      <c r="AC76">
        <f t="shared" si="22"/>
        <v>3029.0498012595899</v>
      </c>
      <c r="AD76" s="9">
        <f t="shared" si="23"/>
        <v>-724.64215899800274</v>
      </c>
      <c r="AE76">
        <f t="shared" si="24"/>
        <v>1551.2517602444022</v>
      </c>
      <c r="AF76">
        <f t="shared" si="25"/>
        <v>-4275.1711033734546</v>
      </c>
      <c r="AG76">
        <f t="shared" si="26"/>
        <v>1084.7451603863199</v>
      </c>
      <c r="AH76">
        <f t="shared" si="27"/>
        <v>1748.8151037595462</v>
      </c>
      <c r="AI76">
        <f t="shared" si="28"/>
        <v>548.40355733576109</v>
      </c>
      <c r="AJ76">
        <f t="shared" si="29"/>
        <v>-756.07389300394573</v>
      </c>
      <c r="AK76">
        <f t="shared" si="30"/>
        <v>368.15784485338924</v>
      </c>
      <c r="AM76">
        <f t="shared" si="31"/>
        <v>2576.3006682396776</v>
      </c>
      <c r="AN76">
        <f t="shared" si="19"/>
        <v>2576.3006682396776</v>
      </c>
      <c r="AO76">
        <f t="shared" si="32"/>
        <v>0</v>
      </c>
    </row>
    <row r="77" spans="1:41" x14ac:dyDescent="0.35">
      <c r="A77" s="2">
        <v>41771</v>
      </c>
      <c r="B77">
        <v>7.7700384678052297</v>
      </c>
      <c r="C77">
        <f t="shared" si="20"/>
        <v>8.0963053103330882</v>
      </c>
      <c r="D77">
        <f t="shared" si="21"/>
        <v>3282.3184964107627</v>
      </c>
      <c r="E77">
        <v>1</v>
      </c>
      <c r="F77">
        <v>193793.55862732799</v>
      </c>
      <c r="G77">
        <v>57.866043090820298</v>
      </c>
      <c r="H77">
        <v>52.230754852294901</v>
      </c>
      <c r="I77">
        <v>29.875411987304599</v>
      </c>
      <c r="J77">
        <v>160783.94621822899</v>
      </c>
      <c r="K77">
        <v>9.203125</v>
      </c>
      <c r="L77">
        <v>0.85714285714285698</v>
      </c>
      <c r="M77">
        <v>26.409688949584901</v>
      </c>
      <c r="N77">
        <v>39.962001800537102</v>
      </c>
      <c r="O77">
        <v>35.370681762695298</v>
      </c>
      <c r="P77">
        <v>70</v>
      </c>
      <c r="S77">
        <f t="shared" si="17"/>
        <v>3815.7665919529572</v>
      </c>
      <c r="T77" s="9">
        <f>$D77-EXP(SUMPRODUCT(G77:$P77,G$1:$P$1))*EXP(SUMPRODUCT($E77:E77,$E$1:E$1))</f>
        <v>478.46177991286322</v>
      </c>
      <c r="U77" s="9">
        <f>$D77-EXP(SUMPRODUCT(H77:$P77,H$1:$P$1))*EXP(SUMPRODUCT($E77:F77,$E$1:F$1))</f>
        <v>1937.5045860258542</v>
      </c>
      <c r="V77" s="9">
        <f>$D77-EXP(SUMPRODUCT(I77:$P77,I$1:$P$1))*EXP(SUMPRODUCT($E77:G77,$E$1:G$1))</f>
        <v>-5156.3948368920974</v>
      </c>
      <c r="W77" s="9">
        <f>$D77-EXP(SUMPRODUCT(J77:$P77,J$1:$P$1))*EXP(SUMPRODUCT($E77:H77,$E$1:H$1))</f>
        <v>1374.0015426649156</v>
      </c>
      <c r="X77" s="9">
        <f>$D77-EXP(SUMPRODUCT(K77:$P77,K$1:$P$1))*EXP(SUMPRODUCT($E77:I77,$E$1:I$1))</f>
        <v>2061.2469840337371</v>
      </c>
      <c r="Y77" s="9">
        <f>$D77-EXP(SUMPRODUCT(N77:$P77,N$1:$P$1))*EXP(SUMPRODUCT($E77:L77,$E$1:L$1))</f>
        <v>744.73049981959412</v>
      </c>
      <c r="Z77" s="9">
        <f>$D77-EXP(SUMPRODUCT(O77:$P77,O$1:$P$1))*EXP(SUMPRODUCT($E77:M77,$E$1:M$1))</f>
        <v>-2536.1999632720531</v>
      </c>
      <c r="AA77" s="9">
        <f>$D77-EXP(SUMPRODUCT(P77:$P77,P$1:$P$1))*EXP(SUMPRODUCT($E77:N77,$E$1:N$1))</f>
        <v>563.20131216499158</v>
      </c>
      <c r="AC77">
        <f t="shared" si="22"/>
        <v>4885.7386416405143</v>
      </c>
      <c r="AD77" s="9">
        <f t="shared" si="23"/>
        <v>-591.51026977469382</v>
      </c>
      <c r="AE77">
        <f t="shared" si="24"/>
        <v>1936.6122916413938</v>
      </c>
      <c r="AF77">
        <f t="shared" si="25"/>
        <v>-5155.4505570751226</v>
      </c>
      <c r="AG77">
        <f t="shared" si="26"/>
        <v>1373.4592143111101</v>
      </c>
      <c r="AH77">
        <f t="shared" si="27"/>
        <v>2060.258162764495</v>
      </c>
      <c r="AI77">
        <f t="shared" si="28"/>
        <v>744.47316381046937</v>
      </c>
      <c r="AJ77">
        <f t="shared" si="29"/>
        <v>-2535.6274676342587</v>
      </c>
      <c r="AK77">
        <f t="shared" si="30"/>
        <v>563.01306939665051</v>
      </c>
      <c r="AM77">
        <f t="shared" si="31"/>
        <v>3282.3184964107627</v>
      </c>
      <c r="AN77">
        <f t="shared" si="19"/>
        <v>3282.3184964107627</v>
      </c>
      <c r="AO77">
        <f t="shared" si="32"/>
        <v>0</v>
      </c>
    </row>
    <row r="78" spans="1:41" x14ac:dyDescent="0.35">
      <c r="A78" s="2">
        <v>41778</v>
      </c>
      <c r="B78">
        <v>8.6043873433681703</v>
      </c>
      <c r="C78">
        <f t="shared" si="20"/>
        <v>8.1565614900370988</v>
      </c>
      <c r="D78">
        <f t="shared" si="21"/>
        <v>3486.1787107352347</v>
      </c>
      <c r="E78">
        <v>1</v>
      </c>
      <c r="F78">
        <v>133857.32881743999</v>
      </c>
      <c r="G78">
        <v>55.350517272949197</v>
      </c>
      <c r="H78">
        <v>49.7462768554687</v>
      </c>
      <c r="I78">
        <v>29.428306579589801</v>
      </c>
      <c r="J78">
        <v>214291.08890307401</v>
      </c>
      <c r="K78">
        <v>15.0245535714285</v>
      </c>
      <c r="L78">
        <v>1</v>
      </c>
      <c r="M78">
        <v>30.370719909667901</v>
      </c>
      <c r="N78">
        <v>65.386466979980398</v>
      </c>
      <c r="O78">
        <v>37.870773315429602</v>
      </c>
      <c r="P78">
        <v>83</v>
      </c>
      <c r="S78">
        <f t="shared" si="17"/>
        <v>6092.411323794171</v>
      </c>
      <c r="T78" s="9">
        <f>$D78-EXP(SUMPRODUCT(G78:$P78,G$1:$P$1))*EXP(SUMPRODUCT($E78:E78,$E$1:E$1))</f>
        <v>359.4722464252086</v>
      </c>
      <c r="U78" s="9">
        <f>$D78-EXP(SUMPRODUCT(H78:$P78,H$1:$P$1))*EXP(SUMPRODUCT($E78:F78,$E$1:F$1))</f>
        <v>2001.3473044238381</v>
      </c>
      <c r="V78" s="9">
        <f>$D78-EXP(SUMPRODUCT(I78:$P78,I$1:$P$1))*EXP(SUMPRODUCT($E78:G78,$E$1:G$1))</f>
        <v>-5082.9764807270631</v>
      </c>
      <c r="W78" s="9">
        <f>$D78-EXP(SUMPRODUCT(J78:$P78,J$1:$P$1))*EXP(SUMPRODUCT($E78:H78,$E$1:H$1))</f>
        <v>1442.8214693718451</v>
      </c>
      <c r="X78" s="9">
        <f>$D78-EXP(SUMPRODUCT(K78:$P78,K$1:$P$1))*EXP(SUMPRODUCT($E78:I78,$E$1:I$1))</f>
        <v>2552.9304134590407</v>
      </c>
      <c r="Y78" s="9">
        <f>$D78-EXP(SUMPRODUCT(N78:$P78,N$1:$P$1))*EXP(SUMPRODUCT($E78:L78,$E$1:L$1))</f>
        <v>893.02724996334382</v>
      </c>
      <c r="Z78" s="9">
        <f>$D78-EXP(SUMPRODUCT(O78:$P78,O$1:$P$1))*EXP(SUMPRODUCT($E78:M78,$E$1:M$1))</f>
        <v>-5409.2074820107146</v>
      </c>
      <c r="AA78" s="9">
        <f>$D78-EXP(SUMPRODUCT(P78:$P78,P$1:$P$1))*EXP(SUMPRODUCT($E78:N78,$E$1:N$1))</f>
        <v>636.35266603556556</v>
      </c>
      <c r="AC78">
        <f t="shared" si="22"/>
        <v>7162.3833734817281</v>
      </c>
      <c r="AD78" s="9">
        <f t="shared" si="23"/>
        <v>-710.49980326234845</v>
      </c>
      <c r="AE78">
        <f t="shared" si="24"/>
        <v>2000.4937994474892</v>
      </c>
      <c r="AF78">
        <f t="shared" si="25"/>
        <v>-5082.0771177877932</v>
      </c>
      <c r="AG78">
        <f t="shared" si="26"/>
        <v>1442.2872573225059</v>
      </c>
      <c r="AH78">
        <f t="shared" si="27"/>
        <v>2551.6125232622867</v>
      </c>
      <c r="AI78">
        <f t="shared" si="28"/>
        <v>892.73131766854397</v>
      </c>
      <c r="AJ78">
        <f t="shared" si="29"/>
        <v>-5408.2707554847593</v>
      </c>
      <c r="AK78">
        <f t="shared" si="30"/>
        <v>636.15111777998084</v>
      </c>
      <c r="AM78">
        <f t="shared" si="31"/>
        <v>3486.1787107352347</v>
      </c>
      <c r="AN78">
        <f t="shared" si="19"/>
        <v>3486.1787107352347</v>
      </c>
      <c r="AO78">
        <f t="shared" si="32"/>
        <v>0</v>
      </c>
    </row>
    <row r="79" spans="1:41" x14ac:dyDescent="0.35">
      <c r="A79" s="2">
        <v>41785</v>
      </c>
      <c r="B79">
        <v>8.9141775863872397</v>
      </c>
      <c r="C79">
        <f t="shared" si="20"/>
        <v>8.2456492669762866</v>
      </c>
      <c r="D79">
        <f t="shared" si="21"/>
        <v>3811.0090172270147</v>
      </c>
      <c r="E79">
        <v>1</v>
      </c>
      <c r="F79">
        <v>93582.800198265904</v>
      </c>
      <c r="G79">
        <v>52.765380859375</v>
      </c>
      <c r="H79">
        <v>47.220046997070298</v>
      </c>
      <c r="I79">
        <v>28.788019180297798</v>
      </c>
      <c r="J79">
        <v>213852.57510158001</v>
      </c>
      <c r="K79">
        <v>19.620535714285701</v>
      </c>
      <c r="L79">
        <v>1</v>
      </c>
      <c r="M79">
        <v>31.285326004028299</v>
      </c>
      <c r="N79">
        <v>65.770759582519503</v>
      </c>
      <c r="O79">
        <v>42.576747894287102</v>
      </c>
      <c r="P79">
        <v>86</v>
      </c>
      <c r="S79">
        <f t="shared" si="17"/>
        <v>6401.99772407001</v>
      </c>
      <c r="T79" s="9">
        <f>$D79-EXP(SUMPRODUCT(G79:$P79,G$1:$P$1))*EXP(SUMPRODUCT($E79:E79,$E$1:E$1))</f>
        <v>279.19660138808331</v>
      </c>
      <c r="U79" s="9">
        <f>$D79-EXP(SUMPRODUCT(H79:$P79,H$1:$P$1))*EXP(SUMPRODUCT($E79:F79,$E$1:F$1))</f>
        <v>2121.8144715353255</v>
      </c>
      <c r="V79" s="9">
        <f>$D79-EXP(SUMPRODUCT(I79:$P79,I$1:$P$1))*EXP(SUMPRODUCT($E79:G79,$E$1:G$1))</f>
        <v>-5138.3795876952036</v>
      </c>
      <c r="W79" s="9">
        <f>$D79-EXP(SUMPRODUCT(J79:$P79,J$1:$P$1))*EXP(SUMPRODUCT($E79:H79,$E$1:H$1))</f>
        <v>1551.1440198768041</v>
      </c>
      <c r="X79" s="9">
        <f>$D79-EXP(SUMPRODUCT(K79:$P79,K$1:$P$1))*EXP(SUMPRODUCT($E79:I79,$E$1:I$1))</f>
        <v>2788.0487455301809</v>
      </c>
      <c r="Y79" s="9">
        <f>$D79-EXP(SUMPRODUCT(N79:$P79,N$1:$P$1))*EXP(SUMPRODUCT($E79:L79,$E$1:L$1))</f>
        <v>1001.3875322678691</v>
      </c>
      <c r="Z79" s="9">
        <f>$D79-EXP(SUMPRODUCT(O79:$P79,O$1:$P$1))*EXP(SUMPRODUCT($E79:M79,$E$1:M$1))</f>
        <v>-5966.9022538572981</v>
      </c>
      <c r="AA79" s="9">
        <f>$D79-EXP(SUMPRODUCT(P79:$P79,P$1:$P$1))*EXP(SUMPRODUCT($E79:N79,$E$1:N$1))</f>
        <v>772.70176411124339</v>
      </c>
      <c r="AC79">
        <f t="shared" si="22"/>
        <v>7471.9697737575671</v>
      </c>
      <c r="AD79" s="9">
        <f t="shared" si="23"/>
        <v>-790.77544829947374</v>
      </c>
      <c r="AE79">
        <f t="shared" si="24"/>
        <v>2121.0008293624742</v>
      </c>
      <c r="AF79">
        <f t="shared" si="25"/>
        <v>-5137.5258964655432</v>
      </c>
      <c r="AG79">
        <f t="shared" si="26"/>
        <v>1550.6214309646241</v>
      </c>
      <c r="AH79">
        <f t="shared" si="27"/>
        <v>2786.733552193306</v>
      </c>
      <c r="AI79">
        <f t="shared" si="28"/>
        <v>1001.0826880512859</v>
      </c>
      <c r="AJ79">
        <f t="shared" si="29"/>
        <v>-5965.9600219555186</v>
      </c>
      <c r="AK79">
        <f t="shared" si="30"/>
        <v>772.47517065894999</v>
      </c>
      <c r="AM79">
        <f t="shared" si="31"/>
        <v>3811.0090172270129</v>
      </c>
      <c r="AN79">
        <f t="shared" si="19"/>
        <v>3811.0090172270147</v>
      </c>
      <c r="AO79">
        <f t="shared" si="32"/>
        <v>0</v>
      </c>
    </row>
    <row r="80" spans="1:41" x14ac:dyDescent="0.35">
      <c r="A80" s="2">
        <v>41792</v>
      </c>
      <c r="B80">
        <v>8.4082613060026095</v>
      </c>
      <c r="C80">
        <f t="shared" si="20"/>
        <v>7.6912098318865221</v>
      </c>
      <c r="D80">
        <f t="shared" si="21"/>
        <v>2189.0213086257627</v>
      </c>
      <c r="E80">
        <v>1</v>
      </c>
      <c r="F80">
        <v>166543.99181466899</v>
      </c>
      <c r="G80">
        <v>55.861003875732401</v>
      </c>
      <c r="H80">
        <v>51.1190376281738</v>
      </c>
      <c r="I80">
        <v>28.899446487426701</v>
      </c>
      <c r="J80">
        <v>241479.59516446799</v>
      </c>
      <c r="K80">
        <v>9.7671840354767099</v>
      </c>
      <c r="L80">
        <v>0.14285714285714199</v>
      </c>
      <c r="M80">
        <v>27.1896057128906</v>
      </c>
      <c r="N80">
        <v>63.63720703125</v>
      </c>
      <c r="O80">
        <v>43.395244598388601</v>
      </c>
      <c r="P80">
        <v>72</v>
      </c>
      <c r="S80">
        <f t="shared" si="17"/>
        <v>3685.2533521423702</v>
      </c>
      <c r="T80" s="9">
        <f>$D80-EXP(SUMPRODUCT(G80:$P80,G$1:$P$1))*EXP(SUMPRODUCT($E80:E80,$E$1:E$1))</f>
        <v>277.20394766026129</v>
      </c>
      <c r="U80" s="9">
        <f>$D80-EXP(SUMPRODUCT(H80:$P80,H$1:$P$1))*EXP(SUMPRODUCT($E80:F80,$E$1:F$1))</f>
        <v>1263.9848493927218</v>
      </c>
      <c r="V80" s="9">
        <f>$D80-EXP(SUMPRODUCT(I80:$P80,I$1:$P$1))*EXP(SUMPRODUCT($E80:G80,$E$1:G$1))</f>
        <v>-3326.8831233821566</v>
      </c>
      <c r="W80" s="9">
        <f>$D80-EXP(SUMPRODUCT(J80:$P80,J$1:$P$1))*EXP(SUMPRODUCT($E80:H80,$E$1:H$1))</f>
        <v>893.59103082107254</v>
      </c>
      <c r="X80" s="9">
        <f>$D80-EXP(SUMPRODUCT(K80:$P80,K$1:$P$1))*EXP(SUMPRODUCT($E80:I80,$E$1:I$1))</f>
        <v>1693.2521950001958</v>
      </c>
      <c r="Y80" s="9">
        <f>$D80-EXP(SUMPRODUCT(N80:$P80,N$1:$P$1))*EXP(SUMPRODUCT($E80:L80,$E$1:L$1))</f>
        <v>509.48283962773348</v>
      </c>
      <c r="Z80" s="9">
        <f>$D80-EXP(SUMPRODUCT(O80:$P80,O$1:$P$1))*EXP(SUMPRODUCT($E80:M80,$E$1:M$1))</f>
        <v>-3258.2847256810546</v>
      </c>
      <c r="AA80" s="9">
        <f>$D80-EXP(SUMPRODUCT(P80:$P80,P$1:$P$1))*EXP(SUMPRODUCT($E80:N80,$E$1:N$1))</f>
        <v>451.42094304461898</v>
      </c>
      <c r="AC80">
        <f t="shared" si="22"/>
        <v>4755.2254018299273</v>
      </c>
      <c r="AD80" s="9">
        <f t="shared" si="23"/>
        <v>-792.76810202729575</v>
      </c>
      <c r="AE80">
        <f t="shared" si="24"/>
        <v>1263.1234727129581</v>
      </c>
      <c r="AF80">
        <f t="shared" si="25"/>
        <v>-3325.958942300877</v>
      </c>
      <c r="AG80">
        <f t="shared" si="26"/>
        <v>893.06641916898627</v>
      </c>
      <c r="AH80">
        <f t="shared" si="27"/>
        <v>1691.7670954899343</v>
      </c>
      <c r="AI80">
        <f t="shared" si="28"/>
        <v>509.21790410966707</v>
      </c>
      <c r="AJ80">
        <f t="shared" si="29"/>
        <v>-3257.373059053125</v>
      </c>
      <c r="AK80">
        <f t="shared" si="30"/>
        <v>451.18999355286638</v>
      </c>
      <c r="AM80">
        <f t="shared" si="31"/>
        <v>2189.0213086257627</v>
      </c>
      <c r="AN80">
        <f t="shared" si="19"/>
        <v>2189.0213086257627</v>
      </c>
      <c r="AO80">
        <f t="shared" si="32"/>
        <v>0</v>
      </c>
    </row>
    <row r="81" spans="1:41" x14ac:dyDescent="0.35">
      <c r="A81" s="2">
        <v>41799</v>
      </c>
      <c r="B81">
        <v>8.4772182338921702</v>
      </c>
      <c r="C81">
        <f t="shared" si="20"/>
        <v>7.9092954147902068</v>
      </c>
      <c r="D81">
        <f t="shared" si="21"/>
        <v>2722.4715772023337</v>
      </c>
      <c r="E81">
        <v>1</v>
      </c>
      <c r="F81">
        <v>244727.88608214399</v>
      </c>
      <c r="G81">
        <v>59.853126525878899</v>
      </c>
      <c r="H81">
        <v>55.235012054443303</v>
      </c>
      <c r="I81">
        <v>28.724300384521399</v>
      </c>
      <c r="J81">
        <v>267364.78965731501</v>
      </c>
      <c r="K81">
        <v>8.5809312638580906</v>
      </c>
      <c r="L81">
        <v>0</v>
      </c>
      <c r="M81">
        <v>23.330070495605401</v>
      </c>
      <c r="N81">
        <v>51.6825561523437</v>
      </c>
      <c r="O81">
        <v>45.311038970947202</v>
      </c>
      <c r="P81">
        <v>71</v>
      </c>
      <c r="S81">
        <f t="shared" si="17"/>
        <v>3804.3301422177974</v>
      </c>
      <c r="T81" s="9">
        <f>$D81-EXP(SUMPRODUCT(G81:$P81,G$1:$P$1))*EXP(SUMPRODUCT($E81:E81,$E$1:E$1))</f>
        <v>491.18945170695042</v>
      </c>
      <c r="U81" s="9">
        <f>$D81-EXP(SUMPRODUCT(H81:$P81,H$1:$P$1))*EXP(SUMPRODUCT($E81:F81,$E$1:F$1))</f>
        <v>1640.6947227972091</v>
      </c>
      <c r="V81" s="9">
        <f>$D81-EXP(SUMPRODUCT(I81:$P81,I$1:$P$1))*EXP(SUMPRODUCT($E81:G81,$E$1:G$1))</f>
        <v>-4667.5741210749275</v>
      </c>
      <c r="W81" s="9">
        <f>$D81-EXP(SUMPRODUCT(J81:$P81,J$1:$P$1))*EXP(SUMPRODUCT($E81:H81,$E$1:H$1))</f>
        <v>1106.2227735114773</v>
      </c>
      <c r="X81" s="9">
        <f>$D81-EXP(SUMPRODUCT(K81:$P81,K$1:$P$1))*EXP(SUMPRODUCT($E81:I81,$E$1:I$1))</f>
        <v>2196.6289614350371</v>
      </c>
      <c r="Y81" s="9">
        <f>$D81-EXP(SUMPRODUCT(N81:$P81,N$1:$P$1))*EXP(SUMPRODUCT($E81:L81,$E$1:L$1))</f>
        <v>553.58935709394791</v>
      </c>
      <c r="Z81" s="9">
        <f>$D81-EXP(SUMPRODUCT(O81:$P81,O$1:$P$1))*EXP(SUMPRODUCT($E81:M81,$E$1:M$1))</f>
        <v>-2985.9607381555043</v>
      </c>
      <c r="AA81" s="9">
        <f>$D81-EXP(SUMPRODUCT(P81:$P81,P$1:$P$1))*EXP(SUMPRODUCT($E81:N81,$E$1:N$1))</f>
        <v>583.35102767034596</v>
      </c>
      <c r="AC81">
        <f t="shared" si="22"/>
        <v>4874.3021919053544</v>
      </c>
      <c r="AD81" s="9">
        <f t="shared" si="23"/>
        <v>-578.78259798060662</v>
      </c>
      <c r="AE81">
        <f t="shared" si="24"/>
        <v>1639.7717875861802</v>
      </c>
      <c r="AF81">
        <f t="shared" si="25"/>
        <v>-4666.5755272919951</v>
      </c>
      <c r="AG81">
        <f t="shared" si="26"/>
        <v>1105.701341286597</v>
      </c>
      <c r="AH81">
        <f t="shared" si="27"/>
        <v>2194.9846679786447</v>
      </c>
      <c r="AI81">
        <f t="shared" si="28"/>
        <v>553.36202888703872</v>
      </c>
      <c r="AJ81">
        <f t="shared" si="29"/>
        <v>-2985.2203338560657</v>
      </c>
      <c r="AK81">
        <f t="shared" si="30"/>
        <v>583.10988232094257</v>
      </c>
      <c r="AM81">
        <f t="shared" si="31"/>
        <v>2722.4715772023333</v>
      </c>
      <c r="AN81">
        <f t="shared" si="19"/>
        <v>2722.4715772023337</v>
      </c>
      <c r="AO81">
        <f t="shared" si="32"/>
        <v>0</v>
      </c>
    </row>
    <row r="82" spans="1:41" x14ac:dyDescent="0.35">
      <c r="A82" s="2">
        <v>41806</v>
      </c>
      <c r="B82">
        <v>8.2700144963316493</v>
      </c>
      <c r="C82">
        <f t="shared" si="20"/>
        <v>7.8607598741799061</v>
      </c>
      <c r="D82">
        <f t="shared" si="21"/>
        <v>2593.4903532053895</v>
      </c>
      <c r="E82">
        <v>1</v>
      </c>
      <c r="F82">
        <v>351392.80389758298</v>
      </c>
      <c r="G82">
        <v>61.918041229247997</v>
      </c>
      <c r="H82">
        <v>56.703037261962798</v>
      </c>
      <c r="I82">
        <v>28.3457431793212</v>
      </c>
      <c r="J82">
        <v>265186.96601079899</v>
      </c>
      <c r="K82">
        <v>8.7937915742793695</v>
      </c>
      <c r="L82">
        <v>0</v>
      </c>
      <c r="M82">
        <v>23.7708644866943</v>
      </c>
      <c r="N82">
        <v>56.91748046875</v>
      </c>
      <c r="O82">
        <v>43.553825378417898</v>
      </c>
      <c r="P82">
        <v>74</v>
      </c>
      <c r="S82">
        <f t="shared" si="17"/>
        <v>4055.751495691442</v>
      </c>
      <c r="T82" s="9">
        <f>$D82-EXP(SUMPRODUCT(G82:$P82,G$1:$P$1))*EXP(SUMPRODUCT($E82:E82,$E$1:E$1))</f>
        <v>644.47900004538928</v>
      </c>
      <c r="U82" s="9">
        <f>$D82-EXP(SUMPRODUCT(H82:$P82,H$1:$P$1))*EXP(SUMPRODUCT($E82:F82,$E$1:F$1))</f>
        <v>1595.2603854046629</v>
      </c>
      <c r="V82" s="9">
        <f>$D82-EXP(SUMPRODUCT(I82:$P82,I$1:$P$1))*EXP(SUMPRODUCT($E82:G82,$E$1:G$1))</f>
        <v>-4635.7850179407551</v>
      </c>
      <c r="W82" s="9">
        <f>$D82-EXP(SUMPRODUCT(J82:$P82,J$1:$P$1))*EXP(SUMPRODUCT($E82:H82,$E$1:H$1))</f>
        <v>1043.1967734907685</v>
      </c>
      <c r="X82" s="9">
        <f>$D82-EXP(SUMPRODUCT(K82:$P82,K$1:$P$1))*EXP(SUMPRODUCT($E82:I82,$E$1:I$1))</f>
        <v>2085.8059336395418</v>
      </c>
      <c r="Y82" s="9">
        <f>$D82-EXP(SUMPRODUCT(N82:$P82,N$1:$P$1))*EXP(SUMPRODUCT($E82:L82,$E$1:L$1))</f>
        <v>536.21741034621982</v>
      </c>
      <c r="Z82" s="9">
        <f>$D82-EXP(SUMPRODUCT(O82:$P82,O$1:$P$1))*EXP(SUMPRODUCT($E82:M82,$E$1:M$1))</f>
        <v>-3268.0030635327457</v>
      </c>
      <c r="AA82" s="9">
        <f>$D82-EXP(SUMPRODUCT(P82:$P82,P$1:$P$1))*EXP(SUMPRODUCT($E82:N82,$E$1:N$1))</f>
        <v>536.56743606086593</v>
      </c>
      <c r="AC82">
        <f t="shared" si="22"/>
        <v>5125.723545378999</v>
      </c>
      <c r="AD82" s="9">
        <f t="shared" si="23"/>
        <v>-425.49304964216776</v>
      </c>
      <c r="AE82">
        <f t="shared" si="24"/>
        <v>1594.305609208908</v>
      </c>
      <c r="AF82">
        <f t="shared" si="25"/>
        <v>-4634.7598837300957</v>
      </c>
      <c r="AG82">
        <f t="shared" si="26"/>
        <v>1042.6822132148343</v>
      </c>
      <c r="AH82">
        <f t="shared" si="27"/>
        <v>2084.1750337985754</v>
      </c>
      <c r="AI82">
        <f t="shared" si="28"/>
        <v>535.98578704266151</v>
      </c>
      <c r="AJ82">
        <f t="shared" si="29"/>
        <v>-3267.1876637075502</v>
      </c>
      <c r="AK82">
        <f t="shared" si="30"/>
        <v>536.33564260220203</v>
      </c>
      <c r="AM82">
        <f t="shared" si="31"/>
        <v>2593.49035320539</v>
      </c>
      <c r="AN82">
        <f t="shared" si="19"/>
        <v>2593.4903532053895</v>
      </c>
      <c r="AO82">
        <f t="shared" si="32"/>
        <v>0</v>
      </c>
    </row>
    <row r="83" spans="1:41" x14ac:dyDescent="0.35">
      <c r="A83" s="2">
        <v>41813</v>
      </c>
      <c r="B83">
        <v>8.0915793847361304</v>
      </c>
      <c r="C83">
        <f t="shared" si="20"/>
        <v>7.7181090278578566</v>
      </c>
      <c r="D83">
        <f t="shared" si="21"/>
        <v>2248.7033222657205</v>
      </c>
      <c r="E83">
        <v>1</v>
      </c>
      <c r="F83">
        <v>435732.04613127402</v>
      </c>
      <c r="G83">
        <v>64.472740173339801</v>
      </c>
      <c r="H83">
        <v>59.124557495117102</v>
      </c>
      <c r="I83">
        <v>28.45849609375</v>
      </c>
      <c r="J83">
        <v>241182.84384145401</v>
      </c>
      <c r="K83">
        <v>10.5055432372505</v>
      </c>
      <c r="L83">
        <v>0</v>
      </c>
      <c r="M83">
        <v>28.988822937011701</v>
      </c>
      <c r="N83">
        <v>63.756755828857401</v>
      </c>
      <c r="O83">
        <v>42.281280517578097</v>
      </c>
      <c r="P83">
        <v>78</v>
      </c>
      <c r="S83">
        <f t="shared" si="17"/>
        <v>4165.7889194108648</v>
      </c>
      <c r="T83" s="9">
        <f>$D83-EXP(SUMPRODUCT(G83:$P83,G$1:$P$1))*EXP(SUMPRODUCT($E83:E83,$E$1:E$1))</f>
        <v>670.7895214004418</v>
      </c>
      <c r="U83" s="9">
        <f>$D83-EXP(SUMPRODUCT(H83:$P83,H$1:$P$1))*EXP(SUMPRODUCT($E83:F83,$E$1:F$1))</f>
        <v>1416.6143487836418</v>
      </c>
      <c r="V83" s="9">
        <f>$D83-EXP(SUMPRODUCT(I83:$P83,I$1:$P$1))*EXP(SUMPRODUCT($E83:G83,$E$1:G$1))</f>
        <v>-4299.9971175689006</v>
      </c>
      <c r="W83" s="9">
        <f>$D83-EXP(SUMPRODUCT(J83:$P83,J$1:$P$1))*EXP(SUMPRODUCT($E83:H83,$E$1:H$1))</f>
        <v>907.259290621437</v>
      </c>
      <c r="X83" s="9">
        <f>$D83-EXP(SUMPRODUCT(K83:$P83,K$1:$P$1))*EXP(SUMPRODUCT($E83:I83,$E$1:I$1))</f>
        <v>1738.4871320744855</v>
      </c>
      <c r="Y83" s="9">
        <f>$D83-EXP(SUMPRODUCT(N83:$P83,N$1:$P$1))*EXP(SUMPRODUCT($E83:L83,$E$1:L$1))</f>
        <v>553.35764712245827</v>
      </c>
      <c r="Z83" s="9">
        <f>$D83-EXP(SUMPRODUCT(O83:$P83,O$1:$P$1))*EXP(SUMPRODUCT($E83:M83,$E$1:M$1))</f>
        <v>-3356.7113305456382</v>
      </c>
      <c r="AA83" s="9">
        <f>$D83-EXP(SUMPRODUCT(P83:$P83,P$1:$P$1))*EXP(SUMPRODUCT($E83:N83,$E$1:N$1))</f>
        <v>453.11491096692998</v>
      </c>
      <c r="AC83">
        <f t="shared" si="22"/>
        <v>5235.7609690984218</v>
      </c>
      <c r="AD83" s="9">
        <f t="shared" si="23"/>
        <v>-399.18252828711525</v>
      </c>
      <c r="AE83">
        <f t="shared" si="24"/>
        <v>1415.6201791301689</v>
      </c>
      <c r="AF83">
        <f t="shared" si="25"/>
        <v>-4298.9282046939461</v>
      </c>
      <c r="AG83">
        <f t="shared" si="26"/>
        <v>906.74268354184721</v>
      </c>
      <c r="AH83">
        <f t="shared" si="27"/>
        <v>1737.0038575848605</v>
      </c>
      <c r="AI83">
        <f t="shared" si="28"/>
        <v>553.07518003176006</v>
      </c>
      <c r="AJ83">
        <f t="shared" si="29"/>
        <v>-3355.7979512616339</v>
      </c>
      <c r="AK83">
        <f t="shared" si="30"/>
        <v>452.88988999201541</v>
      </c>
      <c r="AM83">
        <f t="shared" si="31"/>
        <v>2248.7033222657201</v>
      </c>
      <c r="AN83">
        <f t="shared" si="19"/>
        <v>2248.7033222657205</v>
      </c>
      <c r="AO83">
        <f t="shared" si="32"/>
        <v>0</v>
      </c>
    </row>
    <row r="84" spans="1:41" x14ac:dyDescent="0.35">
      <c r="A84" s="2">
        <v>41820</v>
      </c>
      <c r="B84">
        <v>7.9752376885802203</v>
      </c>
      <c r="C84">
        <f t="shared" si="20"/>
        <v>8.6098420335997563</v>
      </c>
      <c r="D84">
        <f t="shared" si="21"/>
        <v>5485.382103292658</v>
      </c>
      <c r="E84">
        <v>1</v>
      </c>
      <c r="F84">
        <v>366222.78525692999</v>
      </c>
      <c r="G84">
        <v>62.252597808837798</v>
      </c>
      <c r="H84">
        <v>55.300762176513601</v>
      </c>
      <c r="I84">
        <v>30.270154953002901</v>
      </c>
      <c r="J84">
        <v>300148.86068901798</v>
      </c>
      <c r="K84">
        <v>11.5321507760532</v>
      </c>
      <c r="L84">
        <v>1</v>
      </c>
      <c r="M84">
        <v>33.770286560058601</v>
      </c>
      <c r="N84">
        <v>72.844665527343693</v>
      </c>
      <c r="O84">
        <v>48.984066009521399</v>
      </c>
      <c r="P84">
        <v>93</v>
      </c>
      <c r="S84">
        <f t="shared" si="17"/>
        <v>10464.395472610127</v>
      </c>
      <c r="T84" s="9">
        <f>$D84-EXP(SUMPRODUCT(G84:$P84,G$1:$P$1))*EXP(SUMPRODUCT($E84:E84,$E$1:E$1))</f>
        <v>1412.5132455192906</v>
      </c>
      <c r="U84" s="9">
        <f>$D84-EXP(SUMPRODUCT(H84:$P84,H$1:$P$1))*EXP(SUMPRODUCT($E84:F84,$E$1:F$1))</f>
        <v>3384.9319165257184</v>
      </c>
      <c r="V84" s="9">
        <f>$D84-EXP(SUMPRODUCT(I84:$P84,I$1:$P$1))*EXP(SUMPRODUCT($E84:G84,$E$1:G$1))</f>
        <v>-9422.1893334945162</v>
      </c>
      <c r="W84" s="9">
        <f>$D84-EXP(SUMPRODUCT(J84:$P84,J$1:$P$1))*EXP(SUMPRODUCT($E84:H84,$E$1:H$1))</f>
        <v>2318.9905389206178</v>
      </c>
      <c r="X84" s="9">
        <f>$D84-EXP(SUMPRODUCT(K84:$P84,K$1:$P$1))*EXP(SUMPRODUCT($E84:I84,$E$1:I$1))</f>
        <v>4619.3460494034916</v>
      </c>
      <c r="Y84" s="9">
        <f>$D84-EXP(SUMPRODUCT(N84:$P84,N$1:$P$1))*EXP(SUMPRODUCT($E84:L84,$E$1:L$1))</f>
        <v>1538.0928340522228</v>
      </c>
      <c r="Z84" s="9">
        <f>$D84-EXP(SUMPRODUCT(O84:$P84,O$1:$P$1))*EXP(SUMPRODUCT($E84:M84,$E$1:M$1))</f>
        <v>-10089.499033259388</v>
      </c>
      <c r="AA84" s="9">
        <f>$D84-EXP(SUMPRODUCT(P84:$P84,P$1:$P$1))*EXP(SUMPRODUCT($E84:N84,$E$1:N$1))</f>
        <v>1258.8004130150939</v>
      </c>
      <c r="AC84">
        <f t="shared" si="22"/>
        <v>11534.367522297685</v>
      </c>
      <c r="AD84" s="9">
        <f t="shared" si="23"/>
        <v>342.5411958317336</v>
      </c>
      <c r="AE84">
        <f t="shared" si="24"/>
        <v>3383.9719814675063</v>
      </c>
      <c r="AF84">
        <f t="shared" si="25"/>
        <v>-9421.1895510151262</v>
      </c>
      <c r="AG84">
        <f t="shared" si="26"/>
        <v>2318.4410447977561</v>
      </c>
      <c r="AH84">
        <f t="shared" si="27"/>
        <v>4617.5001339102546</v>
      </c>
      <c r="AI84">
        <f t="shared" si="28"/>
        <v>1537.7637763799817</v>
      </c>
      <c r="AJ84">
        <f t="shared" si="29"/>
        <v>-10088.455460581043</v>
      </c>
      <c r="AK84">
        <f t="shared" si="30"/>
        <v>1258.5397198157912</v>
      </c>
      <c r="AM84">
        <f t="shared" si="31"/>
        <v>5485.382103292658</v>
      </c>
      <c r="AN84">
        <f t="shared" si="19"/>
        <v>5485.382103292658</v>
      </c>
      <c r="AO84">
        <f t="shared" si="32"/>
        <v>0</v>
      </c>
    </row>
    <row r="85" spans="1:41" x14ac:dyDescent="0.35">
      <c r="A85" s="2">
        <v>41827</v>
      </c>
      <c r="B85">
        <v>7.8950740420002097</v>
      </c>
      <c r="C85">
        <f t="shared" si="20"/>
        <v>9.1520272624810328</v>
      </c>
      <c r="D85">
        <f t="shared" si="21"/>
        <v>9433.5452792989818</v>
      </c>
      <c r="E85">
        <v>1</v>
      </c>
      <c r="F85">
        <v>339156.70732980798</v>
      </c>
      <c r="G85">
        <v>59.925743103027301</v>
      </c>
      <c r="H85">
        <v>52.889900207519503</v>
      </c>
      <c r="I85">
        <v>31.123332977294901</v>
      </c>
      <c r="J85">
        <v>352739.55248231202</v>
      </c>
      <c r="K85">
        <v>13.9358407079646</v>
      </c>
      <c r="L85">
        <v>1</v>
      </c>
      <c r="M85">
        <v>31.175701141357401</v>
      </c>
      <c r="N85">
        <v>68.845489501953097</v>
      </c>
      <c r="O85">
        <v>51.489322662353501</v>
      </c>
      <c r="P85">
        <v>87</v>
      </c>
      <c r="S85">
        <f t="shared" si="17"/>
        <v>15281.460361255293</v>
      </c>
      <c r="T85" s="9">
        <f>$D85-EXP(SUMPRODUCT(G85:$P85,G$1:$P$1))*EXP(SUMPRODUCT($E85:E85,$E$1:E$1))</f>
        <v>2273.3476643867398</v>
      </c>
      <c r="U85" s="9">
        <f>$D85-EXP(SUMPRODUCT(H85:$P85,H$1:$P$1))*EXP(SUMPRODUCT($E85:F85,$E$1:F$1))</f>
        <v>5689.3113984108704</v>
      </c>
      <c r="V85" s="9">
        <f>$D85-EXP(SUMPRODUCT(I85:$P85,I$1:$P$1))*EXP(SUMPRODUCT($E85:G85,$E$1:G$1))</f>
        <v>-15110.480839600252</v>
      </c>
      <c r="W85" s="9">
        <f>$D85-EXP(SUMPRODUCT(J85:$P85,J$1:$P$1))*EXP(SUMPRODUCT($E85:H85,$E$1:H$1))</f>
        <v>4071.7968576417616</v>
      </c>
      <c r="X85" s="9">
        <f>$D85-EXP(SUMPRODUCT(K85:$P85,K$1:$P$1))*EXP(SUMPRODUCT($E85:I85,$E$1:I$1))</f>
        <v>8355.7433293248378</v>
      </c>
      <c r="Y85" s="9">
        <f>$D85-EXP(SUMPRODUCT(N85:$P85,N$1:$P$1))*EXP(SUMPRODUCT($E85:L85,$E$1:L$1))</f>
        <v>2471.3422491838946</v>
      </c>
      <c r="Z85" s="9">
        <f>$D85-EXP(SUMPRODUCT(O85:$P85,O$1:$P$1))*EXP(SUMPRODUCT($E85:M85,$E$1:M$1))</f>
        <v>-15860.081703881813</v>
      </c>
      <c r="AA85" s="9">
        <f>$D85-EXP(SUMPRODUCT(P85:$P85,P$1:$P$1))*EXP(SUMPRODUCT($E85:N85,$E$1:N$1))</f>
        <v>2261.1059625776506</v>
      </c>
      <c r="AC85">
        <f t="shared" si="22"/>
        <v>16351.432410942849</v>
      </c>
      <c r="AD85" s="9">
        <f t="shared" si="23"/>
        <v>1203.3756146991827</v>
      </c>
      <c r="AE85">
        <f t="shared" si="24"/>
        <v>5688.387343452222</v>
      </c>
      <c r="AF85">
        <f t="shared" si="25"/>
        <v>-15109.524643094401</v>
      </c>
      <c r="AG85">
        <f t="shared" si="26"/>
        <v>4071.2318757782245</v>
      </c>
      <c r="AH85">
        <f t="shared" si="27"/>
        <v>8353.5739810770719</v>
      </c>
      <c r="AI85">
        <f t="shared" si="28"/>
        <v>2471.0384731519734</v>
      </c>
      <c r="AJ85">
        <f t="shared" si="29"/>
        <v>-15859.095423399209</v>
      </c>
      <c r="AK85">
        <f t="shared" si="30"/>
        <v>2260.8319364024414</v>
      </c>
      <c r="AM85">
        <f t="shared" si="31"/>
        <v>9433.5452792989854</v>
      </c>
      <c r="AN85">
        <f t="shared" si="19"/>
        <v>9433.5452792989818</v>
      </c>
      <c r="AO85">
        <f t="shared" si="32"/>
        <v>0</v>
      </c>
    </row>
    <row r="86" spans="1:41" x14ac:dyDescent="0.35">
      <c r="A86" s="2">
        <v>41834</v>
      </c>
      <c r="B86">
        <v>7.3374929439899503</v>
      </c>
      <c r="C86">
        <f t="shared" si="20"/>
        <v>8.0095028823168235</v>
      </c>
      <c r="D86">
        <f t="shared" si="21"/>
        <v>3009.4207047192867</v>
      </c>
      <c r="E86">
        <v>1</v>
      </c>
      <c r="F86">
        <v>301092.34349192702</v>
      </c>
      <c r="G86">
        <v>57.597984313964801</v>
      </c>
      <c r="H86">
        <v>49.625072479247997</v>
      </c>
      <c r="I86">
        <v>30.746238708496101</v>
      </c>
      <c r="J86">
        <v>299800.71673761797</v>
      </c>
      <c r="K86">
        <v>9.0575221238938006</v>
      </c>
      <c r="L86">
        <v>0.14285714285714199</v>
      </c>
      <c r="M86">
        <v>27.490571975708001</v>
      </c>
      <c r="N86">
        <v>63.037040710449197</v>
      </c>
      <c r="O86">
        <v>51.195655822753899</v>
      </c>
      <c r="P86">
        <v>89</v>
      </c>
      <c r="S86">
        <f t="shared" si="17"/>
        <v>4126.2304142170196</v>
      </c>
      <c r="T86" s="9">
        <f>$D86-EXP(SUMPRODUCT(G86:$P86,G$1:$P$1))*EXP(SUMPRODUCT($E86:E86,$E$1:E$1))</f>
        <v>653.4342227337238</v>
      </c>
      <c r="U86" s="9">
        <f>$D86-EXP(SUMPRODUCT(H86:$P86,H$1:$P$1))*EXP(SUMPRODUCT($E86:F86,$E$1:F$1))</f>
        <v>1771.3098852023104</v>
      </c>
      <c r="V86" s="9">
        <f>$D86-EXP(SUMPRODUCT(I86:$P86,I$1:$P$1))*EXP(SUMPRODUCT($E86:G86,$E$1:G$1))</f>
        <v>-4371.6542711147395</v>
      </c>
      <c r="W86" s="9">
        <f>$D86-EXP(SUMPRODUCT(J86:$P86,J$1:$P$1))*EXP(SUMPRODUCT($E86:H86,$E$1:H$1))</f>
        <v>1287.2059130598323</v>
      </c>
      <c r="X86" s="9">
        <f>$D86-EXP(SUMPRODUCT(K86:$P86,K$1:$P$1))*EXP(SUMPRODUCT($E86:I86,$E$1:I$1))</f>
        <v>2533.2728265625587</v>
      </c>
      <c r="Y86" s="9">
        <f>$D86-EXP(SUMPRODUCT(N86:$P86,N$1:$P$1))*EXP(SUMPRODUCT($E86:L86,$E$1:L$1))</f>
        <v>707.18782330246495</v>
      </c>
      <c r="Z86" s="9">
        <f>$D86-EXP(SUMPRODUCT(O86:$P86,O$1:$P$1))*EXP(SUMPRODUCT($E86:M86,$E$1:M$1))</f>
        <v>-4415.3087618981954</v>
      </c>
      <c r="AA86" s="9">
        <f>$D86-EXP(SUMPRODUCT(P86:$P86,P$1:$P$1))*EXP(SUMPRODUCT($E86:N86,$E$1:N$1))</f>
        <v>717.74265265431131</v>
      </c>
      <c r="AC86">
        <f t="shared" si="22"/>
        <v>5196.2024639045767</v>
      </c>
      <c r="AD86" s="9">
        <f t="shared" si="23"/>
        <v>-416.53782695383325</v>
      </c>
      <c r="AE86">
        <f t="shared" si="24"/>
        <v>1770.4217242841892</v>
      </c>
      <c r="AF86">
        <f t="shared" si="25"/>
        <v>-4370.7570994293874</v>
      </c>
      <c r="AG86">
        <f t="shared" si="26"/>
        <v>1286.647776588557</v>
      </c>
      <c r="AH86">
        <f t="shared" si="27"/>
        <v>2531.4290521546222</v>
      </c>
      <c r="AI86">
        <f t="shared" si="28"/>
        <v>706.91995516913369</v>
      </c>
      <c r="AJ86">
        <f t="shared" si="29"/>
        <v>-4414.4056932529775</v>
      </c>
      <c r="AK86">
        <f t="shared" si="30"/>
        <v>717.47018937402265</v>
      </c>
      <c r="AM86">
        <f t="shared" si="31"/>
        <v>3009.4207047192867</v>
      </c>
      <c r="AN86">
        <f t="shared" si="19"/>
        <v>3009.4207047192867</v>
      </c>
      <c r="AO86">
        <f t="shared" si="32"/>
        <v>0</v>
      </c>
    </row>
    <row r="87" spans="1:41" x14ac:dyDescent="0.35">
      <c r="A87" s="2">
        <v>41841</v>
      </c>
      <c r="B87">
        <v>7.3699128961171603</v>
      </c>
      <c r="C87">
        <f t="shared" si="20"/>
        <v>8.0019634656166723</v>
      </c>
      <c r="D87">
        <f t="shared" si="21"/>
        <v>2986.8167454071104</v>
      </c>
      <c r="E87">
        <v>1</v>
      </c>
      <c r="F87">
        <v>239788.10383813101</v>
      </c>
      <c r="G87">
        <v>59.503982543945298</v>
      </c>
      <c r="H87">
        <v>51.9249267578125</v>
      </c>
      <c r="I87">
        <v>30.901208877563398</v>
      </c>
      <c r="J87">
        <v>284113.39171633299</v>
      </c>
      <c r="K87">
        <v>9.1106194690265401</v>
      </c>
      <c r="L87">
        <v>0</v>
      </c>
      <c r="M87">
        <v>25.250564575195298</v>
      </c>
      <c r="N87">
        <v>41.906753540038999</v>
      </c>
      <c r="O87">
        <v>43.598793029785099</v>
      </c>
      <c r="P87">
        <v>88</v>
      </c>
      <c r="S87">
        <f t="shared" si="17"/>
        <v>2752.7935422396049</v>
      </c>
      <c r="T87" s="9">
        <f>$D87-EXP(SUMPRODUCT(G87:$P87,G$1:$P$1))*EXP(SUMPRODUCT($E87:E87,$E$1:E$1))</f>
        <v>529.03194108768002</v>
      </c>
      <c r="U87" s="9">
        <f>$D87-EXP(SUMPRODUCT(H87:$P87,H$1:$P$1))*EXP(SUMPRODUCT($E87:F87,$E$1:F$1))</f>
        <v>1793.5952650502388</v>
      </c>
      <c r="V87" s="9">
        <f>$D87-EXP(SUMPRODUCT(I87:$P87,I$1:$P$1))*EXP(SUMPRODUCT($E87:G87,$E$1:G$1))</f>
        <v>-4649.8325836918011</v>
      </c>
      <c r="W87" s="9">
        <f>$D87-EXP(SUMPRODUCT(J87:$P87,J$1:$P$1))*EXP(SUMPRODUCT($E87:H87,$E$1:H$1))</f>
        <v>1282.339365191913</v>
      </c>
      <c r="X87" s="9">
        <f>$D87-EXP(SUMPRODUCT(K87:$P87,K$1:$P$1))*EXP(SUMPRODUCT($E87:I87,$E$1:I$1))</f>
        <v>2466.3811696872817</v>
      </c>
      <c r="Y87" s="9">
        <f>$D87-EXP(SUMPRODUCT(N87:$P87,N$1:$P$1))*EXP(SUMPRODUCT($E87:L87,$E$1:L$1))</f>
        <v>651.45527275678614</v>
      </c>
      <c r="Z87" s="9">
        <f>$D87-EXP(SUMPRODUCT(O87:$P87,O$1:$P$1))*EXP(SUMPRODUCT($E87:M87,$E$1:M$1))</f>
        <v>-2457.4568391252437</v>
      </c>
      <c r="AA87" s="9">
        <f>$D87-EXP(SUMPRODUCT(P87:$P87,P$1:$P$1))*EXP(SUMPRODUCT($E87:N87,$E$1:N$1))</f>
        <v>618.50961221065063</v>
      </c>
      <c r="AC87">
        <f t="shared" si="22"/>
        <v>3822.7655919271619</v>
      </c>
      <c r="AD87" s="9">
        <f t="shared" si="23"/>
        <v>-540.94010859987702</v>
      </c>
      <c r="AE87">
        <f t="shared" si="24"/>
        <v>1792.6777136394112</v>
      </c>
      <c r="AF87">
        <f t="shared" si="25"/>
        <v>-4648.8938329409466</v>
      </c>
      <c r="AG87">
        <f t="shared" si="26"/>
        <v>1281.7784155471586</v>
      </c>
      <c r="AH87">
        <f t="shared" si="27"/>
        <v>2464.6338723282261</v>
      </c>
      <c r="AI87">
        <f t="shared" si="28"/>
        <v>651.20923125556544</v>
      </c>
      <c r="AJ87">
        <f t="shared" si="29"/>
        <v>-2456.8564829740289</v>
      </c>
      <c r="AK87">
        <f t="shared" si="30"/>
        <v>618.27757943414611</v>
      </c>
      <c r="AM87">
        <f t="shared" si="31"/>
        <v>2986.8167454071104</v>
      </c>
      <c r="AN87">
        <f t="shared" si="19"/>
        <v>2986.8167454071104</v>
      </c>
      <c r="AO87">
        <f t="shared" si="32"/>
        <v>0</v>
      </c>
    </row>
    <row r="88" spans="1:41" x14ac:dyDescent="0.35">
      <c r="A88" s="2">
        <v>41848</v>
      </c>
      <c r="B88">
        <v>7.3995606389258102</v>
      </c>
      <c r="C88">
        <f t="shared" si="20"/>
        <v>7.7656416112696789</v>
      </c>
      <c r="D88">
        <f t="shared" si="21"/>
        <v>2358.1710323488592</v>
      </c>
      <c r="E88">
        <v>1</v>
      </c>
      <c r="F88">
        <v>267720.54075843398</v>
      </c>
      <c r="G88">
        <v>62.023777008056598</v>
      </c>
      <c r="H88">
        <v>55.8794136047363</v>
      </c>
      <c r="I88">
        <v>31.915870666503899</v>
      </c>
      <c r="J88">
        <v>270011.24420143297</v>
      </c>
      <c r="K88">
        <v>8.9513274336283093</v>
      </c>
      <c r="L88">
        <v>0</v>
      </c>
      <c r="M88">
        <v>28.481344223022401</v>
      </c>
      <c r="N88">
        <v>44.501602172851499</v>
      </c>
      <c r="O88">
        <v>27.7450447082519</v>
      </c>
      <c r="P88">
        <v>92</v>
      </c>
      <c r="S88">
        <f t="shared" si="17"/>
        <v>2823.7030301460254</v>
      </c>
      <c r="T88" s="9">
        <f>$D88-EXP(SUMPRODUCT(G88:$P88,G$1:$P$1))*EXP(SUMPRODUCT($E88:E88,$E$1:E$1))</f>
        <v>461.25479879813975</v>
      </c>
      <c r="U88" s="9">
        <f>$D88-EXP(SUMPRODUCT(H88:$P88,H$1:$P$1))*EXP(SUMPRODUCT($E88:F88,$E$1:F$1))</f>
        <v>1451.9937436361424</v>
      </c>
      <c r="V88" s="9">
        <f>$D88-EXP(SUMPRODUCT(I88:$P88,I$1:$P$1))*EXP(SUMPRODUCT($E88:G88,$E$1:G$1))</f>
        <v>-4118.0052145978098</v>
      </c>
      <c r="W88" s="9">
        <f>$D88-EXP(SUMPRODUCT(J88:$P88,J$1:$P$1))*EXP(SUMPRODUCT($E88:H88,$E$1:H$1))</f>
        <v>1037.0012643038356</v>
      </c>
      <c r="X88" s="9">
        <f>$D88-EXP(SUMPRODUCT(K88:$P88,K$1:$P$1))*EXP(SUMPRODUCT($E88:I88,$E$1:I$1))</f>
        <v>1910.0459211793482</v>
      </c>
      <c r="Y88" s="9">
        <f>$D88-EXP(SUMPRODUCT(N88:$P88,N$1:$P$1))*EXP(SUMPRODUCT($E88:L88,$E$1:L$1))</f>
        <v>571.48216127287606</v>
      </c>
      <c r="Z88" s="9">
        <f>$D88-EXP(SUMPRODUCT(O88:$P88,O$1:$P$1))*EXP(SUMPRODUCT($E88:M88,$E$1:M$1))</f>
        <v>-2103.0222619263845</v>
      </c>
      <c r="AA88" s="9">
        <f>$D88-EXP(SUMPRODUCT(P88:$P88,P$1:$P$1))*EXP(SUMPRODUCT($E88:N88,$E$1:N$1))</f>
        <v>323.71758953668586</v>
      </c>
      <c r="AC88">
        <f t="shared" si="22"/>
        <v>3893.6750798335825</v>
      </c>
      <c r="AD88" s="9">
        <f t="shared" si="23"/>
        <v>-608.7172508894173</v>
      </c>
      <c r="AE88">
        <f t="shared" si="24"/>
        <v>1451.0373369946783</v>
      </c>
      <c r="AF88">
        <f t="shared" si="25"/>
        <v>-4116.9949706792495</v>
      </c>
      <c r="AG88">
        <f t="shared" si="26"/>
        <v>1036.4218955036265</v>
      </c>
      <c r="AH88">
        <f t="shared" si="27"/>
        <v>1908.3853520275093</v>
      </c>
      <c r="AI88">
        <f t="shared" si="28"/>
        <v>571.20463905476697</v>
      </c>
      <c r="AJ88">
        <f t="shared" si="29"/>
        <v>-2102.3847319736565</v>
      </c>
      <c r="AK88">
        <f t="shared" si="30"/>
        <v>323.56993040874858</v>
      </c>
      <c r="AM88">
        <f t="shared" si="31"/>
        <v>2358.1710323488587</v>
      </c>
      <c r="AN88">
        <f t="shared" si="19"/>
        <v>2358.1710323488592</v>
      </c>
      <c r="AO88">
        <f t="shared" si="32"/>
        <v>0</v>
      </c>
    </row>
    <row r="89" spans="1:41" x14ac:dyDescent="0.35">
      <c r="A89" s="2">
        <v>41855</v>
      </c>
      <c r="B89">
        <v>8.6131446746324691</v>
      </c>
      <c r="C89">
        <f t="shared" si="20"/>
        <v>7.9495184699425803</v>
      </c>
      <c r="D89">
        <f t="shared" si="21"/>
        <v>2834.2098645971078</v>
      </c>
      <c r="E89">
        <v>1</v>
      </c>
      <c r="F89">
        <v>321824.93425782502</v>
      </c>
      <c r="G89">
        <v>64.574226379394503</v>
      </c>
      <c r="H89">
        <v>58.975612640380803</v>
      </c>
      <c r="I89">
        <v>33.0374336242675</v>
      </c>
      <c r="J89">
        <v>278964.89963122702</v>
      </c>
      <c r="K89">
        <v>9.2769230769230706</v>
      </c>
      <c r="L89">
        <v>0</v>
      </c>
      <c r="M89">
        <v>29.608486175537099</v>
      </c>
      <c r="N89">
        <v>43.2831001281738</v>
      </c>
      <c r="O89">
        <v>35.658729553222599</v>
      </c>
      <c r="P89">
        <v>92</v>
      </c>
      <c r="S89">
        <f t="shared" si="17"/>
        <v>3423.7838585790223</v>
      </c>
      <c r="T89" s="9">
        <f>$D89-EXP(SUMPRODUCT(G89:$P89,G$1:$P$1))*EXP(SUMPRODUCT($E89:E89,$E$1:E$1))</f>
        <v>652.47685524168992</v>
      </c>
      <c r="U89" s="9">
        <f>$D89-EXP(SUMPRODUCT(H89:$P89,H$1:$P$1))*EXP(SUMPRODUCT($E89:F89,$E$1:F$1))</f>
        <v>1787.1054857425568</v>
      </c>
      <c r="V89" s="9">
        <f>$D89-EXP(SUMPRODUCT(I89:$P89,I$1:$P$1))*EXP(SUMPRODUCT($E89:G89,$E$1:G$1))</f>
        <v>-5397.413886892753</v>
      </c>
      <c r="W89" s="9">
        <f>$D89-EXP(SUMPRODUCT(J89:$P89,J$1:$P$1))*EXP(SUMPRODUCT($E89:H89,$E$1:H$1))</f>
        <v>1278.3402011767998</v>
      </c>
      <c r="X89" s="9">
        <f>$D89-EXP(SUMPRODUCT(K89:$P89,K$1:$P$1))*EXP(SUMPRODUCT($E89:I89,$E$1:I$1))</f>
        <v>2324.4782520918616</v>
      </c>
      <c r="Y89" s="9">
        <f>$D89-EXP(SUMPRODUCT(N89:$P89,N$1:$P$1))*EXP(SUMPRODUCT($E89:L89,$E$1:L$1))</f>
        <v>710.30119827320277</v>
      </c>
      <c r="Z89" s="9">
        <f>$D89-EXP(SUMPRODUCT(O89:$P89,O$1:$P$1))*EXP(SUMPRODUCT($E89:M89,$E$1:M$1))</f>
        <v>-2434.770598880275</v>
      </c>
      <c r="AA89" s="9">
        <f>$D89-EXP(SUMPRODUCT(P89:$P89,P$1:$P$1))*EXP(SUMPRODUCT($E89:N89,$E$1:N$1))</f>
        <v>489.90849926500232</v>
      </c>
      <c r="AC89">
        <f t="shared" si="22"/>
        <v>4493.7559082665794</v>
      </c>
      <c r="AD89" s="9">
        <f t="shared" si="23"/>
        <v>-417.49519444586713</v>
      </c>
      <c r="AE89">
        <f t="shared" si="24"/>
        <v>1786.1097511717865</v>
      </c>
      <c r="AF89">
        <f t="shared" si="25"/>
        <v>-5396.3476667918276</v>
      </c>
      <c r="AG89">
        <f t="shared" si="26"/>
        <v>1277.7404726442185</v>
      </c>
      <c r="AH89">
        <f t="shared" si="27"/>
        <v>2322.7626179591293</v>
      </c>
      <c r="AI89">
        <f t="shared" si="28"/>
        <v>710.01269318390837</v>
      </c>
      <c r="AJ89">
        <f t="shared" si="29"/>
        <v>-2434.1505251878389</v>
      </c>
      <c r="AK89">
        <f t="shared" si="30"/>
        <v>489.71872350632009</v>
      </c>
      <c r="AM89">
        <f t="shared" si="31"/>
        <v>2834.2098645971078</v>
      </c>
      <c r="AN89">
        <f t="shared" si="19"/>
        <v>2834.2098645971078</v>
      </c>
      <c r="AO89">
        <f t="shared" si="32"/>
        <v>0</v>
      </c>
    </row>
    <row r="90" spans="1:41" x14ac:dyDescent="0.35">
      <c r="A90" s="2">
        <v>41862</v>
      </c>
      <c r="B90">
        <v>8.87818832587865</v>
      </c>
      <c r="C90">
        <f t="shared" si="20"/>
        <v>8.5836209005128907</v>
      </c>
      <c r="D90">
        <f t="shared" si="21"/>
        <v>5343.4185258610523</v>
      </c>
      <c r="E90">
        <v>1</v>
      </c>
      <c r="F90">
        <v>271474.47819420602</v>
      </c>
      <c r="G90">
        <v>63.766712188720703</v>
      </c>
      <c r="H90">
        <v>57.605159759521399</v>
      </c>
      <c r="I90">
        <v>34.094615936279297</v>
      </c>
      <c r="J90">
        <v>295233.32385613001</v>
      </c>
      <c r="K90">
        <v>13.0637362637362</v>
      </c>
      <c r="L90">
        <v>0.42857142857142799</v>
      </c>
      <c r="M90">
        <v>30.5084838867187</v>
      </c>
      <c r="N90">
        <v>43.103767395019503</v>
      </c>
      <c r="O90">
        <v>41.857887268066399</v>
      </c>
      <c r="P90">
        <v>89</v>
      </c>
      <c r="S90">
        <f t="shared" si="17"/>
        <v>5920.6351409338322</v>
      </c>
      <c r="T90" s="9">
        <f>$D90-EXP(SUMPRODUCT(G90:$P90,G$1:$P$1))*EXP(SUMPRODUCT($E90:E90,$E$1:E$1))</f>
        <v>1058.2628973663641</v>
      </c>
      <c r="U90" s="9">
        <f>$D90-EXP(SUMPRODUCT(H90:$P90,H$1:$P$1))*EXP(SUMPRODUCT($E90:F90,$E$1:F$1))</f>
        <v>3344.5467294890022</v>
      </c>
      <c r="V90" s="9">
        <f>$D90-EXP(SUMPRODUCT(I90:$P90,I$1:$P$1))*EXP(SUMPRODUCT($E90:G90,$E$1:G$1))</f>
        <v>-9796.1130015485414</v>
      </c>
      <c r="W90" s="9">
        <f>$D90-EXP(SUMPRODUCT(J90:$P90,J$1:$P$1))*EXP(SUMPRODUCT($E90:H90,$E$1:H$1))</f>
        <v>2465.8488986530797</v>
      </c>
      <c r="X90" s="9">
        <f>$D90-EXP(SUMPRODUCT(K90:$P90,K$1:$P$1))*EXP(SUMPRODUCT($E90:I90,$E$1:I$1))</f>
        <v>4473.903200785584</v>
      </c>
      <c r="Y90" s="9">
        <f>$D90-EXP(SUMPRODUCT(N90:$P90,N$1:$P$1))*EXP(SUMPRODUCT($E90:L90,$E$1:L$1))</f>
        <v>1374.1137714138772</v>
      </c>
      <c r="Z90" s="9">
        <f>$D90-EXP(SUMPRODUCT(O90:$P90,O$1:$P$1))*EXP(SUMPRODUCT($E90:M90,$E$1:M$1))</f>
        <v>-4564.8557472743723</v>
      </c>
      <c r="AA90" s="9">
        <f>$D90-EXP(SUMPRODUCT(P90:$P90,P$1:$P$1))*EXP(SUMPRODUCT($E90:N90,$E$1:N$1))</f>
        <v>1067.0766360422267</v>
      </c>
      <c r="AC90">
        <f t="shared" si="22"/>
        <v>6990.6071906213892</v>
      </c>
      <c r="AD90" s="9">
        <f t="shared" si="23"/>
        <v>-11.70915232119296</v>
      </c>
      <c r="AE90">
        <f t="shared" si="24"/>
        <v>3343.5634467870523</v>
      </c>
      <c r="AF90">
        <f t="shared" si="25"/>
        <v>-9795.0715578652489</v>
      </c>
      <c r="AG90">
        <f t="shared" si="26"/>
        <v>2465.2299790899883</v>
      </c>
      <c r="AH90">
        <f t="shared" si="27"/>
        <v>4472.0875158438685</v>
      </c>
      <c r="AI90">
        <f t="shared" si="28"/>
        <v>1373.8164967468849</v>
      </c>
      <c r="AJ90">
        <f t="shared" si="29"/>
        <v>-4564.2382427026714</v>
      </c>
      <c r="AK90">
        <f t="shared" si="30"/>
        <v>1066.8538683661861</v>
      </c>
      <c r="AM90">
        <f t="shared" si="31"/>
        <v>5343.4185258610514</v>
      </c>
      <c r="AN90">
        <f t="shared" si="19"/>
        <v>5343.4185258610523</v>
      </c>
      <c r="AO90">
        <f t="shared" si="32"/>
        <v>0</v>
      </c>
    </row>
    <row r="91" spans="1:41" x14ac:dyDescent="0.35">
      <c r="A91" s="2">
        <v>41869</v>
      </c>
      <c r="B91">
        <v>9.48295065092009</v>
      </c>
      <c r="C91">
        <f t="shared" si="20"/>
        <v>9.2309849754660203</v>
      </c>
      <c r="D91">
        <f t="shared" si="21"/>
        <v>10208.591773702194</v>
      </c>
      <c r="E91">
        <v>1</v>
      </c>
      <c r="F91">
        <v>296554.19495073502</v>
      </c>
      <c r="G91">
        <v>61.559066772460902</v>
      </c>
      <c r="H91">
        <v>55.156761169433601</v>
      </c>
      <c r="I91">
        <v>34.1873779296875</v>
      </c>
      <c r="J91">
        <v>307965.64274178899</v>
      </c>
      <c r="K91">
        <v>21.7912087912087</v>
      </c>
      <c r="L91">
        <v>1</v>
      </c>
      <c r="M91">
        <v>31.702692031860298</v>
      </c>
      <c r="N91">
        <v>57.503509521484297</v>
      </c>
      <c r="O91">
        <v>46.590572357177699</v>
      </c>
      <c r="P91">
        <v>90</v>
      </c>
      <c r="S91">
        <f t="shared" ref="S91:S123" si="33">D91-SUM(T91:AB91)</f>
        <v>13937.671557674545</v>
      </c>
      <c r="T91" s="9">
        <f>$D91-EXP(SUMPRODUCT(G91:$P91,G$1:$P$1))*EXP(SUMPRODUCT($E91:E91,$E$1:E$1))</f>
        <v>2187.0460576000132</v>
      </c>
      <c r="U91" s="9">
        <f>$D91-EXP(SUMPRODUCT(H91:$P91,H$1:$P$1))*EXP(SUMPRODUCT($E91:F91,$E$1:F$1))</f>
        <v>6257.5120598006788</v>
      </c>
      <c r="V91" s="9">
        <f>$D91-EXP(SUMPRODUCT(I91:$P91,I$1:$P$1))*EXP(SUMPRODUCT($E91:G91,$E$1:G$1))</f>
        <v>-17463.068140371157</v>
      </c>
      <c r="W91" s="9">
        <f>$D91-EXP(SUMPRODUCT(J91:$P91,J$1:$P$1))*EXP(SUMPRODUCT($E91:H91,$E$1:H$1))</f>
        <v>4720.2496712891971</v>
      </c>
      <c r="X91" s="9">
        <f>$D91-EXP(SUMPRODUCT(K91:$P91,K$1:$P$1))*EXP(SUMPRODUCT($E91:I91,$E$1:I$1))</f>
        <v>8672.5005957312387</v>
      </c>
      <c r="Y91" s="9">
        <f>$D91-EXP(SUMPRODUCT(N91:$P91,N$1:$P$1))*EXP(SUMPRODUCT($E91:L91,$E$1:L$1))</f>
        <v>2712.9731575614769</v>
      </c>
      <c r="Z91" s="9">
        <f>$D91-EXP(SUMPRODUCT(O91:$P91,O$1:$P$1))*EXP(SUMPRODUCT($E91:M91,$E$1:M$1))</f>
        <v>-13058.150574632155</v>
      </c>
      <c r="AA91" s="9">
        <f>$D91-EXP(SUMPRODUCT(P91:$P91,P$1:$P$1))*EXP(SUMPRODUCT($E91:N91,$E$1:N$1))</f>
        <v>2241.8573890483558</v>
      </c>
      <c r="AC91">
        <f t="shared" si="22"/>
        <v>15007.643607362101</v>
      </c>
      <c r="AD91" s="9">
        <f t="shared" si="23"/>
        <v>1117.0740079124562</v>
      </c>
      <c r="AE91">
        <f t="shared" si="24"/>
        <v>6256.5628189910476</v>
      </c>
      <c r="AF91">
        <f t="shared" si="25"/>
        <v>-17462.070961285975</v>
      </c>
      <c r="AG91">
        <f t="shared" si="26"/>
        <v>4719.6290678176392</v>
      </c>
      <c r="AH91">
        <f t="shared" si="27"/>
        <v>8670.6066070283759</v>
      </c>
      <c r="AI91">
        <f t="shared" si="28"/>
        <v>2712.6642465303185</v>
      </c>
      <c r="AJ91">
        <f t="shared" si="29"/>
        <v>-13057.326779354749</v>
      </c>
      <c r="AK91">
        <f t="shared" si="30"/>
        <v>2241.6094340222708</v>
      </c>
      <c r="AM91">
        <f t="shared" si="31"/>
        <v>10208.591773702192</v>
      </c>
      <c r="AN91">
        <f t="shared" si="19"/>
        <v>10208.591773702194</v>
      </c>
      <c r="AO91">
        <f t="shared" si="32"/>
        <v>0</v>
      </c>
    </row>
    <row r="92" spans="1:41" x14ac:dyDescent="0.35">
      <c r="A92" s="2">
        <v>41876</v>
      </c>
      <c r="B92">
        <v>9.7986808168471899</v>
      </c>
      <c r="C92">
        <f t="shared" si="20"/>
        <v>9.5746163715311177</v>
      </c>
      <c r="D92">
        <f t="shared" si="21"/>
        <v>14394.71452816997</v>
      </c>
      <c r="E92">
        <v>1</v>
      </c>
      <c r="F92">
        <v>338635.06384428201</v>
      </c>
      <c r="G92">
        <v>59.162742614746101</v>
      </c>
      <c r="H92">
        <v>52.7434883117675</v>
      </c>
      <c r="I92">
        <v>34.477397918701101</v>
      </c>
      <c r="J92">
        <v>354435.49107840302</v>
      </c>
      <c r="K92">
        <v>30.857142857142801</v>
      </c>
      <c r="L92">
        <v>1</v>
      </c>
      <c r="M92">
        <v>34.303970336913999</v>
      </c>
      <c r="N92">
        <v>70.418510437011705</v>
      </c>
      <c r="O92">
        <v>44.219203948974602</v>
      </c>
      <c r="P92">
        <v>97</v>
      </c>
      <c r="S92">
        <f t="shared" si="33"/>
        <v>23783.43951159047</v>
      </c>
      <c r="T92" s="9">
        <f>$D92-EXP(SUMPRODUCT(G92:$P92,G$1:$P$1))*EXP(SUMPRODUCT($E92:E92,$E$1:E$1))</f>
        <v>3464.2829654856541</v>
      </c>
      <c r="U92" s="9">
        <f>$D92-EXP(SUMPRODUCT(H92:$P92,H$1:$P$1))*EXP(SUMPRODUCT($E92:F92,$E$1:F$1))</f>
        <v>8613.7438763290429</v>
      </c>
      <c r="V92" s="9">
        <f>$D92-EXP(SUMPRODUCT(I92:$P92,I$1:$P$1))*EXP(SUMPRODUCT($E92:G92,$E$1:G$1))</f>
        <v>-22958.18790962085</v>
      </c>
      <c r="W92" s="9">
        <f>$D92-EXP(SUMPRODUCT(J92:$P92,J$1:$P$1))*EXP(SUMPRODUCT($E92:H92,$E$1:H$1))</f>
        <v>6696.4656226393763</v>
      </c>
      <c r="X92" s="9">
        <f>$D92-EXP(SUMPRODUCT(K92:$P92,K$1:$P$1))*EXP(SUMPRODUCT($E92:I92,$E$1:I$1))</f>
        <v>12767.153125804565</v>
      </c>
      <c r="Y92" s="9">
        <f>$D92-EXP(SUMPRODUCT(N92:$P92,N$1:$P$1))*EXP(SUMPRODUCT($E92:L92,$E$1:L$1))</f>
        <v>4089.9825449185664</v>
      </c>
      <c r="Z92" s="9">
        <f>$D92-EXP(SUMPRODUCT(O92:$P92,O$1:$P$1))*EXP(SUMPRODUCT($E92:M92,$E$1:M$1))</f>
        <v>-25080.645206298155</v>
      </c>
      <c r="AA92" s="9">
        <f>$D92-EXP(SUMPRODUCT(P92:$P92,P$1:$P$1))*EXP(SUMPRODUCT($E92:N92,$E$1:N$1))</f>
        <v>3018.479997321303</v>
      </c>
      <c r="AC92">
        <f t="shared" si="22"/>
        <v>24853.411561278026</v>
      </c>
      <c r="AD92" s="9">
        <f t="shared" si="23"/>
        <v>2394.3109157980971</v>
      </c>
      <c r="AE92">
        <f t="shared" si="24"/>
        <v>8612.8315868379232</v>
      </c>
      <c r="AF92">
        <f t="shared" si="25"/>
        <v>-22957.234360095663</v>
      </c>
      <c r="AG92">
        <f t="shared" si="26"/>
        <v>6695.8397544349582</v>
      </c>
      <c r="AH92">
        <f t="shared" si="27"/>
        <v>12764.973347534433</v>
      </c>
      <c r="AI92">
        <f t="shared" si="28"/>
        <v>4089.6482870316036</v>
      </c>
      <c r="AJ92">
        <f t="shared" si="29"/>
        <v>-25079.636390717635</v>
      </c>
      <c r="AK92">
        <f t="shared" si="30"/>
        <v>3018.2446627178865</v>
      </c>
      <c r="AM92">
        <f t="shared" si="31"/>
        <v>14394.714528169972</v>
      </c>
      <c r="AN92">
        <f t="shared" si="19"/>
        <v>14394.71452816997</v>
      </c>
      <c r="AO92">
        <f t="shared" si="32"/>
        <v>0</v>
      </c>
    </row>
    <row r="93" spans="1:41" x14ac:dyDescent="0.35">
      <c r="A93" s="2">
        <v>41883</v>
      </c>
      <c r="B93">
        <v>9.9241989138672508</v>
      </c>
      <c r="C93">
        <f t="shared" si="20"/>
        <v>9.8719860375505561</v>
      </c>
      <c r="D93">
        <f t="shared" si="21"/>
        <v>19379.789768950668</v>
      </c>
      <c r="E93">
        <v>1</v>
      </c>
      <c r="F93">
        <v>330872.378463534</v>
      </c>
      <c r="G93">
        <v>56.6455268859863</v>
      </c>
      <c r="H93">
        <v>50.269760131835902</v>
      </c>
      <c r="I93">
        <v>34.824134826660099</v>
      </c>
      <c r="J93">
        <v>344983.95029340999</v>
      </c>
      <c r="K93">
        <v>39.934065934065899</v>
      </c>
      <c r="L93">
        <v>1</v>
      </c>
      <c r="M93">
        <v>34.481937408447202</v>
      </c>
      <c r="N93">
        <v>69.616455078125</v>
      </c>
      <c r="O93">
        <v>37.358749389648402</v>
      </c>
      <c r="P93">
        <v>92</v>
      </c>
      <c r="S93">
        <f t="shared" si="33"/>
        <v>30226.11721144578</v>
      </c>
      <c r="T93" s="9">
        <f>$D93-EXP(SUMPRODUCT(G93:$P93,G$1:$P$1))*EXP(SUMPRODUCT($E93:E93,$E$1:E$1))</f>
        <v>4570.8429209893675</v>
      </c>
      <c r="U93" s="9">
        <f>$D93-EXP(SUMPRODUCT(H93:$P93,H$1:$P$1))*EXP(SUMPRODUCT($E93:F93,$E$1:F$1))</f>
        <v>11288.754159080228</v>
      </c>
      <c r="V93" s="9">
        <f>$D93-EXP(SUMPRODUCT(I93:$P93,I$1:$P$1))*EXP(SUMPRODUCT($E93:G93,$E$1:G$1))</f>
        <v>-28709.416594012084</v>
      </c>
      <c r="W93" s="9">
        <f>$D93-EXP(SUMPRODUCT(J93:$P93,J$1:$P$1))*EXP(SUMPRODUCT($E93:H93,$E$1:H$1))</f>
        <v>9080.5689980815496</v>
      </c>
      <c r="X93" s="9">
        <f>$D93-EXP(SUMPRODUCT(K93:$P93,K$1:$P$1))*EXP(SUMPRODUCT($E93:I93,$E$1:I$1))</f>
        <v>17057.440093569388</v>
      </c>
      <c r="Y93" s="9">
        <f>$D93-EXP(SUMPRODUCT(N93:$P93,N$1:$P$1))*EXP(SUMPRODUCT($E93:L93,$E$1:L$1))</f>
        <v>5530.4333935890481</v>
      </c>
      <c r="Z93" s="9">
        <f>$D93-EXP(SUMPRODUCT(O93:$P93,O$1:$P$1))*EXP(SUMPRODUCT($E93:M93,$E$1:M$1))</f>
        <v>-33159.228255029244</v>
      </c>
      <c r="AA93" s="9">
        <f>$D93-EXP(SUMPRODUCT(P93:$P93,P$1:$P$1))*EXP(SUMPRODUCT($E93:N93,$E$1:N$1))</f>
        <v>3494.2778412366351</v>
      </c>
      <c r="AC93">
        <f t="shared" si="22"/>
        <v>31296.089261133337</v>
      </c>
      <c r="AD93" s="9">
        <f t="shared" si="23"/>
        <v>3500.8708713018104</v>
      </c>
      <c r="AE93">
        <f t="shared" si="24"/>
        <v>11287.880685055647</v>
      </c>
      <c r="AF93">
        <f t="shared" si="25"/>
        <v>-28708.507767018662</v>
      </c>
      <c r="AG93">
        <f t="shared" si="26"/>
        <v>9079.9368355620409</v>
      </c>
      <c r="AH93">
        <f t="shared" si="27"/>
        <v>17055.318442275086</v>
      </c>
      <c r="AI93">
        <f t="shared" si="28"/>
        <v>5530.0974015909405</v>
      </c>
      <c r="AJ93">
        <f t="shared" si="29"/>
        <v>-33158.230929693796</v>
      </c>
      <c r="AK93">
        <f t="shared" si="30"/>
        <v>3494.0790179723836</v>
      </c>
      <c r="AM93">
        <f t="shared" si="31"/>
        <v>19379.789768950668</v>
      </c>
      <c r="AN93">
        <f t="shared" si="19"/>
        <v>19379.789768950668</v>
      </c>
      <c r="AO93">
        <f t="shared" si="32"/>
        <v>0</v>
      </c>
    </row>
    <row r="94" spans="1:41" x14ac:dyDescent="0.35">
      <c r="A94" s="2">
        <v>41890</v>
      </c>
      <c r="B94">
        <v>8.9031690519196705</v>
      </c>
      <c r="C94">
        <f t="shared" si="20"/>
        <v>8.7817001537239712</v>
      </c>
      <c r="D94">
        <f t="shared" si="21"/>
        <v>6513.9424678751448</v>
      </c>
      <c r="E94">
        <v>1</v>
      </c>
      <c r="F94">
        <v>355588.55933378701</v>
      </c>
      <c r="G94">
        <v>55.122135162353501</v>
      </c>
      <c r="H94">
        <v>47.593357086181598</v>
      </c>
      <c r="I94">
        <v>34.743473052978501</v>
      </c>
      <c r="J94">
        <v>364492.06805288303</v>
      </c>
      <c r="K94">
        <v>10.4100877192982</v>
      </c>
      <c r="L94">
        <v>0.14285714285714199</v>
      </c>
      <c r="M94">
        <v>30.059888839721602</v>
      </c>
      <c r="N94">
        <v>64.903709411621094</v>
      </c>
      <c r="O94">
        <v>35.830310821533203</v>
      </c>
      <c r="P94">
        <v>70</v>
      </c>
      <c r="S94">
        <f t="shared" si="33"/>
        <v>8374.2200988579898</v>
      </c>
      <c r="T94" s="9">
        <f>$D94-EXP(SUMPRODUCT(G94:$P94,G$1:$P$1))*EXP(SUMPRODUCT($E94:E94,$E$1:E$1))</f>
        <v>1635.3762152604504</v>
      </c>
      <c r="U94" s="9">
        <f>$D94-EXP(SUMPRODUCT(H94:$P94,H$1:$P$1))*EXP(SUMPRODUCT($E94:F94,$E$1:F$1))</f>
        <v>3729.7397628397325</v>
      </c>
      <c r="V94" s="9">
        <f>$D94-EXP(SUMPRODUCT(I94:$P94,I$1:$P$1))*EXP(SUMPRODUCT($E94:G94,$E$1:G$1))</f>
        <v>-8886.3296230117776</v>
      </c>
      <c r="W94" s="9">
        <f>$D94-EXP(SUMPRODUCT(J94:$P94,J$1:$P$1))*EXP(SUMPRODUCT($E94:H94,$E$1:H$1))</f>
        <v>3047.0917477588191</v>
      </c>
      <c r="X94" s="9">
        <f>$D94-EXP(SUMPRODUCT(K94:$P94,K$1:$P$1))*EXP(SUMPRODUCT($E94:I94,$E$1:I$1))</f>
        <v>5821.6047036007103</v>
      </c>
      <c r="Y94" s="9">
        <f>$D94-EXP(SUMPRODUCT(N94:$P94,N$1:$P$1))*EXP(SUMPRODUCT($E94:L94,$E$1:L$1))</f>
        <v>1653.9284711755918</v>
      </c>
      <c r="Z94" s="9">
        <f>$D94-EXP(SUMPRODUCT(O94:$P94,O$1:$P$1))*EXP(SUMPRODUCT($E94:M94,$E$1:M$1))</f>
        <v>-9992.5768950199199</v>
      </c>
      <c r="AA94" s="9">
        <f>$D94-EXP(SUMPRODUCT(P94:$P94,P$1:$P$1))*EXP(SUMPRODUCT($E94:N94,$E$1:N$1))</f>
        <v>1130.8879864135488</v>
      </c>
      <c r="AC94">
        <f t="shared" si="22"/>
        <v>9444.1921485455459</v>
      </c>
      <c r="AD94" s="9">
        <f t="shared" si="23"/>
        <v>565.40416557289336</v>
      </c>
      <c r="AE94">
        <f t="shared" si="24"/>
        <v>3728.889779515529</v>
      </c>
      <c r="AF94">
        <f t="shared" si="25"/>
        <v>-8885.4691827090173</v>
      </c>
      <c r="AG94">
        <f t="shared" si="26"/>
        <v>3046.4610494924882</v>
      </c>
      <c r="AH94">
        <f t="shared" si="27"/>
        <v>5819.3630773821851</v>
      </c>
      <c r="AI94">
        <f t="shared" si="28"/>
        <v>1653.6355676187375</v>
      </c>
      <c r="AJ94">
        <f t="shared" si="29"/>
        <v>-9991.6470844788892</v>
      </c>
      <c r="AK94">
        <f t="shared" si="30"/>
        <v>1130.6972974993566</v>
      </c>
      <c r="AM94">
        <f t="shared" si="31"/>
        <v>6513.9424678751438</v>
      </c>
      <c r="AN94">
        <f t="shared" si="19"/>
        <v>6513.9424678751448</v>
      </c>
      <c r="AO94">
        <f t="shared" si="32"/>
        <v>0</v>
      </c>
    </row>
    <row r="95" spans="1:41" x14ac:dyDescent="0.35">
      <c r="A95" s="2">
        <v>41897</v>
      </c>
      <c r="B95">
        <v>8.7758471813198593</v>
      </c>
      <c r="C95">
        <f t="shared" si="20"/>
        <v>9.0631156101269337</v>
      </c>
      <c r="D95">
        <f t="shared" si="21"/>
        <v>8630.9996366977066</v>
      </c>
      <c r="E95">
        <v>1</v>
      </c>
      <c r="F95">
        <v>530904.57283536496</v>
      </c>
      <c r="G95">
        <v>57.559013366699197</v>
      </c>
      <c r="H95">
        <v>49.295650482177699</v>
      </c>
      <c r="I95">
        <v>34.037765502929602</v>
      </c>
      <c r="J95">
        <v>388480.70719814399</v>
      </c>
      <c r="K95">
        <v>7.0350109409190296</v>
      </c>
      <c r="L95">
        <v>0</v>
      </c>
      <c r="M95">
        <v>24.502679824829102</v>
      </c>
      <c r="N95">
        <v>48.454940795898402</v>
      </c>
      <c r="O95">
        <v>36.510234832763601</v>
      </c>
      <c r="P95">
        <v>68</v>
      </c>
      <c r="S95">
        <f t="shared" si="33"/>
        <v>6413.2142696264127</v>
      </c>
      <c r="T95" s="9">
        <f>$D95-EXP(SUMPRODUCT(G95:$P95,G$1:$P$1))*EXP(SUMPRODUCT($E95:E95,$E$1:E$1))</f>
        <v>3025.5744426155115</v>
      </c>
      <c r="U95" s="9">
        <f>$D95-EXP(SUMPRODUCT(H95:$P95,H$1:$P$1))*EXP(SUMPRODUCT($E95:F95,$E$1:F$1))</f>
        <v>5077.9711131297536</v>
      </c>
      <c r="V95" s="9">
        <f>$D95-EXP(SUMPRODUCT(I95:$P95,I$1:$P$1))*EXP(SUMPRODUCT($E95:G95,$E$1:G$1))</f>
        <v>-12412.177818735225</v>
      </c>
      <c r="W95" s="9">
        <f>$D95-EXP(SUMPRODUCT(J95:$P95,J$1:$P$1))*EXP(SUMPRODUCT($E95:H95,$E$1:H$1))</f>
        <v>3978.1829561327104</v>
      </c>
      <c r="X95" s="9">
        <f>$D95-EXP(SUMPRODUCT(K95:$P95,K$1:$P$1))*EXP(SUMPRODUCT($E95:I95,$E$1:I$1))</f>
        <v>7839.4763808693051</v>
      </c>
      <c r="Y95" s="9">
        <f>$D95-EXP(SUMPRODUCT(N95:$P95,N$1:$P$1))*EXP(SUMPRODUCT($E95:L95,$E$1:L$1))</f>
        <v>1833.1507704803789</v>
      </c>
      <c r="Z95" s="9">
        <f>$D95-EXP(SUMPRODUCT(O95:$P95,O$1:$P$1))*EXP(SUMPRODUCT($E95:M95,$E$1:M$1))</f>
        <v>-8648.5865055351533</v>
      </c>
      <c r="AA95" s="9">
        <f>$D95-EXP(SUMPRODUCT(P95:$P95,P$1:$P$1))*EXP(SUMPRODUCT($E95:N95,$E$1:N$1))</f>
        <v>1524.1940281140123</v>
      </c>
      <c r="AC95">
        <f t="shared" si="22"/>
        <v>7483.1863193139698</v>
      </c>
      <c r="AD95" s="9">
        <f t="shared" si="23"/>
        <v>1955.6023929279545</v>
      </c>
      <c r="AE95">
        <f t="shared" si="24"/>
        <v>5077.0835531436387</v>
      </c>
      <c r="AF95">
        <f t="shared" si="25"/>
        <v>-12411.286602670158</v>
      </c>
      <c r="AG95">
        <f t="shared" si="26"/>
        <v>3977.5650685755359</v>
      </c>
      <c r="AH95">
        <f t="shared" si="27"/>
        <v>7837.0872245200362</v>
      </c>
      <c r="AI95">
        <f t="shared" si="28"/>
        <v>1832.9120163681657</v>
      </c>
      <c r="AJ95">
        <f t="shared" si="29"/>
        <v>-8647.8923400533113</v>
      </c>
      <c r="AK95">
        <f t="shared" si="30"/>
        <v>1523.9997206442324</v>
      </c>
      <c r="AM95">
        <f t="shared" si="31"/>
        <v>8630.9996366977048</v>
      </c>
      <c r="AN95">
        <f t="shared" si="19"/>
        <v>8630.9996366977066</v>
      </c>
      <c r="AO95">
        <f t="shared" si="32"/>
        <v>0</v>
      </c>
    </row>
    <row r="96" spans="1:41" x14ac:dyDescent="0.35">
      <c r="A96" s="2">
        <v>41904</v>
      </c>
      <c r="B96">
        <v>8.6553344124361296</v>
      </c>
      <c r="C96">
        <f t="shared" si="20"/>
        <v>8.9995505514423098</v>
      </c>
      <c r="D96">
        <f t="shared" si="21"/>
        <v>8099.4428264963999</v>
      </c>
      <c r="E96">
        <v>1</v>
      </c>
      <c r="F96">
        <v>694268.93330121902</v>
      </c>
      <c r="G96">
        <v>61.089412689208899</v>
      </c>
      <c r="H96">
        <v>53.371963500976499</v>
      </c>
      <c r="I96">
        <v>32.334274291992102</v>
      </c>
      <c r="J96">
        <v>354559.28361309</v>
      </c>
      <c r="K96">
        <v>8.8108695652173896</v>
      </c>
      <c r="L96">
        <v>0</v>
      </c>
      <c r="M96">
        <v>22.4086608886718</v>
      </c>
      <c r="N96">
        <v>44.356227874755803</v>
      </c>
      <c r="O96">
        <v>27.2666835784912</v>
      </c>
      <c r="P96">
        <v>67</v>
      </c>
      <c r="S96">
        <f t="shared" si="33"/>
        <v>6550.1007894559134</v>
      </c>
      <c r="T96" s="9">
        <f>$D96-EXP(SUMPRODUCT(G96:$P96,G$1:$P$1))*EXP(SUMPRODUCT($E96:E96,$E$1:E$1))</f>
        <v>3493.4666473412481</v>
      </c>
      <c r="U96" s="9">
        <f>$D96-EXP(SUMPRODUCT(H96:$P96,H$1:$P$1))*EXP(SUMPRODUCT($E96:F96,$E$1:F$1))</f>
        <v>4941.8924527602567</v>
      </c>
      <c r="V96" s="9">
        <f>$D96-EXP(SUMPRODUCT(I96:$P96,I$1:$P$1))*EXP(SUMPRODUCT($E96:G96,$E$1:G$1))</f>
        <v>-13157.99821200873</v>
      </c>
      <c r="W96" s="9">
        <f>$D96-EXP(SUMPRODUCT(J96:$P96,J$1:$P$1))*EXP(SUMPRODUCT($E96:H96,$E$1:H$1))</f>
        <v>3596.0494726352572</v>
      </c>
      <c r="X96" s="9">
        <f>$D96-EXP(SUMPRODUCT(K96:$P96,K$1:$P$1))*EXP(SUMPRODUCT($E96:I96,$E$1:I$1))</f>
        <v>7184.3633169112281</v>
      </c>
      <c r="Y96" s="9">
        <f>$D96-EXP(SUMPRODUCT(N96:$P96,N$1:$P$1))*EXP(SUMPRODUCT($E96:L96,$E$1:L$1))</f>
        <v>1588.753872284411</v>
      </c>
      <c r="Z96" s="9">
        <f>$D96-EXP(SUMPRODUCT(O96:$P96,O$1:$P$1))*EXP(SUMPRODUCT($E96:M96,$E$1:M$1))</f>
        <v>-7191.2234199983495</v>
      </c>
      <c r="AA96" s="9">
        <f>$D96-EXP(SUMPRODUCT(P96:$P96,P$1:$P$1))*EXP(SUMPRODUCT($E96:N96,$E$1:N$1))</f>
        <v>1094.0379071151647</v>
      </c>
      <c r="AC96">
        <f t="shared" si="22"/>
        <v>7620.0728391434704</v>
      </c>
      <c r="AD96" s="9">
        <f t="shared" si="23"/>
        <v>2423.494597653691</v>
      </c>
      <c r="AE96">
        <f t="shared" si="24"/>
        <v>4940.950454016589</v>
      </c>
      <c r="AF96">
        <f t="shared" si="25"/>
        <v>-13157.033300280596</v>
      </c>
      <c r="AG96">
        <f t="shared" si="26"/>
        <v>3595.4625085540347</v>
      </c>
      <c r="AH96">
        <f t="shared" si="27"/>
        <v>7182.182777317008</v>
      </c>
      <c r="AI96">
        <f t="shared" si="28"/>
        <v>1588.5355222927119</v>
      </c>
      <c r="AJ96">
        <f t="shared" si="29"/>
        <v>-7190.5879726778157</v>
      </c>
      <c r="AK96">
        <f t="shared" si="30"/>
        <v>1093.89279382516</v>
      </c>
      <c r="AM96">
        <f t="shared" si="31"/>
        <v>8099.4428264964008</v>
      </c>
      <c r="AN96">
        <f t="shared" si="19"/>
        <v>8099.4428264963999</v>
      </c>
      <c r="AO96">
        <f t="shared" si="32"/>
        <v>0</v>
      </c>
    </row>
    <row r="97" spans="1:41" x14ac:dyDescent="0.35">
      <c r="A97" s="2">
        <v>41911</v>
      </c>
      <c r="B97">
        <v>9.0501441194452301</v>
      </c>
      <c r="C97">
        <f t="shared" si="20"/>
        <v>8.9625362200353109</v>
      </c>
      <c r="D97">
        <f t="shared" si="21"/>
        <v>7805.1279022524704</v>
      </c>
      <c r="E97">
        <v>1</v>
      </c>
      <c r="F97">
        <v>694227.396290957</v>
      </c>
      <c r="G97">
        <v>63.024238586425703</v>
      </c>
      <c r="H97">
        <v>55.176342010497997</v>
      </c>
      <c r="I97">
        <v>30.849073410034102</v>
      </c>
      <c r="J97">
        <v>344985.79799709999</v>
      </c>
      <c r="K97">
        <v>7.8478260869565197</v>
      </c>
      <c r="L97">
        <v>0</v>
      </c>
      <c r="M97">
        <v>24.968187332153299</v>
      </c>
      <c r="N97">
        <v>36.124977111816399</v>
      </c>
      <c r="O97">
        <v>24.852045059204102</v>
      </c>
      <c r="P97">
        <v>70</v>
      </c>
      <c r="S97">
        <f t="shared" si="33"/>
        <v>5367.8738957407204</v>
      </c>
      <c r="T97" s="9">
        <f>$D97-EXP(SUMPRODUCT(G97:$P97,G$1:$P$1))*EXP(SUMPRODUCT($E97:E97,$E$1:E$1))</f>
        <v>3366.3722979121967</v>
      </c>
      <c r="U97" s="9">
        <f>$D97-EXP(SUMPRODUCT(H97:$P97,H$1:$P$1))*EXP(SUMPRODUCT($E97:F97,$E$1:F$1))</f>
        <v>4851.7570433273213</v>
      </c>
      <c r="V97" s="9">
        <f>$D97-EXP(SUMPRODUCT(I97:$P97,I$1:$P$1))*EXP(SUMPRODUCT($E97:G97,$E$1:G$1))</f>
        <v>-13359.134601104075</v>
      </c>
      <c r="W97" s="9">
        <f>$D97-EXP(SUMPRODUCT(J97:$P97,J$1:$P$1))*EXP(SUMPRODUCT($E97:H97,$E$1:H$1))</f>
        <v>3346.7824987372069</v>
      </c>
      <c r="X97" s="9">
        <f>$D97-EXP(SUMPRODUCT(K97:$P97,K$1:$P$1))*EXP(SUMPRODUCT($E97:I97,$E$1:I$1))</f>
        <v>6869.8220763323361</v>
      </c>
      <c r="Y97" s="9">
        <f>$D97-EXP(SUMPRODUCT(N97:$P97,N$1:$P$1))*EXP(SUMPRODUCT($E97:L97,$E$1:L$1))</f>
        <v>1685.5634645058381</v>
      </c>
      <c r="Z97" s="9">
        <f>$D97-EXP(SUMPRODUCT(O97:$P97,O$1:$P$1))*EXP(SUMPRODUCT($E97:M97,$E$1:M$1))</f>
        <v>-5290.878948112646</v>
      </c>
      <c r="AA97" s="9">
        <f>$D97-EXP(SUMPRODUCT(P97:$P97,P$1:$P$1))*EXP(SUMPRODUCT($E97:N97,$E$1:N$1))</f>
        <v>966.97017491357292</v>
      </c>
      <c r="AC97">
        <f t="shared" si="22"/>
        <v>6437.8459454282774</v>
      </c>
      <c r="AD97" s="9">
        <f t="shared" si="23"/>
        <v>2296.4002482246397</v>
      </c>
      <c r="AE97">
        <f t="shared" si="24"/>
        <v>4850.7852095683184</v>
      </c>
      <c r="AF97">
        <f t="shared" si="25"/>
        <v>-13358.137068016867</v>
      </c>
      <c r="AG97">
        <f t="shared" si="26"/>
        <v>3346.2224955075944</v>
      </c>
      <c r="AH97">
        <f t="shared" si="27"/>
        <v>6867.7004136746536</v>
      </c>
      <c r="AI97">
        <f t="shared" si="28"/>
        <v>1685.3201744884736</v>
      </c>
      <c r="AJ97">
        <f t="shared" si="29"/>
        <v>-5290.3614216905416</v>
      </c>
      <c r="AK97">
        <f t="shared" si="30"/>
        <v>966.83791232976785</v>
      </c>
      <c r="AM97">
        <f t="shared" si="31"/>
        <v>7805.1279022524723</v>
      </c>
      <c r="AN97">
        <f t="shared" si="19"/>
        <v>7805.1279022524704</v>
      </c>
      <c r="AO97">
        <f t="shared" si="32"/>
        <v>0</v>
      </c>
    </row>
    <row r="98" spans="1:41" x14ac:dyDescent="0.35">
      <c r="A98" s="2">
        <v>41918</v>
      </c>
      <c r="B98">
        <v>9.8592992316251298</v>
      </c>
      <c r="C98">
        <f t="shared" si="20"/>
        <v>9.8306999827979045</v>
      </c>
      <c r="D98">
        <f t="shared" si="21"/>
        <v>18595.966526996359</v>
      </c>
      <c r="E98">
        <v>1</v>
      </c>
      <c r="F98">
        <v>592071.77910844097</v>
      </c>
      <c r="G98">
        <v>60.706672668457003</v>
      </c>
      <c r="H98">
        <v>52.76362991333</v>
      </c>
      <c r="I98">
        <v>29.441385269165</v>
      </c>
      <c r="J98">
        <v>350002.97377103701</v>
      </c>
      <c r="K98">
        <v>11.182212581344899</v>
      </c>
      <c r="L98">
        <v>0.85714285714285698</v>
      </c>
      <c r="M98">
        <v>29.307970046996999</v>
      </c>
      <c r="N98">
        <v>30.805639266967699</v>
      </c>
      <c r="O98">
        <v>31.8580722808837</v>
      </c>
      <c r="P98">
        <v>69</v>
      </c>
      <c r="S98">
        <f t="shared" si="33"/>
        <v>8526.6288260172478</v>
      </c>
      <c r="T98" s="9">
        <f>$D98-EXP(SUMPRODUCT(G98:$P98,G$1:$P$1))*EXP(SUMPRODUCT($E98:E98,$E$1:E$1))</f>
        <v>7104.665147149597</v>
      </c>
      <c r="U98" s="9">
        <f>$D98-EXP(SUMPRODUCT(H98:$P98,H$1:$P$1))*EXP(SUMPRODUCT($E98:F98,$E$1:F$1))</f>
        <v>11303.456401291665</v>
      </c>
      <c r="V98" s="9">
        <f>$D98-EXP(SUMPRODUCT(I98:$P98,I$1:$P$1))*EXP(SUMPRODUCT($E98:G98,$E$1:G$1))</f>
        <v>-29676.356249742043</v>
      </c>
      <c r="W98" s="9">
        <f>$D98-EXP(SUMPRODUCT(J98:$P98,J$1:$P$1))*EXP(SUMPRODUCT($E98:H98,$E$1:H$1))</f>
        <v>7698.8824559915993</v>
      </c>
      <c r="X98" s="9">
        <f>$D98-EXP(SUMPRODUCT(K98:$P98,K$1:$P$1))*EXP(SUMPRODUCT($E98:I98,$E$1:I$1))</f>
        <v>16435.279119833856</v>
      </c>
      <c r="Y98" s="9">
        <f>$D98-EXP(SUMPRODUCT(N98:$P98,N$1:$P$1))*EXP(SUMPRODUCT($E98:L98,$E$1:L$1))</f>
        <v>4619.5993608287754</v>
      </c>
      <c r="Z98" s="9">
        <f>$D98-EXP(SUMPRODUCT(O98:$P98,O$1:$P$1))*EXP(SUMPRODUCT($E98:M98,$E$1:M$1))</f>
        <v>-10316.309818240854</v>
      </c>
      <c r="AA98" s="9">
        <f>$D98-EXP(SUMPRODUCT(P98:$P98,P$1:$P$1))*EXP(SUMPRODUCT($E98:N98,$E$1:N$1))</f>
        <v>2900.121283866516</v>
      </c>
      <c r="AC98">
        <f t="shared" si="22"/>
        <v>9596.6008757048039</v>
      </c>
      <c r="AD98" s="9">
        <f t="shared" si="23"/>
        <v>6034.69309746204</v>
      </c>
      <c r="AE98">
        <f t="shared" si="24"/>
        <v>11302.520304399117</v>
      </c>
      <c r="AF98">
        <f t="shared" si="25"/>
        <v>-29675.402336076841</v>
      </c>
      <c r="AG98">
        <f t="shared" si="26"/>
        <v>7698.3480065248077</v>
      </c>
      <c r="AH98">
        <f t="shared" si="27"/>
        <v>16433.126601545166</v>
      </c>
      <c r="AI98">
        <f t="shared" si="28"/>
        <v>4619.3137839686378</v>
      </c>
      <c r="AJ98">
        <f t="shared" si="29"/>
        <v>-10315.868496652716</v>
      </c>
      <c r="AK98">
        <f t="shared" si="30"/>
        <v>2899.9517352058369</v>
      </c>
      <c r="AM98">
        <f t="shared" si="31"/>
        <v>18595.966526996363</v>
      </c>
      <c r="AN98">
        <f t="shared" si="19"/>
        <v>18595.966526996359</v>
      </c>
      <c r="AO98">
        <f t="shared" si="32"/>
        <v>0</v>
      </c>
    </row>
    <row r="99" spans="1:41" x14ac:dyDescent="0.35">
      <c r="A99" s="2">
        <v>41925</v>
      </c>
      <c r="B99">
        <v>9.6948363775890307</v>
      </c>
      <c r="C99">
        <f t="shared" si="20"/>
        <v>9.4629453857814543</v>
      </c>
      <c r="D99">
        <f t="shared" si="21"/>
        <v>12873.746811706043</v>
      </c>
      <c r="E99">
        <v>1</v>
      </c>
      <c r="F99">
        <v>608272.64567247499</v>
      </c>
      <c r="G99">
        <v>58.285987854003899</v>
      </c>
      <c r="H99">
        <v>50.290924072265597</v>
      </c>
      <c r="I99">
        <v>27.8990879058837</v>
      </c>
      <c r="J99">
        <v>327405.804996074</v>
      </c>
      <c r="K99">
        <v>12.1973969631236</v>
      </c>
      <c r="L99">
        <v>0.28571428571428498</v>
      </c>
      <c r="M99">
        <v>26.934055328369102</v>
      </c>
      <c r="N99">
        <v>19.1582927703857</v>
      </c>
      <c r="O99">
        <v>39.555732727050703</v>
      </c>
      <c r="P99">
        <v>69</v>
      </c>
      <c r="S99">
        <f t="shared" si="33"/>
        <v>1681.1970755608236</v>
      </c>
      <c r="T99" s="9">
        <f>$D99-EXP(SUMPRODUCT(G99:$P99,G$1:$P$1))*EXP(SUMPRODUCT($E99:E99,$E$1:E$1))</f>
        <v>5022.5620468342095</v>
      </c>
      <c r="U99" s="9">
        <f>$D99-EXP(SUMPRODUCT(H99:$P99,H$1:$P$1))*EXP(SUMPRODUCT($E99:F99,$E$1:F$1))</f>
        <v>7633.2297252245471</v>
      </c>
      <c r="V99" s="9">
        <f>$D99-EXP(SUMPRODUCT(I99:$P99,I$1:$P$1))*EXP(SUMPRODUCT($E99:G99,$E$1:G$1))</f>
        <v>-19083.523991260627</v>
      </c>
      <c r="W99" s="9">
        <f>$D99-EXP(SUMPRODUCT(J99:$P99,J$1:$P$1))*EXP(SUMPRODUCT($E99:H99,$E$1:H$1))</f>
        <v>5115.6428923980657</v>
      </c>
      <c r="X99" s="9">
        <f>$D99-EXP(SUMPRODUCT(K99:$P99,K$1:$P$1))*EXP(SUMPRODUCT($E99:I99,$E$1:I$1))</f>
        <v>11154.915816040169</v>
      </c>
      <c r="Y99" s="9">
        <f>$D99-EXP(SUMPRODUCT(N99:$P99,N$1:$P$1))*EXP(SUMPRODUCT($E99:L99,$E$1:L$1))</f>
        <v>2971.6684396358851</v>
      </c>
      <c r="Z99" s="9">
        <f>$D99-EXP(SUMPRODUCT(O99:$P99,O$1:$P$1))*EXP(SUMPRODUCT($E99:M99,$E$1:M$1))</f>
        <v>-4065.8147834459796</v>
      </c>
      <c r="AA99" s="9">
        <f>$D99-EXP(SUMPRODUCT(P99:$P99,P$1:$P$1))*EXP(SUMPRODUCT($E99:N99,$E$1:N$1))</f>
        <v>2443.8695907189485</v>
      </c>
      <c r="AC99">
        <f t="shared" si="22"/>
        <v>2751.1691252483806</v>
      </c>
      <c r="AD99" s="9">
        <f t="shared" si="23"/>
        <v>3952.5899971466524</v>
      </c>
      <c r="AE99">
        <f t="shared" si="24"/>
        <v>7632.3309552918381</v>
      </c>
      <c r="AF99">
        <f t="shared" si="25"/>
        <v>-19082.614781644323</v>
      </c>
      <c r="AG99">
        <f t="shared" si="26"/>
        <v>5115.1364402553099</v>
      </c>
      <c r="AH99">
        <f t="shared" si="27"/>
        <v>11152.902270339444</v>
      </c>
      <c r="AI99">
        <f t="shared" si="28"/>
        <v>2971.4059942007652</v>
      </c>
      <c r="AJ99">
        <f t="shared" si="29"/>
        <v>-4065.5403217437511</v>
      </c>
      <c r="AK99">
        <f t="shared" si="30"/>
        <v>2443.659075109375</v>
      </c>
      <c r="AM99">
        <f t="shared" si="31"/>
        <v>12873.746811706043</v>
      </c>
      <c r="AN99">
        <f t="shared" si="19"/>
        <v>12873.746811706043</v>
      </c>
      <c r="AO99">
        <f t="shared" si="32"/>
        <v>0</v>
      </c>
    </row>
    <row r="100" spans="1:41" x14ac:dyDescent="0.35">
      <c r="A100" s="2">
        <v>41932</v>
      </c>
      <c r="B100">
        <v>8.4987570452592909</v>
      </c>
      <c r="C100">
        <f t="shared" si="20"/>
        <v>8.7472164486763759</v>
      </c>
      <c r="D100">
        <f t="shared" si="21"/>
        <v>6293.1464092885508</v>
      </c>
      <c r="E100">
        <v>1</v>
      </c>
      <c r="F100">
        <v>570592.47480494296</v>
      </c>
      <c r="G100">
        <v>61.290843963622997</v>
      </c>
      <c r="H100">
        <v>54.986396789550703</v>
      </c>
      <c r="I100">
        <v>26.1346035003662</v>
      </c>
      <c r="J100">
        <v>276651.797800856</v>
      </c>
      <c r="K100">
        <v>9.2125813449023806</v>
      </c>
      <c r="L100">
        <v>0</v>
      </c>
      <c r="M100">
        <v>21.270278930663999</v>
      </c>
      <c r="N100">
        <v>19.318574905395501</v>
      </c>
      <c r="O100">
        <v>44.108821868896399</v>
      </c>
      <c r="P100">
        <v>66</v>
      </c>
      <c r="S100">
        <f t="shared" si="33"/>
        <v>2812.146320240764</v>
      </c>
      <c r="T100" s="9">
        <f>$D100-EXP(SUMPRODUCT(G100:$P100,G$1:$P$1))*EXP(SUMPRODUCT($E100:E100,$E$1:E$1))</f>
        <v>2335.816677439916</v>
      </c>
      <c r="U100" s="9">
        <f>$D100-EXP(SUMPRODUCT(H100:$P100,H$1:$P$1))*EXP(SUMPRODUCT($E100:F100,$E$1:F$1))</f>
        <v>3847.3853265435355</v>
      </c>
      <c r="V100" s="9">
        <f>$D100-EXP(SUMPRODUCT(I100:$P100,I$1:$P$1))*EXP(SUMPRODUCT($E100:G100,$E$1:G$1))</f>
        <v>-10712.751798013549</v>
      </c>
      <c r="W100" s="9">
        <f>$D100-EXP(SUMPRODUCT(J100:$P100,J$1:$P$1))*EXP(SUMPRODUCT($E100:H100,$E$1:H$1))</f>
        <v>2377.2678516355727</v>
      </c>
      <c r="X100" s="9">
        <f>$D100-EXP(SUMPRODUCT(K100:$P100,K$1:$P$1))*EXP(SUMPRODUCT($E100:I100,$E$1:I$1))</f>
        <v>5145.1104587364571</v>
      </c>
      <c r="Y100" s="9">
        <f>$D100-EXP(SUMPRODUCT(N100:$P100,N$1:$P$1))*EXP(SUMPRODUCT($E100:L100,$E$1:L$1))</f>
        <v>1178.0125357604966</v>
      </c>
      <c r="Z100" s="9">
        <f>$D100-EXP(SUMPRODUCT(O100:$P100,O$1:$P$1))*EXP(SUMPRODUCT($E100:M100,$E$1:M$1))</f>
        <v>-2006.5511358093336</v>
      </c>
      <c r="AA100" s="9">
        <f>$D100-EXP(SUMPRODUCT(P100:$P100,P$1:$P$1))*EXP(SUMPRODUCT($E100:N100,$E$1:N$1))</f>
        <v>1316.7101727546915</v>
      </c>
      <c r="AC100">
        <f t="shared" si="22"/>
        <v>3882.118369928321</v>
      </c>
      <c r="AD100" s="9">
        <f t="shared" si="23"/>
        <v>1265.844627752359</v>
      </c>
      <c r="AE100">
        <f t="shared" si="24"/>
        <v>3846.4402217296165</v>
      </c>
      <c r="AF100">
        <f t="shared" si="25"/>
        <v>-10711.75769894599</v>
      </c>
      <c r="AG100">
        <f t="shared" si="26"/>
        <v>2376.7934301782307</v>
      </c>
      <c r="AH100">
        <f t="shared" si="27"/>
        <v>5143.4090501799819</v>
      </c>
      <c r="AI100">
        <f t="shared" si="28"/>
        <v>1177.8052781625961</v>
      </c>
      <c r="AJ100">
        <f t="shared" si="29"/>
        <v>-2006.2743779052389</v>
      </c>
      <c r="AK100">
        <f t="shared" si="30"/>
        <v>1316.4754256047052</v>
      </c>
      <c r="AM100">
        <f t="shared" si="31"/>
        <v>6293.1464092885499</v>
      </c>
      <c r="AN100">
        <f t="shared" si="19"/>
        <v>6293.1464092885508</v>
      </c>
      <c r="AO100">
        <f t="shared" si="32"/>
        <v>0</v>
      </c>
    </row>
    <row r="101" spans="1:41" x14ac:dyDescent="0.35">
      <c r="A101" s="2">
        <v>41939</v>
      </c>
      <c r="B101">
        <v>7.8831018545482499</v>
      </c>
      <c r="C101">
        <f t="shared" si="20"/>
        <v>8.2651546131347615</v>
      </c>
      <c r="D101">
        <f t="shared" si="21"/>
        <v>3886.0737694051909</v>
      </c>
      <c r="E101">
        <v>1</v>
      </c>
      <c r="F101">
        <v>440320.557016554</v>
      </c>
      <c r="G101">
        <v>64.391609191894503</v>
      </c>
      <c r="H101">
        <v>58.486061096191399</v>
      </c>
      <c r="I101">
        <v>24.7310771942138</v>
      </c>
      <c r="J101">
        <v>219501.49111875601</v>
      </c>
      <c r="K101">
        <v>8.2472885032537899</v>
      </c>
      <c r="L101">
        <v>0</v>
      </c>
      <c r="M101">
        <v>17.21236038208</v>
      </c>
      <c r="N101">
        <v>16.42746925354</v>
      </c>
      <c r="O101">
        <v>49.7398681640625</v>
      </c>
      <c r="P101">
        <v>65</v>
      </c>
      <c r="S101">
        <f t="shared" si="33"/>
        <v>2814.6223532344143</v>
      </c>
      <c r="T101" s="9">
        <f>$D101-EXP(SUMPRODUCT(G101:$P101,G$1:$P$1))*EXP(SUMPRODUCT($E101:E101,$E$1:E$1))</f>
        <v>1169.3715611343473</v>
      </c>
      <c r="U101" s="9">
        <f>$D101-EXP(SUMPRODUCT(H101:$P101,H$1:$P$1))*EXP(SUMPRODUCT($E101:F101,$E$1:F$1))</f>
        <v>2446.3075965896969</v>
      </c>
      <c r="V101" s="9">
        <f>$D101-EXP(SUMPRODUCT(I101:$P101,I$1:$P$1))*EXP(SUMPRODUCT($E101:G101,$E$1:G$1))</f>
        <v>-7301.1101782239202</v>
      </c>
      <c r="W101" s="9">
        <f>$D101-EXP(SUMPRODUCT(J101:$P101,J$1:$P$1))*EXP(SUMPRODUCT($E101:H101,$E$1:H$1))</f>
        <v>1405.5838474401794</v>
      </c>
      <c r="X101" s="9">
        <f>$D101-EXP(SUMPRODUCT(K101:$P101,K$1:$P$1))*EXP(SUMPRODUCT($E101:I101,$E$1:I$1))</f>
        <v>2878.5806718309705</v>
      </c>
      <c r="Y101" s="9">
        <f>$D101-EXP(SUMPRODUCT(N101:$P101,N$1:$P$1))*EXP(SUMPRODUCT($E101:L101,$E$1:L$1))</f>
        <v>600.03737683726195</v>
      </c>
      <c r="Z101" s="9">
        <f>$D101-EXP(SUMPRODUCT(O101:$P101,O$1:$P$1))*EXP(SUMPRODUCT($E101:M101,$E$1:M$1))</f>
        <v>-1031.1262102759051</v>
      </c>
      <c r="AA101" s="9">
        <f>$D101-EXP(SUMPRODUCT(P101:$P101,P$1:$P$1))*EXP(SUMPRODUCT($E101:N101,$E$1:N$1))</f>
        <v>903.80675083814594</v>
      </c>
      <c r="AC101">
        <f t="shared" si="22"/>
        <v>3884.5944029219713</v>
      </c>
      <c r="AD101" s="9">
        <f t="shared" si="23"/>
        <v>99.399511446790257</v>
      </c>
      <c r="AE101">
        <f t="shared" si="24"/>
        <v>2445.3146779759577</v>
      </c>
      <c r="AF101">
        <f t="shared" si="25"/>
        <v>-7300.0528087253624</v>
      </c>
      <c r="AG101">
        <f t="shared" si="26"/>
        <v>1405.1349041958729</v>
      </c>
      <c r="AH101">
        <f t="shared" si="27"/>
        <v>2877.23073766059</v>
      </c>
      <c r="AI101">
        <f t="shared" si="28"/>
        <v>599.86965959769896</v>
      </c>
      <c r="AJ101">
        <f t="shared" si="29"/>
        <v>-1030.8908703513789</v>
      </c>
      <c r="AK101">
        <f t="shared" si="30"/>
        <v>903.54203525977675</v>
      </c>
      <c r="AM101">
        <f t="shared" si="31"/>
        <v>3886.0737694051909</v>
      </c>
      <c r="AN101">
        <f t="shared" si="19"/>
        <v>3886.0737694051909</v>
      </c>
      <c r="AO101">
        <f t="shared" si="32"/>
        <v>0</v>
      </c>
    </row>
    <row r="102" spans="1:41" x14ac:dyDescent="0.35">
      <c r="A102" s="2">
        <v>41946</v>
      </c>
      <c r="B102">
        <v>8.6222877117004302</v>
      </c>
      <c r="C102">
        <f t="shared" si="20"/>
        <v>9.0466218384295924</v>
      </c>
      <c r="D102">
        <f t="shared" si="21"/>
        <v>8489.8094791021886</v>
      </c>
      <c r="E102">
        <v>1</v>
      </c>
      <c r="F102">
        <v>410673.95577338297</v>
      </c>
      <c r="G102">
        <v>62.260379791259702</v>
      </c>
      <c r="H102">
        <v>54.91841506958</v>
      </c>
      <c r="I102">
        <v>23.461296081542901</v>
      </c>
      <c r="J102">
        <v>221544.21656323501</v>
      </c>
      <c r="K102">
        <v>10.8676789587852</v>
      </c>
      <c r="L102">
        <v>1</v>
      </c>
      <c r="M102">
        <v>25.5332126617431</v>
      </c>
      <c r="N102">
        <v>20.270906448364201</v>
      </c>
      <c r="O102">
        <v>46.704071044921797</v>
      </c>
      <c r="P102">
        <v>70</v>
      </c>
      <c r="S102">
        <f t="shared" si="33"/>
        <v>5126.2837031333293</v>
      </c>
      <c r="T102" s="9">
        <f>$D102-EXP(SUMPRODUCT(G102:$P102,G$1:$P$1))*EXP(SUMPRODUCT($E102:E102,$E$1:E$1))</f>
        <v>2409.9071387700787</v>
      </c>
      <c r="U102" s="9">
        <f>$D102-EXP(SUMPRODUCT(H102:$P102,H$1:$P$1))*EXP(SUMPRODUCT($E102:F102,$E$1:F$1))</f>
        <v>5239.3007924418816</v>
      </c>
      <c r="V102" s="9">
        <f>$D102-EXP(SUMPRODUCT(I102:$P102,I$1:$P$1))*EXP(SUMPRODUCT($E102:G102,$E$1:G$1))</f>
        <v>-14423.927195157283</v>
      </c>
      <c r="W102" s="9">
        <f>$D102-EXP(SUMPRODUCT(J102:$P102,J$1:$P$1))*EXP(SUMPRODUCT($E102:H102,$E$1:H$1))</f>
        <v>2944.3823264381444</v>
      </c>
      <c r="X102" s="9">
        <f>$D102-EXP(SUMPRODUCT(K102:$P102,K$1:$P$1))*EXP(SUMPRODUCT($E102:I102,$E$1:I$1))</f>
        <v>6316.2424122540369</v>
      </c>
      <c r="Y102" s="9">
        <f>$D102-EXP(SUMPRODUCT(N102:$P102,N$1:$P$1))*EXP(SUMPRODUCT($E102:L102,$E$1:L$1))</f>
        <v>1869.9712346909091</v>
      </c>
      <c r="Z102" s="9">
        <f>$D102-EXP(SUMPRODUCT(O102:$P102,O$1:$P$1))*EXP(SUMPRODUCT($E102:M102,$E$1:M$1))</f>
        <v>-2860.7560067314789</v>
      </c>
      <c r="AA102" s="9">
        <f>$D102-EXP(SUMPRODUCT(P102:$P102,P$1:$P$1))*EXP(SUMPRODUCT($E102:N102,$E$1:N$1))</f>
        <v>1868.4050732625701</v>
      </c>
      <c r="AC102">
        <f t="shared" si="22"/>
        <v>6196.2557528208863</v>
      </c>
      <c r="AD102" s="9">
        <f t="shared" si="23"/>
        <v>1339.9350890825217</v>
      </c>
      <c r="AE102">
        <f t="shared" si="24"/>
        <v>5238.3407373855007</v>
      </c>
      <c r="AF102">
        <f t="shared" si="25"/>
        <v>-14422.93432513124</v>
      </c>
      <c r="AG102">
        <f t="shared" si="26"/>
        <v>2943.9564335303762</v>
      </c>
      <c r="AH102">
        <f t="shared" si="27"/>
        <v>6314.8799153221735</v>
      </c>
      <c r="AI102">
        <f t="shared" si="28"/>
        <v>1869.7224390667332</v>
      </c>
      <c r="AJ102">
        <f t="shared" si="29"/>
        <v>-2860.4656057256998</v>
      </c>
      <c r="AK102">
        <f t="shared" si="30"/>
        <v>1868.1565141964691</v>
      </c>
      <c r="AM102">
        <f t="shared" si="31"/>
        <v>8489.8094791021904</v>
      </c>
      <c r="AN102">
        <f t="shared" ref="AN102:AN123" si="34">D102</f>
        <v>8489.8094791021886</v>
      </c>
      <c r="AO102">
        <f t="shared" si="32"/>
        <v>0</v>
      </c>
    </row>
    <row r="103" spans="1:41" x14ac:dyDescent="0.35">
      <c r="A103" s="2">
        <v>41953</v>
      </c>
      <c r="B103">
        <v>8.8009400560845599</v>
      </c>
      <c r="C103">
        <f t="shared" si="20"/>
        <v>9.0931330122257279</v>
      </c>
      <c r="D103">
        <f t="shared" si="21"/>
        <v>8894.0074812364819</v>
      </c>
      <c r="E103">
        <v>1</v>
      </c>
      <c r="F103">
        <v>375591.266106239</v>
      </c>
      <c r="G103">
        <v>59.89741897583</v>
      </c>
      <c r="H103">
        <v>50.696044921875</v>
      </c>
      <c r="I103">
        <v>22.1156311035156</v>
      </c>
      <c r="J103">
        <v>221686.16328026401</v>
      </c>
      <c r="K103">
        <v>15.4642082429501</v>
      </c>
      <c r="L103">
        <v>1</v>
      </c>
      <c r="M103">
        <v>30.250566482543899</v>
      </c>
      <c r="N103">
        <v>22.478479385375898</v>
      </c>
      <c r="O103">
        <v>41.793632507324197</v>
      </c>
      <c r="P103">
        <v>75</v>
      </c>
      <c r="S103">
        <f t="shared" si="33"/>
        <v>4312.6149641862148</v>
      </c>
      <c r="T103" s="9">
        <f>$D103-EXP(SUMPRODUCT(G103:$P103,G$1:$P$1))*EXP(SUMPRODUCT($E103:E103,$E$1:E$1))</f>
        <v>2340.3582181888287</v>
      </c>
      <c r="U103" s="9">
        <f>$D103-EXP(SUMPRODUCT(H103:$P103,H$1:$P$1))*EXP(SUMPRODUCT($E103:F103,$E$1:F$1))</f>
        <v>5362.3774392319256</v>
      </c>
      <c r="V103" s="9">
        <f>$D103-EXP(SUMPRODUCT(I103:$P103,I$1:$P$1))*EXP(SUMPRODUCT($E103:G103,$E$1:G$1))</f>
        <v>-13346.416417287457</v>
      </c>
      <c r="W103" s="9">
        <f>$D103-EXP(SUMPRODUCT(J103:$P103,J$1:$P$1))*EXP(SUMPRODUCT($E103:H103,$E$1:H$1))</f>
        <v>2940.9039716548396</v>
      </c>
      <c r="X103" s="9">
        <f>$D103-EXP(SUMPRODUCT(K103:$P103,K$1:$P$1))*EXP(SUMPRODUCT($E103:I103,$E$1:I$1))</f>
        <v>6618.9442884412983</v>
      </c>
      <c r="Y103" s="9">
        <f>$D103-EXP(SUMPRODUCT(N103:$P103,N$1:$P$1))*EXP(SUMPRODUCT($E103:L103,$E$1:L$1))</f>
        <v>2270.5585992549504</v>
      </c>
      <c r="Z103" s="9">
        <f>$D103-EXP(SUMPRODUCT(O103:$P103,O$1:$P$1))*EXP(SUMPRODUCT($E103:M103,$E$1:M$1))</f>
        <v>-3379.0256719014324</v>
      </c>
      <c r="AA103" s="9">
        <f>$D103-EXP(SUMPRODUCT(P103:$P103,P$1:$P$1))*EXP(SUMPRODUCT($E103:N103,$E$1:N$1))</f>
        <v>1773.692089467314</v>
      </c>
      <c r="AC103">
        <f t="shared" si="22"/>
        <v>5382.5870138737719</v>
      </c>
      <c r="AD103" s="9">
        <f t="shared" si="23"/>
        <v>1270.3861685012716</v>
      </c>
      <c r="AE103">
        <f t="shared" si="24"/>
        <v>5361.4538210313185</v>
      </c>
      <c r="AF103">
        <f t="shared" si="25"/>
        <v>-13345.499883491315</v>
      </c>
      <c r="AG103">
        <f t="shared" si="26"/>
        <v>2940.5025066034173</v>
      </c>
      <c r="AH103">
        <f t="shared" si="27"/>
        <v>6617.5809185371245</v>
      </c>
      <c r="AI103">
        <f t="shared" si="28"/>
        <v>2270.2638377351445</v>
      </c>
      <c r="AJ103">
        <f t="shared" si="29"/>
        <v>-3378.7036452057573</v>
      </c>
      <c r="AK103">
        <f t="shared" si="30"/>
        <v>1773.4696637551099</v>
      </c>
      <c r="AM103">
        <f t="shared" si="31"/>
        <v>8894.0074812364801</v>
      </c>
      <c r="AN103">
        <f t="shared" si="34"/>
        <v>8894.0074812364819</v>
      </c>
      <c r="AO103">
        <f t="shared" si="32"/>
        <v>0</v>
      </c>
    </row>
    <row r="104" spans="1:41" x14ac:dyDescent="0.35">
      <c r="A104" s="2">
        <v>41960</v>
      </c>
      <c r="B104">
        <v>8.7793251827565602</v>
      </c>
      <c r="C104">
        <f t="shared" si="20"/>
        <v>8.4716878582356987</v>
      </c>
      <c r="D104">
        <f t="shared" si="21"/>
        <v>4777.5725331349722</v>
      </c>
      <c r="E104">
        <v>1</v>
      </c>
      <c r="F104">
        <v>318001.75981154601</v>
      </c>
      <c r="G104">
        <v>61.838653564453097</v>
      </c>
      <c r="H104">
        <v>53.815376281738203</v>
      </c>
      <c r="I104">
        <v>20.980674743652301</v>
      </c>
      <c r="J104">
        <v>253680.98934849401</v>
      </c>
      <c r="K104">
        <v>12.6550976138828</v>
      </c>
      <c r="L104">
        <v>0.14285714285714199</v>
      </c>
      <c r="M104">
        <v>31.0732402801513</v>
      </c>
      <c r="N104">
        <v>21.604598999023398</v>
      </c>
      <c r="O104">
        <v>39.7136840820312</v>
      </c>
      <c r="P104">
        <v>74</v>
      </c>
      <c r="S104">
        <f t="shared" si="33"/>
        <v>2902.9173741435498</v>
      </c>
      <c r="T104" s="9">
        <f>$D104-EXP(SUMPRODUCT(G104:$P104,G$1:$P$1))*EXP(SUMPRODUCT($E104:E104,$E$1:E$1))</f>
        <v>1088.4185882767001</v>
      </c>
      <c r="U104" s="9">
        <f>$D104-EXP(SUMPRODUCT(H104:$P104,H$1:$P$1))*EXP(SUMPRODUCT($E104:F104,$E$1:F$1))</f>
        <v>2936.4406409403655</v>
      </c>
      <c r="V104" s="9">
        <f>$D104-EXP(SUMPRODUCT(I104:$P104,I$1:$P$1))*EXP(SUMPRODUCT($E104:G104,$E$1:G$1))</f>
        <v>-7862.356409186249</v>
      </c>
      <c r="W104" s="9">
        <f>$D104-EXP(SUMPRODUCT(J104:$P104,J$1:$P$1))*EXP(SUMPRODUCT($E104:H104,$E$1:H$1))</f>
        <v>1513.1907744888827</v>
      </c>
      <c r="X104" s="9">
        <f>$D104-EXP(SUMPRODUCT(K104:$P104,K$1:$P$1))*EXP(SUMPRODUCT($E104:I104,$E$1:I$1))</f>
        <v>3773.7708301651164</v>
      </c>
      <c r="Y104" s="9">
        <f>$D104-EXP(SUMPRODUCT(N104:$P104,N$1:$P$1))*EXP(SUMPRODUCT($E104:L104,$E$1:L$1))</f>
        <v>1248.0770928564457</v>
      </c>
      <c r="Z104" s="9">
        <f>$D104-EXP(SUMPRODUCT(O104:$P104,O$1:$P$1))*EXP(SUMPRODUCT($E104:M104,$E$1:M$1))</f>
        <v>-1733.0824598013805</v>
      </c>
      <c r="AA104" s="9">
        <f>$D104-EXP(SUMPRODUCT(P104:$P104,P$1:$P$1))*EXP(SUMPRODUCT($E104:N104,$E$1:N$1))</f>
        <v>910.19610125154168</v>
      </c>
      <c r="AC104">
        <f t="shared" si="22"/>
        <v>3972.8894238311068</v>
      </c>
      <c r="AD104" s="9">
        <f t="shared" si="23"/>
        <v>18.446538589143074</v>
      </c>
      <c r="AE104">
        <f t="shared" si="24"/>
        <v>2935.4870889024014</v>
      </c>
      <c r="AF104">
        <f t="shared" si="25"/>
        <v>-7861.3834809984519</v>
      </c>
      <c r="AG104">
        <f t="shared" si="26"/>
        <v>1512.8099123002612</v>
      </c>
      <c r="AH104">
        <f t="shared" si="27"/>
        <v>3772.2106920806232</v>
      </c>
      <c r="AI104">
        <f t="shared" si="28"/>
        <v>1247.774315203156</v>
      </c>
      <c r="AJ104">
        <f t="shared" si="29"/>
        <v>-1732.7729523161206</v>
      </c>
      <c r="AK104">
        <f t="shared" si="30"/>
        <v>909.98474502485715</v>
      </c>
      <c r="AM104">
        <f t="shared" si="31"/>
        <v>4777.5725331349713</v>
      </c>
      <c r="AN104">
        <f t="shared" si="34"/>
        <v>4777.5725331349722</v>
      </c>
      <c r="AO104">
        <f t="shared" si="32"/>
        <v>0</v>
      </c>
    </row>
    <row r="105" spans="1:41" x14ac:dyDescent="0.35">
      <c r="A105" s="2">
        <v>41967</v>
      </c>
      <c r="B105">
        <v>9.6720794373523091</v>
      </c>
      <c r="C105">
        <f t="shared" si="20"/>
        <v>9.2717384646166146</v>
      </c>
      <c r="D105">
        <f t="shared" si="21"/>
        <v>10633.221306565478</v>
      </c>
      <c r="E105">
        <v>1</v>
      </c>
      <c r="F105">
        <v>244849.768353247</v>
      </c>
      <c r="G105">
        <v>59.446239471435497</v>
      </c>
      <c r="H105">
        <v>51.366485595703097</v>
      </c>
      <c r="I105">
        <v>19.9602451324462</v>
      </c>
      <c r="J105">
        <v>327009.39534379798</v>
      </c>
      <c r="K105">
        <v>28.023809523809501</v>
      </c>
      <c r="L105">
        <v>1</v>
      </c>
      <c r="M105">
        <v>32.525650024413999</v>
      </c>
      <c r="N105">
        <v>48.232723236083899</v>
      </c>
      <c r="O105">
        <v>29.28733253479</v>
      </c>
      <c r="P105">
        <v>94</v>
      </c>
      <c r="S105">
        <f t="shared" si="33"/>
        <v>12335.261459709238</v>
      </c>
      <c r="T105" s="9">
        <f>$D105-EXP(SUMPRODUCT(G105:$P105,G$1:$P$1))*EXP(SUMPRODUCT($E105:E105,$E$1:E$1))</f>
        <v>1919.313706995923</v>
      </c>
      <c r="U105" s="9">
        <f>$D105-EXP(SUMPRODUCT(H105:$P105,H$1:$P$1))*EXP(SUMPRODUCT($E105:F105,$E$1:F$1))</f>
        <v>6381.5074033677201</v>
      </c>
      <c r="V105" s="9">
        <f>$D105-EXP(SUMPRODUCT(I105:$P105,I$1:$P$1))*EXP(SUMPRODUCT($E105:G105,$E$1:G$1))</f>
        <v>-16280.544042052808</v>
      </c>
      <c r="W105" s="9">
        <f>$D105-EXP(SUMPRODUCT(J105:$P105,J$1:$P$1))*EXP(SUMPRODUCT($E105:H105,$E$1:H$1))</f>
        <v>3232.0012750443511</v>
      </c>
      <c r="X105" s="9">
        <f>$D105-EXP(SUMPRODUCT(K105:$P105,K$1:$P$1))*EXP(SUMPRODUCT($E105:I105,$E$1:I$1))</f>
        <v>9210.0674930670484</v>
      </c>
      <c r="Y105" s="9">
        <f>$D105-EXP(SUMPRODUCT(N105:$P105,N$1:$P$1))*EXP(SUMPRODUCT($E105:L105,$E$1:L$1))</f>
        <v>2888.1765563857298</v>
      </c>
      <c r="Z105" s="9">
        <f>$D105-EXP(SUMPRODUCT(O105:$P105,O$1:$P$1))*EXP(SUMPRODUCT($E105:M105,$E$1:M$1))</f>
        <v>-10587.225284254562</v>
      </c>
      <c r="AA105" s="9">
        <f>$D105-EXP(SUMPRODUCT(P105:$P105,P$1:$P$1))*EXP(SUMPRODUCT($E105:N105,$E$1:N$1))</f>
        <v>1534.662738302839</v>
      </c>
      <c r="AC105">
        <f t="shared" si="22"/>
        <v>13405.233509396796</v>
      </c>
      <c r="AD105" s="9">
        <f t="shared" si="23"/>
        <v>849.34165730836594</v>
      </c>
      <c r="AE105">
        <f t="shared" si="24"/>
        <v>6380.5907423550707</v>
      </c>
      <c r="AF105">
        <f t="shared" si="25"/>
        <v>-16279.615387359723</v>
      </c>
      <c r="AG105">
        <f t="shared" si="26"/>
        <v>3231.638936714462</v>
      </c>
      <c r="AH105">
        <f t="shared" si="27"/>
        <v>9208.0563852856849</v>
      </c>
      <c r="AI105">
        <f t="shared" si="28"/>
        <v>2887.8596264518919</v>
      </c>
      <c r="AJ105">
        <f t="shared" si="29"/>
        <v>-10586.534302261482</v>
      </c>
      <c r="AK105">
        <f t="shared" si="30"/>
        <v>1534.5068711190888</v>
      </c>
      <c r="AM105">
        <f t="shared" si="31"/>
        <v>10633.221306565478</v>
      </c>
      <c r="AN105">
        <f t="shared" si="34"/>
        <v>10633.221306565478</v>
      </c>
      <c r="AO105">
        <f t="shared" si="32"/>
        <v>0</v>
      </c>
    </row>
    <row r="106" spans="1:41" x14ac:dyDescent="0.35">
      <c r="A106" s="2">
        <v>41974</v>
      </c>
      <c r="B106">
        <v>9.4075807871118897</v>
      </c>
      <c r="C106">
        <f t="shared" si="20"/>
        <v>9.5970371638804881</v>
      </c>
      <c r="D106">
        <f t="shared" si="21"/>
        <v>14721.100679066232</v>
      </c>
      <c r="E106">
        <v>1</v>
      </c>
      <c r="F106">
        <v>278731.07610321598</v>
      </c>
      <c r="G106">
        <v>57.030345916747997</v>
      </c>
      <c r="H106">
        <v>48.956230163574197</v>
      </c>
      <c r="I106">
        <v>19.188804626464801</v>
      </c>
      <c r="J106">
        <v>463838.99589198898</v>
      </c>
      <c r="K106">
        <v>18.532188841201702</v>
      </c>
      <c r="L106">
        <v>0.28571428571428498</v>
      </c>
      <c r="M106">
        <v>27.214851379394499</v>
      </c>
      <c r="N106">
        <v>44.658363342285099</v>
      </c>
      <c r="O106">
        <v>39.398792266845703</v>
      </c>
      <c r="P106">
        <v>77</v>
      </c>
      <c r="S106">
        <f t="shared" si="33"/>
        <v>12850.946838430904</v>
      </c>
      <c r="T106" s="9">
        <f>$D106-EXP(SUMPRODUCT(G106:$P106,G$1:$P$1))*EXP(SUMPRODUCT($E106:E106,$E$1:E$1))</f>
        <v>2984.9542224283541</v>
      </c>
      <c r="U106" s="9">
        <f>$D106-EXP(SUMPRODUCT(H106:$P106,H$1:$P$1))*EXP(SUMPRODUCT($E106:F106,$E$1:F$1))</f>
        <v>8611.4234149261138</v>
      </c>
      <c r="V106" s="9">
        <f>$D106-EXP(SUMPRODUCT(I106:$P106,I$1:$P$1))*EXP(SUMPRODUCT($E106:G106,$E$1:G$1))</f>
        <v>-20950.73889362445</v>
      </c>
      <c r="W106" s="9">
        <f>$D106-EXP(SUMPRODUCT(J106:$P106,J$1:$P$1))*EXP(SUMPRODUCT($E106:H106,$E$1:H$1))</f>
        <v>4330.0230824915725</v>
      </c>
      <c r="X106" s="9">
        <f>$D106-EXP(SUMPRODUCT(K106:$P106,K$1:$P$1))*EXP(SUMPRODUCT($E106:I106,$E$1:I$1))</f>
        <v>13871.788059768358</v>
      </c>
      <c r="Y106" s="9">
        <f>$D106-EXP(SUMPRODUCT(N106:$P106,N$1:$P$1))*EXP(SUMPRODUCT($E106:L106,$E$1:L$1))</f>
        <v>3429.034477644449</v>
      </c>
      <c r="Z106" s="9">
        <f>$D106-EXP(SUMPRODUCT(O106:$P106,O$1:$P$1))*EXP(SUMPRODUCT($E106:M106,$E$1:M$1))</f>
        <v>-13190.924281403186</v>
      </c>
      <c r="AA106" s="9">
        <f>$D106-EXP(SUMPRODUCT(P106:$P106,P$1:$P$1))*EXP(SUMPRODUCT($E106:N106,$E$1:N$1))</f>
        <v>2784.5937584041167</v>
      </c>
      <c r="AC106">
        <f t="shared" si="22"/>
        <v>13920.91888811846</v>
      </c>
      <c r="AD106" s="9">
        <f t="shared" si="23"/>
        <v>1914.9821727407971</v>
      </c>
      <c r="AE106">
        <f t="shared" si="24"/>
        <v>8610.5440069920769</v>
      </c>
      <c r="AF106">
        <f t="shared" si="25"/>
        <v>-20949.853813939324</v>
      </c>
      <c r="AG106">
        <f t="shared" si="26"/>
        <v>4329.6747481211887</v>
      </c>
      <c r="AH106">
        <f t="shared" si="27"/>
        <v>13868.935449943623</v>
      </c>
      <c r="AI106">
        <f t="shared" si="28"/>
        <v>3428.7692961326084</v>
      </c>
      <c r="AJ106">
        <f t="shared" si="29"/>
        <v>-13190.284505689944</v>
      </c>
      <c r="AK106">
        <f t="shared" si="30"/>
        <v>2784.3840780316727</v>
      </c>
      <c r="AM106">
        <f t="shared" si="31"/>
        <v>14721.100679066232</v>
      </c>
      <c r="AN106">
        <f t="shared" si="34"/>
        <v>14721.100679066232</v>
      </c>
      <c r="AO106">
        <f t="shared" si="32"/>
        <v>0</v>
      </c>
    </row>
    <row r="107" spans="1:41" x14ac:dyDescent="0.35">
      <c r="A107" s="2">
        <v>41981</v>
      </c>
      <c r="B107">
        <v>8.8391141556381303</v>
      </c>
      <c r="C107">
        <f t="shared" si="20"/>
        <v>8.7264526321647029</v>
      </c>
      <c r="D107">
        <f t="shared" si="21"/>
        <v>6163.823932321664</v>
      </c>
      <c r="E107">
        <v>1</v>
      </c>
      <c r="F107">
        <v>335079.44167077</v>
      </c>
      <c r="G107">
        <v>60.493251800537102</v>
      </c>
      <c r="H107">
        <v>54.114070892333899</v>
      </c>
      <c r="I107">
        <v>18.458433151245099</v>
      </c>
      <c r="J107">
        <v>374081.03728757898</v>
      </c>
      <c r="K107">
        <v>9.2043010752688108</v>
      </c>
      <c r="L107">
        <v>0</v>
      </c>
      <c r="M107">
        <v>27.761995315551701</v>
      </c>
      <c r="N107">
        <v>40.438751220703097</v>
      </c>
      <c r="O107">
        <v>40.049995422363203</v>
      </c>
      <c r="P107">
        <v>68</v>
      </c>
      <c r="S107">
        <f t="shared" si="33"/>
        <v>6079.5745364970235</v>
      </c>
      <c r="T107" s="9">
        <f>$D107-EXP(SUMPRODUCT(G107:$P107,G$1:$P$1))*EXP(SUMPRODUCT($E107:E107,$E$1:E$1))</f>
        <v>1469.8583407392325</v>
      </c>
      <c r="U107" s="9">
        <f>$D107-EXP(SUMPRODUCT(H107:$P107,H$1:$P$1))*EXP(SUMPRODUCT($E107:F107,$E$1:F$1))</f>
        <v>3738.6787043532131</v>
      </c>
      <c r="V107" s="9">
        <f>$D107-EXP(SUMPRODUCT(I107:$P107,I$1:$P$1))*EXP(SUMPRODUCT($E107:G107,$E$1:G$1))</f>
        <v>-10231.983222388497</v>
      </c>
      <c r="W107" s="9">
        <f>$D107-EXP(SUMPRODUCT(J107:$P107,J$1:$P$1))*EXP(SUMPRODUCT($E107:H107,$E$1:H$1))</f>
        <v>1754.9407260126654</v>
      </c>
      <c r="X107" s="9">
        <f>$D107-EXP(SUMPRODUCT(K107:$P107,K$1:$P$1))*EXP(SUMPRODUCT($E107:I107,$E$1:I$1))</f>
        <v>5546.215746513315</v>
      </c>
      <c r="Y107" s="9">
        <f>$D107-EXP(SUMPRODUCT(N107:$P107,N$1:$P$1))*EXP(SUMPRODUCT($E107:L107,$E$1:L$1))</f>
        <v>1460.8998011409858</v>
      </c>
      <c r="Z107" s="9">
        <f>$D107-EXP(SUMPRODUCT(O107:$P107,O$1:$P$1))*EXP(SUMPRODUCT($E107:M107,$E$1:M$1))</f>
        <v>-4837.5800913663224</v>
      </c>
      <c r="AA107" s="9">
        <f>$D107-EXP(SUMPRODUCT(P107:$P107,P$1:$P$1))*EXP(SUMPRODUCT($E107:N107,$E$1:N$1))</f>
        <v>1183.2193908200479</v>
      </c>
      <c r="AC107">
        <f t="shared" si="22"/>
        <v>7149.5465861845805</v>
      </c>
      <c r="AD107" s="9">
        <f t="shared" si="23"/>
        <v>399.88629105167547</v>
      </c>
      <c r="AE107">
        <f t="shared" si="24"/>
        <v>3737.7458984104487</v>
      </c>
      <c r="AF107">
        <f t="shared" si="25"/>
        <v>-10231.004894100834</v>
      </c>
      <c r="AG107">
        <f t="shared" si="26"/>
        <v>1754.6056500756708</v>
      </c>
      <c r="AH107">
        <f t="shared" si="27"/>
        <v>5543.9151481339968</v>
      </c>
      <c r="AI107">
        <f t="shared" si="28"/>
        <v>1460.629288258631</v>
      </c>
      <c r="AJ107">
        <f t="shared" si="29"/>
        <v>-4837.0007658163349</v>
      </c>
      <c r="AK107">
        <f t="shared" si="30"/>
        <v>1183.0062447444102</v>
      </c>
      <c r="AM107">
        <f t="shared" si="31"/>
        <v>6163.823932321664</v>
      </c>
      <c r="AN107">
        <f t="shared" si="34"/>
        <v>6163.823932321664</v>
      </c>
      <c r="AO107">
        <f t="shared" si="32"/>
        <v>0</v>
      </c>
    </row>
    <row r="108" spans="1:41" x14ac:dyDescent="0.35">
      <c r="A108" s="2">
        <v>41988</v>
      </c>
      <c r="B108">
        <v>8.5162267445568798</v>
      </c>
      <c r="C108">
        <f t="shared" si="20"/>
        <v>8.6033980552568199</v>
      </c>
      <c r="D108">
        <f t="shared" si="21"/>
        <v>5450.1480654287216</v>
      </c>
      <c r="E108">
        <v>1</v>
      </c>
      <c r="F108">
        <v>338665.81834686699</v>
      </c>
      <c r="G108">
        <v>63.230613708496101</v>
      </c>
      <c r="H108">
        <v>57.783985137939403</v>
      </c>
      <c r="I108">
        <v>20.111721038818299</v>
      </c>
      <c r="J108">
        <v>310747.64377560402</v>
      </c>
      <c r="K108">
        <v>9.7811158798283202</v>
      </c>
      <c r="L108">
        <v>0</v>
      </c>
      <c r="M108">
        <v>20.2967319488525</v>
      </c>
      <c r="N108">
        <v>16.386478424072202</v>
      </c>
      <c r="O108">
        <v>33.872066497802699</v>
      </c>
      <c r="P108">
        <v>68</v>
      </c>
      <c r="S108">
        <f t="shared" si="33"/>
        <v>4039.8514666273841</v>
      </c>
      <c r="T108" s="9">
        <f>$D108-EXP(SUMPRODUCT(G108:$P108,G$1:$P$1))*EXP(SUMPRODUCT($E108:E108,$E$1:E$1))</f>
        <v>1311.7554059029562</v>
      </c>
      <c r="U108" s="9">
        <f>$D108-EXP(SUMPRODUCT(H108:$P108,H$1:$P$1))*EXP(SUMPRODUCT($E108:F108,$E$1:F$1))</f>
        <v>3394.4269114675681</v>
      </c>
      <c r="V108" s="9">
        <f>$D108-EXP(SUMPRODUCT(I108:$P108,I$1:$P$1))*EXP(SUMPRODUCT($E108:G108,$E$1:G$1))</f>
        <v>-10041.785039190516</v>
      </c>
      <c r="W108" s="9">
        <f>$D108-EXP(SUMPRODUCT(J108:$P108,J$1:$P$1))*EXP(SUMPRODUCT($E108:H108,$E$1:H$1))</f>
        <v>1667.0067351818261</v>
      </c>
      <c r="X108" s="9">
        <f>$D108-EXP(SUMPRODUCT(K108:$P108,K$1:$P$1))*EXP(SUMPRODUCT($E108:I108,$E$1:I$1))</f>
        <v>4643.9737059267509</v>
      </c>
      <c r="Y108" s="9">
        <f>$D108-EXP(SUMPRODUCT(N108:$P108,N$1:$P$1))*EXP(SUMPRODUCT($E108:L108,$E$1:L$1))</f>
        <v>977.98848233697936</v>
      </c>
      <c r="Z108" s="9">
        <f>$D108-EXP(SUMPRODUCT(O108:$P108,O$1:$P$1))*EXP(SUMPRODUCT($E108:M108,$E$1:M$1))</f>
        <v>-1442.0872832440273</v>
      </c>
      <c r="AA108" s="9">
        <f>$D108-EXP(SUMPRODUCT(P108:$P108,P$1:$P$1))*EXP(SUMPRODUCT($E108:N108,$E$1:N$1))</f>
        <v>899.01768041979994</v>
      </c>
      <c r="AC108">
        <f t="shared" si="22"/>
        <v>5109.8235163149411</v>
      </c>
      <c r="AD108" s="9">
        <f t="shared" si="23"/>
        <v>241.78335621539918</v>
      </c>
      <c r="AE108">
        <f t="shared" si="24"/>
        <v>3393.4518954041832</v>
      </c>
      <c r="AF108">
        <f t="shared" si="25"/>
        <v>-10040.740362523207</v>
      </c>
      <c r="AG108">
        <f t="shared" si="26"/>
        <v>1666.6416471098084</v>
      </c>
      <c r="AH108">
        <f t="shared" si="27"/>
        <v>4642.0626079175308</v>
      </c>
      <c r="AI108">
        <f t="shared" si="28"/>
        <v>977.79071098086979</v>
      </c>
      <c r="AJ108">
        <f t="shared" si="29"/>
        <v>-1441.8525305541241</v>
      </c>
      <c r="AK108">
        <f t="shared" si="30"/>
        <v>898.83741328189865</v>
      </c>
      <c r="AM108">
        <f t="shared" si="31"/>
        <v>5450.1480654287207</v>
      </c>
      <c r="AN108">
        <f t="shared" si="34"/>
        <v>5450.1480654287216</v>
      </c>
      <c r="AO108">
        <f t="shared" si="32"/>
        <v>0</v>
      </c>
    </row>
    <row r="109" spans="1:41" x14ac:dyDescent="0.35">
      <c r="A109" s="2">
        <v>41995</v>
      </c>
      <c r="B109">
        <v>8.4792209034558308</v>
      </c>
      <c r="C109">
        <f t="shared" si="20"/>
        <v>8.6857828464442797</v>
      </c>
      <c r="D109">
        <f t="shared" si="21"/>
        <v>5918.1717042899081</v>
      </c>
      <c r="E109">
        <v>1</v>
      </c>
      <c r="F109">
        <v>336195.45854463498</v>
      </c>
      <c r="G109">
        <v>61.415908813476499</v>
      </c>
      <c r="H109">
        <v>55.050422668457003</v>
      </c>
      <c r="I109">
        <v>21.550256729125898</v>
      </c>
      <c r="J109">
        <v>276256.72572969599</v>
      </c>
      <c r="K109">
        <v>10.1741935483871</v>
      </c>
      <c r="L109">
        <v>0.42857142857142799</v>
      </c>
      <c r="M109">
        <v>28.013530731201101</v>
      </c>
      <c r="N109">
        <v>16.0385227203369</v>
      </c>
      <c r="O109">
        <v>16.095458984375</v>
      </c>
      <c r="P109">
        <v>73</v>
      </c>
      <c r="S109">
        <f t="shared" si="33"/>
        <v>3850.3672234561582</v>
      </c>
      <c r="T109" s="9">
        <f>$D109-EXP(SUMPRODUCT(G109:$P109,G$1:$P$1))*EXP(SUMPRODUCT($E109:E109,$E$1:E$1))</f>
        <v>1415.3661470800271</v>
      </c>
      <c r="U109" s="9">
        <f>$D109-EXP(SUMPRODUCT(H109:$P109,H$1:$P$1))*EXP(SUMPRODUCT($E109:F109,$E$1:F$1))</f>
        <v>3622.5716898132528</v>
      </c>
      <c r="V109" s="9">
        <f>$D109-EXP(SUMPRODUCT(I109:$P109,I$1:$P$1))*EXP(SUMPRODUCT($E109:G109,$E$1:G$1))</f>
        <v>-10092.959151990464</v>
      </c>
      <c r="W109" s="9">
        <f>$D109-EXP(SUMPRODUCT(J109:$P109,J$1:$P$1))*EXP(SUMPRODUCT($E109:H109,$E$1:H$1))</f>
        <v>1916.045555672863</v>
      </c>
      <c r="X109" s="9">
        <f>$D109-EXP(SUMPRODUCT(K109:$P109,K$1:$P$1))*EXP(SUMPRODUCT($E109:I109,$E$1:I$1))</f>
        <v>4835.9146730137554</v>
      </c>
      <c r="Y109" s="9">
        <f>$D109-EXP(SUMPRODUCT(N109:$P109,N$1:$P$1))*EXP(SUMPRODUCT($E109:L109,$E$1:L$1))</f>
        <v>1413.7310420921658</v>
      </c>
      <c r="Z109" s="9">
        <f>$D109-EXP(SUMPRODUCT(O109:$P109,O$1:$P$1))*EXP(SUMPRODUCT($E109:M109,$E$1:M$1))</f>
        <v>-1528.7104644382234</v>
      </c>
      <c r="AA109" s="9">
        <f>$D109-EXP(SUMPRODUCT(P109:$P109,P$1:$P$1))*EXP(SUMPRODUCT($E109:N109,$E$1:N$1))</f>
        <v>485.8449895903741</v>
      </c>
      <c r="AC109">
        <f t="shared" si="22"/>
        <v>4920.3392731437152</v>
      </c>
      <c r="AD109" s="9">
        <f t="shared" si="23"/>
        <v>345.39409739247003</v>
      </c>
      <c r="AE109">
        <f t="shared" si="24"/>
        <v>3621.6246564993489</v>
      </c>
      <c r="AF109">
        <f t="shared" si="25"/>
        <v>-10091.963895399042</v>
      </c>
      <c r="AG109">
        <f t="shared" si="26"/>
        <v>1915.6543538624592</v>
      </c>
      <c r="AH109">
        <f t="shared" si="27"/>
        <v>4834.2156941505182</v>
      </c>
      <c r="AI109">
        <f t="shared" si="28"/>
        <v>1413.458078248721</v>
      </c>
      <c r="AJ109">
        <f t="shared" si="29"/>
        <v>-1528.480696561732</v>
      </c>
      <c r="AK109">
        <f t="shared" si="30"/>
        <v>485.75932955765927</v>
      </c>
      <c r="AM109">
        <f t="shared" si="31"/>
        <v>5918.1717042899081</v>
      </c>
      <c r="AN109">
        <f t="shared" si="34"/>
        <v>5918.1717042899081</v>
      </c>
      <c r="AO109">
        <f t="shared" si="32"/>
        <v>0</v>
      </c>
    </row>
    <row r="110" spans="1:41" x14ac:dyDescent="0.35">
      <c r="A110" s="2">
        <v>42002</v>
      </c>
      <c r="B110">
        <v>8.5152278413804599</v>
      </c>
      <c r="C110">
        <f t="shared" si="20"/>
        <v>8.9895003446369479</v>
      </c>
      <c r="D110">
        <f t="shared" si="21"/>
        <v>8018.4494329973504</v>
      </c>
      <c r="E110">
        <v>1</v>
      </c>
      <c r="F110">
        <v>308467.55332389299</v>
      </c>
      <c r="G110">
        <v>58.931888580322202</v>
      </c>
      <c r="H110">
        <v>50.914718627929602</v>
      </c>
      <c r="I110">
        <v>22.804527282714801</v>
      </c>
      <c r="J110">
        <v>275704.81016792601</v>
      </c>
      <c r="K110">
        <v>19.892473118279501</v>
      </c>
      <c r="L110">
        <v>1</v>
      </c>
      <c r="M110">
        <v>33.83349609375</v>
      </c>
      <c r="N110">
        <v>24.0279235839843</v>
      </c>
      <c r="O110">
        <v>15.7846012115478</v>
      </c>
      <c r="P110">
        <v>100</v>
      </c>
      <c r="S110">
        <f t="shared" si="33"/>
        <v>4696.6539321518467</v>
      </c>
      <c r="T110" s="9">
        <f>$D110-EXP(SUMPRODUCT(G110:$P110,G$1:$P$1))*EXP(SUMPRODUCT($E110:E110,$E$1:E$1))</f>
        <v>1778.569474334704</v>
      </c>
      <c r="U110" s="9">
        <f>$D110-EXP(SUMPRODUCT(H110:$P110,H$1:$P$1))*EXP(SUMPRODUCT($E110:F110,$E$1:F$1))</f>
        <v>4786.7267167236741</v>
      </c>
      <c r="V110" s="9">
        <f>$D110-EXP(SUMPRODUCT(I110:$P110,I$1:$P$1))*EXP(SUMPRODUCT($E110:G110,$E$1:G$1))</f>
        <v>-12111.973786130642</v>
      </c>
      <c r="W110" s="9">
        <f>$D110-EXP(SUMPRODUCT(J110:$P110,J$1:$P$1))*EXP(SUMPRODUCT($E110:H110,$E$1:H$1))</f>
        <v>2718.0908157970671</v>
      </c>
      <c r="X110" s="9">
        <f>$D110-EXP(SUMPRODUCT(K110:$P110,K$1:$P$1))*EXP(SUMPRODUCT($E110:I110,$E$1:I$1))</f>
        <v>6547.1286589770261</v>
      </c>
      <c r="Y110" s="9">
        <f>$D110-EXP(SUMPRODUCT(N110:$P110,N$1:$P$1))*EXP(SUMPRODUCT($E110:L110,$E$1:L$1))</f>
        <v>2251.9138591561978</v>
      </c>
      <c r="Z110" s="9">
        <f>$D110-EXP(SUMPRODUCT(O110:$P110,O$1:$P$1))*EXP(SUMPRODUCT($E110:M110,$E$1:M$1))</f>
        <v>-3294.7382735689689</v>
      </c>
      <c r="AA110" s="9">
        <f>$D110-EXP(SUMPRODUCT(P110:$P110,P$1:$P$1))*EXP(SUMPRODUCT($E110:N110,$E$1:N$1))</f>
        <v>646.07803555644568</v>
      </c>
      <c r="AC110">
        <f t="shared" si="22"/>
        <v>5766.6259818394037</v>
      </c>
      <c r="AD110" s="9">
        <f t="shared" si="23"/>
        <v>708.59742464714691</v>
      </c>
      <c r="AE110">
        <f t="shared" si="24"/>
        <v>4785.8179870017657</v>
      </c>
      <c r="AF110">
        <f t="shared" si="25"/>
        <v>-12111.053298932567</v>
      </c>
      <c r="AG110">
        <f t="shared" si="26"/>
        <v>2717.6768452133037</v>
      </c>
      <c r="AH110">
        <f t="shared" si="27"/>
        <v>6545.4330743944938</v>
      </c>
      <c r="AI110">
        <f t="shared" si="28"/>
        <v>2251.5841855702602</v>
      </c>
      <c r="AJ110">
        <f t="shared" si="29"/>
        <v>-3294.3940495357047</v>
      </c>
      <c r="AK110">
        <f t="shared" si="30"/>
        <v>645.99402990879787</v>
      </c>
      <c r="AM110">
        <f t="shared" si="31"/>
        <v>8018.4494329973486</v>
      </c>
      <c r="AN110">
        <f t="shared" si="34"/>
        <v>8018.4494329973504</v>
      </c>
      <c r="AO110">
        <f t="shared" si="32"/>
        <v>0</v>
      </c>
    </row>
    <row r="111" spans="1:41" x14ac:dyDescent="0.35">
      <c r="A111" s="2">
        <v>42009</v>
      </c>
      <c r="B111">
        <v>9.4555539389020993</v>
      </c>
      <c r="C111">
        <f t="shared" si="20"/>
        <v>9.1284302784034352</v>
      </c>
      <c r="D111">
        <f t="shared" si="21"/>
        <v>9213.5479069019148</v>
      </c>
      <c r="E111">
        <v>1</v>
      </c>
      <c r="F111">
        <v>288805.41455662303</v>
      </c>
      <c r="G111">
        <v>56.371353149413999</v>
      </c>
      <c r="H111">
        <v>46.617263793945298</v>
      </c>
      <c r="I111">
        <v>25.549411773681602</v>
      </c>
      <c r="J111">
        <v>267424.91571908101</v>
      </c>
      <c r="K111">
        <v>10.9118279569892</v>
      </c>
      <c r="L111">
        <v>1</v>
      </c>
      <c r="M111">
        <v>37.747379302978501</v>
      </c>
      <c r="N111">
        <v>29.029844284057599</v>
      </c>
      <c r="O111">
        <v>33.980678558349602</v>
      </c>
      <c r="P111">
        <v>78</v>
      </c>
      <c r="S111">
        <f t="shared" si="33"/>
        <v>3660.8310699788881</v>
      </c>
      <c r="T111" s="9">
        <f>$D111-EXP(SUMPRODUCT(G111:$P111,G$1:$P$1))*EXP(SUMPRODUCT($E111:E111,$E$1:E$1))</f>
        <v>1928.1198441930983</v>
      </c>
      <c r="U111" s="9">
        <f>$D111-EXP(SUMPRODUCT(H111:$P111,H$1:$P$1))*EXP(SUMPRODUCT($E111:F111,$E$1:F$1))</f>
        <v>5350.6072028277949</v>
      </c>
      <c r="V111" s="9">
        <f>$D111-EXP(SUMPRODUCT(I111:$P111,I$1:$P$1))*EXP(SUMPRODUCT($E111:G111,$E$1:G$1))</f>
        <v>-12188.112573333661</v>
      </c>
      <c r="W111" s="9">
        <f>$D111-EXP(SUMPRODUCT(J111:$P111,J$1:$P$1))*EXP(SUMPRODUCT($E111:H111,$E$1:H$1))</f>
        <v>3419.2371770892605</v>
      </c>
      <c r="X111" s="9">
        <f>$D111-EXP(SUMPRODUCT(K111:$P111,K$1:$P$1))*EXP(SUMPRODUCT($E111:I111,$E$1:I$1))</f>
        <v>7434.6184267270892</v>
      </c>
      <c r="Y111" s="9">
        <f>$D111-EXP(SUMPRODUCT(N111:$P111,N$1:$P$1))*EXP(SUMPRODUCT($E111:L111,$E$1:L$1))</f>
        <v>2835.4843376636918</v>
      </c>
      <c r="Z111" s="9">
        <f>$D111-EXP(SUMPRODUCT(O111:$P111,O$1:$P$1))*EXP(SUMPRODUCT($E111:M111,$E$1:M$1))</f>
        <v>-4751.4849002392511</v>
      </c>
      <c r="AA111" s="9">
        <f>$D111-EXP(SUMPRODUCT(P111:$P111,P$1:$P$1))*EXP(SUMPRODUCT($E111:N111,$E$1:N$1))</f>
        <v>1524.2473219950034</v>
      </c>
      <c r="AC111">
        <f t="shared" si="22"/>
        <v>4730.8031196664451</v>
      </c>
      <c r="AD111" s="9">
        <f t="shared" si="23"/>
        <v>858.14779450554124</v>
      </c>
      <c r="AE111">
        <f t="shared" si="24"/>
        <v>5349.7379565622314</v>
      </c>
      <c r="AF111">
        <f t="shared" si="25"/>
        <v>-12187.26977982153</v>
      </c>
      <c r="AG111">
        <f t="shared" si="26"/>
        <v>3418.773378617333</v>
      </c>
      <c r="AH111">
        <f t="shared" si="27"/>
        <v>7432.9737634954172</v>
      </c>
      <c r="AI111">
        <f t="shared" si="28"/>
        <v>2835.1165271997634</v>
      </c>
      <c r="AJ111">
        <f t="shared" si="29"/>
        <v>-4751.0690186900374</v>
      </c>
      <c r="AK111">
        <f t="shared" si="30"/>
        <v>1524.0664768237159</v>
      </c>
      <c r="AM111">
        <f t="shared" si="31"/>
        <v>9213.5479069019166</v>
      </c>
      <c r="AN111">
        <f t="shared" si="34"/>
        <v>9213.5479069019148</v>
      </c>
      <c r="AO111">
        <f t="shared" si="32"/>
        <v>0</v>
      </c>
    </row>
    <row r="112" spans="1:41" x14ac:dyDescent="0.35">
      <c r="A112" s="2">
        <v>42016</v>
      </c>
      <c r="B112">
        <v>9.3099067359104009</v>
      </c>
      <c r="C112">
        <f t="shared" si="20"/>
        <v>9.5291975416259316</v>
      </c>
      <c r="D112">
        <f t="shared" si="21"/>
        <v>13755.5483989479</v>
      </c>
      <c r="E112">
        <v>1</v>
      </c>
      <c r="F112">
        <v>280069.17530541698</v>
      </c>
      <c r="G112">
        <v>53.780059814453097</v>
      </c>
      <c r="H112">
        <v>44.062606811523402</v>
      </c>
      <c r="I112">
        <v>32.437553405761697</v>
      </c>
      <c r="J112">
        <v>281663.50628140598</v>
      </c>
      <c r="K112">
        <v>14.096774193548301</v>
      </c>
      <c r="L112">
        <v>1</v>
      </c>
      <c r="M112">
        <v>38.683048248291001</v>
      </c>
      <c r="N112">
        <v>30.874794006347599</v>
      </c>
      <c r="O112">
        <v>44.490577697753899</v>
      </c>
      <c r="P112">
        <v>75</v>
      </c>
      <c r="S112">
        <f t="shared" si="33"/>
        <v>2944.0181921684598</v>
      </c>
      <c r="T112" s="9">
        <f>$D112-EXP(SUMPRODUCT(G112:$P112,G$1:$P$1))*EXP(SUMPRODUCT($E112:E112,$E$1:E$1))</f>
        <v>2801.0955867313878</v>
      </c>
      <c r="U112" s="9">
        <f>$D112-EXP(SUMPRODUCT(H112:$P112,H$1:$P$1))*EXP(SUMPRODUCT($E112:F112,$E$1:F$1))</f>
        <v>7753.1823060763081</v>
      </c>
      <c r="V112" s="9">
        <f>$D112-EXP(SUMPRODUCT(I112:$P112,I$1:$P$1))*EXP(SUMPRODUCT($E112:G112,$E$1:G$1))</f>
        <v>-16754.318347720568</v>
      </c>
      <c r="W112" s="9">
        <f>$D112-EXP(SUMPRODUCT(J112:$P112,J$1:$P$1))*EXP(SUMPRODUCT($E112:H112,$E$1:H$1))</f>
        <v>6121.614040790575</v>
      </c>
      <c r="X112" s="9">
        <f>$D112-EXP(SUMPRODUCT(K112:$P112,K$1:$P$1))*EXP(SUMPRODUCT($E112:I112,$E$1:I$1))</f>
        <v>11322.337606346779</v>
      </c>
      <c r="Y112" s="9">
        <f>$D112-EXP(SUMPRODUCT(N112:$P112,N$1:$P$1))*EXP(SUMPRODUCT($E112:L112,$E$1:L$1))</f>
        <v>4319.7137259667397</v>
      </c>
      <c r="Z112" s="9">
        <f>$D112-EXP(SUMPRODUCT(O112:$P112,O$1:$P$1))*EXP(SUMPRODUCT($E112:M112,$E$1:M$1))</f>
        <v>-7652.2349025142867</v>
      </c>
      <c r="AA112" s="9">
        <f>$D112-EXP(SUMPRODUCT(P112:$P112,P$1:$P$1))*EXP(SUMPRODUCT($E112:N112,$E$1:N$1))</f>
        <v>2900.1401911025059</v>
      </c>
      <c r="AC112">
        <f t="shared" si="22"/>
        <v>4013.9902418560168</v>
      </c>
      <c r="AD112" s="9">
        <f t="shared" si="23"/>
        <v>1731.1235370438308</v>
      </c>
      <c r="AE112">
        <f t="shared" si="24"/>
        <v>7752.353017553969</v>
      </c>
      <c r="AF112">
        <f t="shared" si="25"/>
        <v>-16753.521739852022</v>
      </c>
      <c r="AG112">
        <f t="shared" si="26"/>
        <v>6121.0252018835999</v>
      </c>
      <c r="AH112">
        <f t="shared" si="27"/>
        <v>11320.605375783149</v>
      </c>
      <c r="AI112">
        <f t="shared" si="28"/>
        <v>4319.3367983446087</v>
      </c>
      <c r="AJ112">
        <f t="shared" si="29"/>
        <v>-7651.792590215352</v>
      </c>
      <c r="AK112">
        <f t="shared" si="30"/>
        <v>2899.9034122479984</v>
      </c>
      <c r="AM112">
        <f t="shared" si="31"/>
        <v>13755.5483989479</v>
      </c>
      <c r="AN112">
        <f t="shared" si="34"/>
        <v>13755.5483989479</v>
      </c>
      <c r="AO112">
        <f t="shared" si="32"/>
        <v>0</v>
      </c>
    </row>
    <row r="113" spans="1:41" x14ac:dyDescent="0.35">
      <c r="A113" s="2">
        <v>42023</v>
      </c>
      <c r="B113">
        <v>9.0405779539961504</v>
      </c>
      <c r="C113">
        <f t="shared" si="20"/>
        <v>9.0714193043244187</v>
      </c>
      <c r="D113">
        <f t="shared" si="21"/>
        <v>8702.9672031100745</v>
      </c>
      <c r="E113">
        <v>1</v>
      </c>
      <c r="F113">
        <v>243012.70279703199</v>
      </c>
      <c r="G113">
        <v>55.774604797363203</v>
      </c>
      <c r="H113">
        <v>47.5949897766113</v>
      </c>
      <c r="I113">
        <v>35.738193511962798</v>
      </c>
      <c r="J113">
        <v>286069.89242549601</v>
      </c>
      <c r="K113">
        <v>14.7956989247311</v>
      </c>
      <c r="L113">
        <v>0.28571428571428498</v>
      </c>
      <c r="M113">
        <v>36.622657775878899</v>
      </c>
      <c r="N113">
        <v>27.216875076293899</v>
      </c>
      <c r="O113">
        <v>49.722686767578097</v>
      </c>
      <c r="P113">
        <v>76</v>
      </c>
      <c r="S113">
        <f t="shared" si="33"/>
        <v>2151.4708923690823</v>
      </c>
      <c r="T113" s="9">
        <f>$D113-EXP(SUMPRODUCT(G113:$P113,G$1:$P$1))*EXP(SUMPRODUCT($E113:E113,$E$1:E$1))</f>
        <v>1560.2397619648864</v>
      </c>
      <c r="U113" s="9">
        <f>$D113-EXP(SUMPRODUCT(H113:$P113,H$1:$P$1))*EXP(SUMPRODUCT($E113:F113,$E$1:F$1))</f>
        <v>5020.3650122719082</v>
      </c>
      <c r="V113" s="9">
        <f>$D113-EXP(SUMPRODUCT(I113:$P113,I$1:$P$1))*EXP(SUMPRODUCT($E113:G113,$E$1:G$1))</f>
        <v>-11873.207641337456</v>
      </c>
      <c r="W113" s="9">
        <f>$D113-EXP(SUMPRODUCT(J113:$P113,J$1:$P$1))*EXP(SUMPRODUCT($E113:H113,$E$1:H$1))</f>
        <v>4153.9618810874044</v>
      </c>
      <c r="X113" s="9">
        <f>$D113-EXP(SUMPRODUCT(K113:$P113,K$1:$P$1))*EXP(SUMPRODUCT($E113:I113,$E$1:I$1))</f>
        <v>7204.6626260085613</v>
      </c>
      <c r="Y113" s="9">
        <f>$D113-EXP(SUMPRODUCT(N113:$P113,N$1:$P$1))*EXP(SUMPRODUCT($E113:L113,$E$1:L$1))</f>
        <v>2611.9636939635302</v>
      </c>
      <c r="Z113" s="9">
        <f>$D113-EXP(SUMPRODUCT(O113:$P113,O$1:$P$1))*EXP(SUMPRODUCT($E113:M113,$E$1:M$1))</f>
        <v>-4149.9779218597232</v>
      </c>
      <c r="AA113" s="9">
        <f>$D113-EXP(SUMPRODUCT(P113:$P113,P$1:$P$1))*EXP(SUMPRODUCT($E113:N113,$E$1:N$1))</f>
        <v>2023.4888986418819</v>
      </c>
      <c r="AC113">
        <f t="shared" si="22"/>
        <v>3221.4429420566394</v>
      </c>
      <c r="AD113" s="9">
        <f t="shared" si="23"/>
        <v>490.26771227732934</v>
      </c>
      <c r="AE113">
        <f t="shared" si="24"/>
        <v>5019.5049678659325</v>
      </c>
      <c r="AF113">
        <f t="shared" si="25"/>
        <v>-11872.347171517285</v>
      </c>
      <c r="AG113">
        <f t="shared" si="26"/>
        <v>4153.313125660582</v>
      </c>
      <c r="AH113">
        <f t="shared" si="27"/>
        <v>7202.9032961701441</v>
      </c>
      <c r="AI113">
        <f t="shared" si="28"/>
        <v>2611.6068427861619</v>
      </c>
      <c r="AJ113">
        <f t="shared" si="29"/>
        <v>-4149.5880129073803</v>
      </c>
      <c r="AK113">
        <f t="shared" si="30"/>
        <v>2023.2242745029048</v>
      </c>
      <c r="AM113">
        <f t="shared" si="31"/>
        <v>8702.9672031100781</v>
      </c>
      <c r="AN113">
        <f t="shared" si="34"/>
        <v>8702.9672031100745</v>
      </c>
      <c r="AO113">
        <f t="shared" si="32"/>
        <v>0</v>
      </c>
    </row>
    <row r="114" spans="1:41" x14ac:dyDescent="0.35">
      <c r="A114" s="2">
        <v>42030</v>
      </c>
      <c r="B114">
        <v>9.2425384068239804</v>
      </c>
      <c r="C114">
        <f t="shared" si="20"/>
        <v>8.8720558441321202</v>
      </c>
      <c r="D114">
        <f t="shared" si="21"/>
        <v>7129.9239284663563</v>
      </c>
      <c r="E114">
        <v>1</v>
      </c>
      <c r="F114">
        <v>221117.48153192399</v>
      </c>
      <c r="G114">
        <v>60.871250152587798</v>
      </c>
      <c r="H114">
        <v>53.355117797851499</v>
      </c>
      <c r="I114">
        <v>35.13374710083</v>
      </c>
      <c r="J114">
        <v>312174.28780345398</v>
      </c>
      <c r="K114">
        <v>12.1225806451612</v>
      </c>
      <c r="L114">
        <v>0</v>
      </c>
      <c r="M114">
        <v>29.828863143920898</v>
      </c>
      <c r="N114">
        <v>24.900341033935501</v>
      </c>
      <c r="O114">
        <v>38.317378997802699</v>
      </c>
      <c r="P114">
        <v>70</v>
      </c>
      <c r="S114">
        <f t="shared" si="33"/>
        <v>3689.0830177197895</v>
      </c>
      <c r="T114" s="9">
        <f>$D114-EXP(SUMPRODUCT(G114:$P114,G$1:$P$1))*EXP(SUMPRODUCT($E114:E114,$E$1:E$1))</f>
        <v>1173.1320980439032</v>
      </c>
      <c r="U114" s="9">
        <f>$D114-EXP(SUMPRODUCT(H114:$P114,H$1:$P$1))*EXP(SUMPRODUCT($E114:F114,$E$1:F$1))</f>
        <v>4340.9719569986464</v>
      </c>
      <c r="V114" s="9">
        <f>$D114-EXP(SUMPRODUCT(I114:$P114,I$1:$P$1))*EXP(SUMPRODUCT($E114:G114,$E$1:G$1))</f>
        <v>-11577.262290367329</v>
      </c>
      <c r="W114" s="9">
        <f>$D114-EXP(SUMPRODUCT(J114:$P114,J$1:$P$1))*EXP(SUMPRODUCT($E114:H114,$E$1:H$1))</f>
        <v>3362.0245428419862</v>
      </c>
      <c r="X114" s="9">
        <f>$D114-EXP(SUMPRODUCT(K114:$P114,K$1:$P$1))*EXP(SUMPRODUCT($E114:I114,$E$1:I$1))</f>
        <v>6084.4934986644921</v>
      </c>
      <c r="Y114" s="9">
        <f>$D114-EXP(SUMPRODUCT(N114:$P114,N$1:$P$1))*EXP(SUMPRODUCT($E114:L114,$E$1:L$1))</f>
        <v>1798.3412991753157</v>
      </c>
      <c r="Z114" s="9">
        <f>$D114-EXP(SUMPRODUCT(O114:$P114,O$1:$P$1))*EXP(SUMPRODUCT($E114:M114,$E$1:M$1))</f>
        <v>-3056.1638990647571</v>
      </c>
      <c r="AA114" s="9">
        <f>$D114-EXP(SUMPRODUCT(P114:$P114,P$1:$P$1))*EXP(SUMPRODUCT($E114:N114,$E$1:N$1))</f>
        <v>1315.3037044543089</v>
      </c>
      <c r="AC114">
        <f t="shared" si="22"/>
        <v>4759.0550674073465</v>
      </c>
      <c r="AD114" s="9">
        <f t="shared" si="23"/>
        <v>103.16004835634612</v>
      </c>
      <c r="AE114">
        <f t="shared" si="24"/>
        <v>4340.0333223212938</v>
      </c>
      <c r="AF114">
        <f t="shared" si="25"/>
        <v>-11576.297683192663</v>
      </c>
      <c r="AG114">
        <f t="shared" si="26"/>
        <v>3361.3867599308646</v>
      </c>
      <c r="AH114">
        <f t="shared" si="27"/>
        <v>6082.5736267945013</v>
      </c>
      <c r="AI114">
        <f t="shared" si="28"/>
        <v>1798.0506467328414</v>
      </c>
      <c r="AJ114">
        <f t="shared" si="29"/>
        <v>-3055.8071767791048</v>
      </c>
      <c r="AK114">
        <f t="shared" si="30"/>
        <v>1315.0997793632826</v>
      </c>
      <c r="AM114">
        <f t="shared" si="31"/>
        <v>7129.9239284663563</v>
      </c>
      <c r="AN114">
        <f t="shared" si="34"/>
        <v>7129.9239284663563</v>
      </c>
      <c r="AO114">
        <f t="shared" si="32"/>
        <v>0</v>
      </c>
    </row>
    <row r="115" spans="1:41" x14ac:dyDescent="0.35">
      <c r="A115" s="2">
        <v>42037</v>
      </c>
      <c r="B115">
        <v>9.4710145475091601</v>
      </c>
      <c r="C115">
        <f t="shared" si="20"/>
        <v>8.7116704660561215</v>
      </c>
      <c r="D115">
        <f t="shared" si="21"/>
        <v>6073.3793931231021</v>
      </c>
      <c r="E115">
        <v>1</v>
      </c>
      <c r="F115">
        <v>238534.89713927999</v>
      </c>
      <c r="G115">
        <v>62.362743377685497</v>
      </c>
      <c r="H115">
        <v>54.402904510497997</v>
      </c>
      <c r="I115">
        <v>34.796173095703097</v>
      </c>
      <c r="J115">
        <v>334461.010203938</v>
      </c>
      <c r="K115">
        <v>11.1201716738197</v>
      </c>
      <c r="L115">
        <v>0</v>
      </c>
      <c r="M115">
        <v>28.568922042846602</v>
      </c>
      <c r="N115">
        <v>41.823204040527301</v>
      </c>
      <c r="O115">
        <v>45.933486938476499</v>
      </c>
      <c r="P115">
        <v>74</v>
      </c>
      <c r="S115">
        <f t="shared" si="33"/>
        <v>5467.2663171895956</v>
      </c>
      <c r="T115" s="9">
        <f>$D115-EXP(SUMPRODUCT(G115:$P115,G$1:$P$1))*EXP(SUMPRODUCT($E115:E115,$E$1:E$1))</f>
        <v>1070.6366247920387</v>
      </c>
      <c r="U115" s="9">
        <f>$D115-EXP(SUMPRODUCT(H115:$P115,H$1:$P$1))*EXP(SUMPRODUCT($E115:F115,$E$1:F$1))</f>
        <v>3751.7211642451093</v>
      </c>
      <c r="V115" s="9">
        <f>$D115-EXP(SUMPRODUCT(I115:$P115,I$1:$P$1))*EXP(SUMPRODUCT($E115:G115,$E$1:G$1))</f>
        <v>-10166.425126941918</v>
      </c>
      <c r="W115" s="9">
        <f>$D115-EXP(SUMPRODUCT(J115:$P115,J$1:$P$1))*EXP(SUMPRODUCT($E115:H115,$E$1:H$1))</f>
        <v>2844.0959872061003</v>
      </c>
      <c r="X115" s="9">
        <f>$D115-EXP(SUMPRODUCT(K115:$P115,K$1:$P$1))*EXP(SUMPRODUCT($E115:I115,$E$1:I$1))</f>
        <v>5296.9270604411859</v>
      </c>
      <c r="Y115" s="9">
        <f>$D115-EXP(SUMPRODUCT(N115:$P115,N$1:$P$1))*EXP(SUMPRODUCT($E115:L115,$E$1:L$1))</f>
        <v>1475.7555661046799</v>
      </c>
      <c r="Z115" s="9">
        <f>$D115-EXP(SUMPRODUCT(O115:$P115,O$1:$P$1))*EXP(SUMPRODUCT($E115:M115,$E$1:M$1))</f>
        <v>-4983.7388797970207</v>
      </c>
      <c r="AA115" s="9">
        <f>$D115-EXP(SUMPRODUCT(P115:$P115,P$1:$P$1))*EXP(SUMPRODUCT($E115:N115,$E$1:N$1))</f>
        <v>1317.1406798833314</v>
      </c>
      <c r="AC115">
        <f t="shared" si="22"/>
        <v>6537.2383668771527</v>
      </c>
      <c r="AD115" s="9">
        <f t="shared" si="23"/>
        <v>0.66457510448162793</v>
      </c>
      <c r="AE115">
        <f t="shared" si="24"/>
        <v>3750.7595307422253</v>
      </c>
      <c r="AF115">
        <f t="shared" si="25"/>
        <v>-10165.441576831274</v>
      </c>
      <c r="AG115">
        <f t="shared" si="26"/>
        <v>2843.4643322758939</v>
      </c>
      <c r="AH115">
        <f t="shared" si="27"/>
        <v>5294.8701252284318</v>
      </c>
      <c r="AI115">
        <f t="shared" si="28"/>
        <v>1475.4771905282944</v>
      </c>
      <c r="AJ115">
        <f t="shared" si="29"/>
        <v>-4983.1397205759358</v>
      </c>
      <c r="AK115">
        <f t="shared" si="30"/>
        <v>1316.8962218658448</v>
      </c>
      <c r="AM115">
        <f t="shared" si="31"/>
        <v>6073.3793931231012</v>
      </c>
      <c r="AN115">
        <f t="shared" si="34"/>
        <v>6073.3793931231021</v>
      </c>
      <c r="AO115">
        <f t="shared" si="32"/>
        <v>0</v>
      </c>
    </row>
    <row r="116" spans="1:41" x14ac:dyDescent="0.35">
      <c r="A116" s="2">
        <v>42044</v>
      </c>
      <c r="B116">
        <v>10.0070579589039</v>
      </c>
      <c r="C116">
        <f t="shared" si="20"/>
        <v>9.7232674086739195</v>
      </c>
      <c r="D116">
        <f t="shared" si="21"/>
        <v>16701.727040788857</v>
      </c>
      <c r="E116">
        <v>1</v>
      </c>
      <c r="F116">
        <v>280734.39867042098</v>
      </c>
      <c r="G116">
        <v>60.084701538085902</v>
      </c>
      <c r="H116">
        <v>51.968997955322202</v>
      </c>
      <c r="I116">
        <v>33.995510101318303</v>
      </c>
      <c r="J116">
        <v>381285.92982092302</v>
      </c>
      <c r="K116">
        <v>18.685224839400401</v>
      </c>
      <c r="L116">
        <v>1</v>
      </c>
      <c r="M116">
        <v>35.759445190429602</v>
      </c>
      <c r="N116">
        <v>60.359176635742102</v>
      </c>
      <c r="O116">
        <v>46.440666198730398</v>
      </c>
      <c r="P116">
        <v>82</v>
      </c>
      <c r="S116">
        <f t="shared" si="33"/>
        <v>20829.696057225126</v>
      </c>
      <c r="T116" s="9">
        <f>$D116-EXP(SUMPRODUCT(G116:$P116,G$1:$P$1))*EXP(SUMPRODUCT($E116:E116,$E$1:E$1))</f>
        <v>3408.2287740888714</v>
      </c>
      <c r="U116" s="9">
        <f>$D116-EXP(SUMPRODUCT(H116:$P116,H$1:$P$1))*EXP(SUMPRODUCT($E116:F116,$E$1:F$1))</f>
        <v>10088.934531769963</v>
      </c>
      <c r="V116" s="9">
        <f>$D116-EXP(SUMPRODUCT(I116:$P116,I$1:$P$1))*EXP(SUMPRODUCT($E116:G116,$E$1:G$1))</f>
        <v>-26035.041673875334</v>
      </c>
      <c r="W116" s="9">
        <f>$D116-EXP(SUMPRODUCT(J116:$P116,J$1:$P$1))*EXP(SUMPRODUCT($E116:H116,$E$1:H$1))</f>
        <v>7691.2173919225424</v>
      </c>
      <c r="X116" s="9">
        <f>$D116-EXP(SUMPRODUCT(K116:$P116,K$1:$P$1))*EXP(SUMPRODUCT($E116:I116,$E$1:I$1))</f>
        <v>15100.76670142468</v>
      </c>
      <c r="Y116" s="9">
        <f>$D116-EXP(SUMPRODUCT(N116:$P116,N$1:$P$1))*EXP(SUMPRODUCT($E116:L116,$E$1:L$1))</f>
        <v>4913.8445561803655</v>
      </c>
      <c r="Z116" s="9">
        <f>$D116-EXP(SUMPRODUCT(O116:$P116,O$1:$P$1))*EXP(SUMPRODUCT($E116:M116,$E$1:M$1))</f>
        <v>-22953.298760354315</v>
      </c>
      <c r="AA116" s="9">
        <f>$D116-EXP(SUMPRODUCT(P116:$P116,P$1:$P$1))*EXP(SUMPRODUCT($E116:N116,$E$1:N$1))</f>
        <v>3657.3794624069578</v>
      </c>
      <c r="AC116">
        <f t="shared" si="22"/>
        <v>21899.668106912683</v>
      </c>
      <c r="AD116" s="9">
        <f t="shared" si="23"/>
        <v>2338.2567244013144</v>
      </c>
      <c r="AE116">
        <f t="shared" si="24"/>
        <v>10088.008025672245</v>
      </c>
      <c r="AF116">
        <f t="shared" si="25"/>
        <v>-26034.1021263613</v>
      </c>
      <c r="AG116">
        <f t="shared" si="26"/>
        <v>7690.6002714276729</v>
      </c>
      <c r="AH116">
        <f t="shared" si="27"/>
        <v>15098.421792956282</v>
      </c>
      <c r="AI116">
        <f t="shared" si="28"/>
        <v>4913.4961161464298</v>
      </c>
      <c r="AJ116">
        <f t="shared" si="29"/>
        <v>-22952.434054789832</v>
      </c>
      <c r="AK116">
        <f t="shared" si="30"/>
        <v>3657.1323051814484</v>
      </c>
      <c r="AM116">
        <f t="shared" si="31"/>
        <v>16701.727040788857</v>
      </c>
      <c r="AN116">
        <f t="shared" si="34"/>
        <v>16701.727040788857</v>
      </c>
      <c r="AO116">
        <f t="shared" si="32"/>
        <v>0</v>
      </c>
    </row>
    <row r="117" spans="1:41" x14ac:dyDescent="0.35">
      <c r="A117" s="2">
        <v>42051</v>
      </c>
      <c r="B117">
        <v>9.6512165290066996</v>
      </c>
      <c r="C117">
        <f t="shared" si="20"/>
        <v>9.8155528896416797</v>
      </c>
      <c r="D117">
        <f t="shared" si="21"/>
        <v>18316.414236861874</v>
      </c>
      <c r="E117">
        <v>1</v>
      </c>
      <c r="F117">
        <v>258380.63671089301</v>
      </c>
      <c r="G117">
        <v>57.608310699462798</v>
      </c>
      <c r="H117">
        <v>49.4793090820312</v>
      </c>
      <c r="I117">
        <v>33.3523559570312</v>
      </c>
      <c r="J117">
        <v>385841.63385477703</v>
      </c>
      <c r="K117">
        <v>21.4603854389721</v>
      </c>
      <c r="L117">
        <v>1</v>
      </c>
      <c r="M117">
        <v>41.367252349853501</v>
      </c>
      <c r="N117">
        <v>61.4116821289062</v>
      </c>
      <c r="O117">
        <v>50.309871673583899</v>
      </c>
      <c r="P117">
        <v>86</v>
      </c>
      <c r="S117">
        <f t="shared" si="33"/>
        <v>21079.527752410228</v>
      </c>
      <c r="T117" s="9">
        <f>$D117-EXP(SUMPRODUCT(G117:$P117,G$1:$P$1))*EXP(SUMPRODUCT($E117:E117,$E$1:E$1))</f>
        <v>3470.3595393726173</v>
      </c>
      <c r="U117" s="9">
        <f>$D117-EXP(SUMPRODUCT(H117:$P117,H$1:$P$1))*EXP(SUMPRODUCT($E117:F117,$E$1:F$1))</f>
        <v>10782.027352985064</v>
      </c>
      <c r="V117" s="9">
        <f>$D117-EXP(SUMPRODUCT(I117:$P117,I$1:$P$1))*EXP(SUMPRODUCT($E117:G117,$E$1:G$1))</f>
        <v>-26489.22644415453</v>
      </c>
      <c r="W117" s="9">
        <f>$D117-EXP(SUMPRODUCT(J117:$P117,J$1:$P$1))*EXP(SUMPRODUCT($E117:H117,$E$1:H$1))</f>
        <v>8318.7419661285367</v>
      </c>
      <c r="X117" s="9">
        <f>$D117-EXP(SUMPRODUCT(K117:$P117,K$1:$P$1))*EXP(SUMPRODUCT($E117:I117,$E$1:I$1))</f>
        <v>16609.185280989495</v>
      </c>
      <c r="Y117" s="9">
        <f>$D117-EXP(SUMPRODUCT(N117:$P117,N$1:$P$1))*EXP(SUMPRODUCT($E117:L117,$E$1:L$1))</f>
        <v>6076.3429181105766</v>
      </c>
      <c r="Z117" s="9">
        <f>$D117-EXP(SUMPRODUCT(O117:$P117,O$1:$P$1))*EXP(SUMPRODUCT($E117:M117,$E$1:M$1))</f>
        <v>-25833.075471039967</v>
      </c>
      <c r="AA117" s="9">
        <f>$D117-EXP(SUMPRODUCT(P117:$P117,P$1:$P$1))*EXP(SUMPRODUCT($E117:N117,$E$1:N$1))</f>
        <v>4302.5313420598522</v>
      </c>
      <c r="AC117">
        <f t="shared" si="22"/>
        <v>22149.499802097784</v>
      </c>
      <c r="AD117" s="9">
        <f t="shared" si="23"/>
        <v>2400.3874896850602</v>
      </c>
      <c r="AE117">
        <f t="shared" si="24"/>
        <v>10781.139032834079</v>
      </c>
      <c r="AF117">
        <f t="shared" si="25"/>
        <v>-26488.331907725635</v>
      </c>
      <c r="AG117">
        <f t="shared" si="26"/>
        <v>8318.1365208108491</v>
      </c>
      <c r="AH117">
        <f t="shared" si="27"/>
        <v>16606.812354941289</v>
      </c>
      <c r="AI117">
        <f t="shared" si="28"/>
        <v>6075.93983560368</v>
      </c>
      <c r="AJ117">
        <f t="shared" si="29"/>
        <v>-25832.19568728179</v>
      </c>
      <c r="AK117">
        <f t="shared" si="30"/>
        <v>4302.2635929228054</v>
      </c>
      <c r="AM117">
        <f t="shared" si="31"/>
        <v>18316.41423686187</v>
      </c>
      <c r="AN117">
        <f t="shared" si="34"/>
        <v>18316.414236861874</v>
      </c>
      <c r="AO117">
        <f t="shared" si="32"/>
        <v>0</v>
      </c>
    </row>
    <row r="118" spans="1:41" x14ac:dyDescent="0.35">
      <c r="A118" s="2">
        <v>42058</v>
      </c>
      <c r="B118">
        <v>9.2427065308727308</v>
      </c>
      <c r="C118">
        <f t="shared" si="20"/>
        <v>9.8352009860180498</v>
      </c>
      <c r="D118">
        <f t="shared" si="21"/>
        <v>18679.855683271318</v>
      </c>
      <c r="E118">
        <v>1</v>
      </c>
      <c r="F118">
        <v>232041.83713198299</v>
      </c>
      <c r="G118">
        <v>54.919956207275298</v>
      </c>
      <c r="H118">
        <v>45.162376403808601</v>
      </c>
      <c r="I118">
        <v>32.814708709716797</v>
      </c>
      <c r="J118">
        <v>340255.22806797101</v>
      </c>
      <c r="K118">
        <v>22.728051391862898</v>
      </c>
      <c r="L118">
        <v>1</v>
      </c>
      <c r="M118">
        <v>43.371326446533203</v>
      </c>
      <c r="N118">
        <v>55.320350646972599</v>
      </c>
      <c r="O118">
        <v>48.348014831542898</v>
      </c>
      <c r="P118">
        <v>76</v>
      </c>
      <c r="S118">
        <f t="shared" si="33"/>
        <v>15529.526690524939</v>
      </c>
      <c r="T118" s="9">
        <f>$D118-EXP(SUMPRODUCT(G118:$P118,G$1:$P$1))*EXP(SUMPRODUCT($E118:E118,$E$1:E$1))</f>
        <v>3211.5104382592435</v>
      </c>
      <c r="U118" s="9">
        <f>$D118-EXP(SUMPRODUCT(H118:$P118,H$1:$P$1))*EXP(SUMPRODUCT($E118:F118,$E$1:F$1))</f>
        <v>10670.742971995965</v>
      </c>
      <c r="V118" s="9">
        <f>$D118-EXP(SUMPRODUCT(I118:$P118,I$1:$P$1))*EXP(SUMPRODUCT($E118:G118,$E$1:G$1))</f>
        <v>-23584.171795875631</v>
      </c>
      <c r="W118" s="9">
        <f>$D118-EXP(SUMPRODUCT(J118:$P118,J$1:$P$1))*EXP(SUMPRODUCT($E118:H118,$E$1:H$1))</f>
        <v>8383.8059582630267</v>
      </c>
      <c r="X118" s="9">
        <f>$D118-EXP(SUMPRODUCT(K118:$P118,K$1:$P$1))*EXP(SUMPRODUCT($E118:I118,$E$1:I$1))</f>
        <v>16375.327288800045</v>
      </c>
      <c r="Y118" s="9">
        <f>$D118-EXP(SUMPRODUCT(N118:$P118,N$1:$P$1))*EXP(SUMPRODUCT($E118:L118,$E$1:L$1))</f>
        <v>6438.3105910645118</v>
      </c>
      <c r="Z118" s="9">
        <f>$D118-EXP(SUMPRODUCT(O118:$P118,O$1:$P$1))*EXP(SUMPRODUCT($E118:M118,$E$1:M$1))</f>
        <v>-22583.096276655862</v>
      </c>
      <c r="AA118" s="9">
        <f>$D118-EXP(SUMPRODUCT(P118:$P118,P$1:$P$1))*EXP(SUMPRODUCT($E118:N118,$E$1:N$1))</f>
        <v>4237.8998168950802</v>
      </c>
      <c r="AC118">
        <f t="shared" si="22"/>
        <v>16599.498740212497</v>
      </c>
      <c r="AD118" s="9">
        <f t="shared" si="23"/>
        <v>2141.5383885716865</v>
      </c>
      <c r="AE118">
        <f t="shared" si="24"/>
        <v>10669.89610627125</v>
      </c>
      <c r="AF118">
        <f t="shared" si="25"/>
        <v>-23583.355305272627</v>
      </c>
      <c r="AG118">
        <f t="shared" si="26"/>
        <v>8383.2102728558184</v>
      </c>
      <c r="AH118">
        <f t="shared" si="27"/>
        <v>16373.234719147427</v>
      </c>
      <c r="AI118">
        <f t="shared" si="28"/>
        <v>6437.8879808596166</v>
      </c>
      <c r="AJ118">
        <f t="shared" si="29"/>
        <v>-22582.303757312493</v>
      </c>
      <c r="AK118">
        <f t="shared" si="30"/>
        <v>4237.6425087601465</v>
      </c>
      <c r="AM118">
        <f t="shared" si="31"/>
        <v>18679.855683271322</v>
      </c>
      <c r="AN118">
        <f t="shared" si="34"/>
        <v>18679.855683271318</v>
      </c>
      <c r="AO118">
        <f t="shared" si="32"/>
        <v>0</v>
      </c>
    </row>
    <row r="119" spans="1:41" x14ac:dyDescent="0.35">
      <c r="A119" s="2">
        <v>42065</v>
      </c>
      <c r="B119">
        <v>8.7264871503482997</v>
      </c>
      <c r="C119">
        <f t="shared" si="20"/>
        <v>9.0195526490665117</v>
      </c>
      <c r="D119">
        <f t="shared" si="21"/>
        <v>8263.0797578796246</v>
      </c>
      <c r="E119">
        <v>1</v>
      </c>
      <c r="F119">
        <v>255639.17510819901</v>
      </c>
      <c r="G119">
        <v>52.501590728759702</v>
      </c>
      <c r="H119">
        <v>42.882865905761697</v>
      </c>
      <c r="I119">
        <v>32.023983001708899</v>
      </c>
      <c r="J119">
        <v>295630.53482111701</v>
      </c>
      <c r="K119">
        <v>13.0256959314775</v>
      </c>
      <c r="L119">
        <v>0.28571428571428498</v>
      </c>
      <c r="M119">
        <v>43.391311645507798</v>
      </c>
      <c r="N119">
        <v>36.527168273925703</v>
      </c>
      <c r="O119">
        <v>47.741127014160099</v>
      </c>
      <c r="P119">
        <v>73</v>
      </c>
      <c r="S119">
        <f t="shared" si="33"/>
        <v>2218.4319888678747</v>
      </c>
      <c r="T119" s="9">
        <f>$D119-EXP(SUMPRODUCT(G119:$P119,G$1:$P$1))*EXP(SUMPRODUCT($E119:E119,$E$1:E$1))</f>
        <v>1550.6384189231685</v>
      </c>
      <c r="U119" s="9">
        <f>$D119-EXP(SUMPRODUCT(H119:$P119,H$1:$P$1))*EXP(SUMPRODUCT($E119:F119,$E$1:F$1))</f>
        <v>4585.6177552555273</v>
      </c>
      <c r="V119" s="9">
        <f>$D119-EXP(SUMPRODUCT(I119:$P119,I$1:$P$1))*EXP(SUMPRODUCT($E119:G119,$E$1:G$1))</f>
        <v>-9677.7068595473229</v>
      </c>
      <c r="W119" s="9">
        <f>$D119-EXP(SUMPRODUCT(J119:$P119,J$1:$P$1))*EXP(SUMPRODUCT($E119:H119,$E$1:H$1))</f>
        <v>3642.7503329250439</v>
      </c>
      <c r="X119" s="9">
        <f>$D119-EXP(SUMPRODUCT(K119:$P119,K$1:$P$1))*EXP(SUMPRODUCT($E119:I119,$E$1:I$1))</f>
        <v>6921.7391319584558</v>
      </c>
      <c r="Y119" s="9">
        <f>$D119-EXP(SUMPRODUCT(N119:$P119,N$1:$P$1))*EXP(SUMPRODUCT($E119:L119,$E$1:L$1))</f>
        <v>2849.0568121163742</v>
      </c>
      <c r="Z119" s="9">
        <f>$D119-EXP(SUMPRODUCT(O119:$P119,O$1:$P$1))*EXP(SUMPRODUCT($E119:M119,$E$1:M$1))</f>
        <v>-5681.4260637440675</v>
      </c>
      <c r="AA119" s="9">
        <f>$D119-EXP(SUMPRODUCT(P119:$P119,P$1:$P$1))*EXP(SUMPRODUCT($E119:N119,$E$1:N$1))</f>
        <v>1853.9782411245706</v>
      </c>
      <c r="AC119">
        <f t="shared" si="22"/>
        <v>3288.4040385554317</v>
      </c>
      <c r="AD119" s="9">
        <f t="shared" si="23"/>
        <v>480.66636923561146</v>
      </c>
      <c r="AE119">
        <f t="shared" si="24"/>
        <v>4584.8081807264898</v>
      </c>
      <c r="AF119">
        <f t="shared" si="25"/>
        <v>-9676.931580214612</v>
      </c>
      <c r="AG119">
        <f t="shared" si="26"/>
        <v>3642.1690015616141</v>
      </c>
      <c r="AH119">
        <f t="shared" si="27"/>
        <v>6919.9210041693059</v>
      </c>
      <c r="AI119">
        <f t="shared" si="28"/>
        <v>2848.6340071757004</v>
      </c>
      <c r="AJ119">
        <f t="shared" si="29"/>
        <v>-5680.9027755313755</v>
      </c>
      <c r="AK119">
        <f t="shared" si="30"/>
        <v>1853.7241628466013</v>
      </c>
      <c r="AM119">
        <f t="shared" si="31"/>
        <v>8263.0797578796246</v>
      </c>
      <c r="AN119">
        <f t="shared" si="34"/>
        <v>8263.0797578796246</v>
      </c>
      <c r="AO119">
        <f t="shared" si="32"/>
        <v>0</v>
      </c>
    </row>
    <row r="120" spans="1:41" x14ac:dyDescent="0.35">
      <c r="A120" s="2">
        <v>42072</v>
      </c>
      <c r="B120">
        <v>8.8286614609098493</v>
      </c>
      <c r="C120">
        <f t="shared" si="20"/>
        <v>8.5961080166371566</v>
      </c>
      <c r="D120">
        <f t="shared" si="21"/>
        <v>5410.5607474085391</v>
      </c>
      <c r="E120">
        <v>1</v>
      </c>
      <c r="F120">
        <v>284609.74962319399</v>
      </c>
      <c r="G120">
        <v>57.459720611572202</v>
      </c>
      <c r="H120">
        <v>50.151416778564403</v>
      </c>
      <c r="I120">
        <v>30.603734970092699</v>
      </c>
      <c r="J120">
        <v>264166.61691572401</v>
      </c>
      <c r="K120">
        <v>8.9699570815450596</v>
      </c>
      <c r="L120">
        <v>0</v>
      </c>
      <c r="M120">
        <v>42.334842681884702</v>
      </c>
      <c r="N120">
        <v>24.566194534301701</v>
      </c>
      <c r="O120">
        <v>48.0143432617187</v>
      </c>
      <c r="P120">
        <v>72</v>
      </c>
      <c r="S120">
        <f t="shared" si="33"/>
        <v>1682.0212144815951</v>
      </c>
      <c r="T120" s="9">
        <f>$D120-EXP(SUMPRODUCT(G120:$P120,G$1:$P$1))*EXP(SUMPRODUCT($E120:E120,$E$1:E$1))</f>
        <v>1117.6499465691932</v>
      </c>
      <c r="U120" s="9">
        <f>$D120-EXP(SUMPRODUCT(H120:$P120,H$1:$P$1))*EXP(SUMPRODUCT($E120:F120,$E$1:F$1))</f>
        <v>3179.8419910152338</v>
      </c>
      <c r="V120" s="9">
        <f>$D120-EXP(SUMPRODUCT(I120:$P120,I$1:$P$1))*EXP(SUMPRODUCT($E120:G120,$E$1:G$1))</f>
        <v>-7986.5651890002882</v>
      </c>
      <c r="W120" s="9">
        <f>$D120-EXP(SUMPRODUCT(J120:$P120,J$1:$P$1))*EXP(SUMPRODUCT($E120:H120,$E$1:H$1))</f>
        <v>2306.2145252553096</v>
      </c>
      <c r="X120" s="9">
        <f>$D120-EXP(SUMPRODUCT(K120:$P120,K$1:$P$1))*EXP(SUMPRODUCT($E120:I120,$E$1:I$1))</f>
        <v>4344.7582398523446</v>
      </c>
      <c r="Y120" s="9">
        <f>$D120-EXP(SUMPRODUCT(N120:$P120,N$1:$P$1))*EXP(SUMPRODUCT($E120:L120,$E$1:L$1))</f>
        <v>1828.8446923112615</v>
      </c>
      <c r="Z120" s="9">
        <f>$D120-EXP(SUMPRODUCT(O120:$P120,O$1:$P$1))*EXP(SUMPRODUCT($E120:M120,$E$1:M$1))</f>
        <v>-2282.2639778656867</v>
      </c>
      <c r="AA120" s="9">
        <f>$D120-EXP(SUMPRODUCT(P120:$P120,P$1:$P$1))*EXP(SUMPRODUCT($E120:N120,$E$1:N$1))</f>
        <v>1220.0593047895754</v>
      </c>
      <c r="AC120">
        <f t="shared" si="22"/>
        <v>2751.9932641691521</v>
      </c>
      <c r="AD120" s="9">
        <f t="shared" si="23"/>
        <v>47.677896881636116</v>
      </c>
      <c r="AE120">
        <f t="shared" si="24"/>
        <v>3178.9559621234034</v>
      </c>
      <c r="AF120">
        <f t="shared" si="25"/>
        <v>-7985.6585015363489</v>
      </c>
      <c r="AG120">
        <f t="shared" si="26"/>
        <v>2305.6589756543976</v>
      </c>
      <c r="AH120">
        <f t="shared" si="27"/>
        <v>4343.1336151583128</v>
      </c>
      <c r="AI120">
        <f t="shared" si="28"/>
        <v>1828.4321816041693</v>
      </c>
      <c r="AJ120">
        <f t="shared" si="29"/>
        <v>-2281.9120425627884</v>
      </c>
      <c r="AK120">
        <f t="shared" si="30"/>
        <v>1219.8037724547366</v>
      </c>
      <c r="AM120">
        <f t="shared" si="31"/>
        <v>5410.5607474085373</v>
      </c>
      <c r="AN120">
        <f t="shared" si="34"/>
        <v>5410.5607474085391</v>
      </c>
      <c r="AO120">
        <f t="shared" si="32"/>
        <v>0</v>
      </c>
    </row>
    <row r="121" spans="1:41" x14ac:dyDescent="0.35">
      <c r="A121" s="2">
        <v>42079</v>
      </c>
      <c r="B121">
        <v>8.4948042593152095</v>
      </c>
      <c r="C121">
        <f t="shared" si="20"/>
        <v>8.4518394335470166</v>
      </c>
      <c r="D121">
        <f t="shared" si="21"/>
        <v>4683.6801350790493</v>
      </c>
      <c r="E121">
        <v>1</v>
      </c>
      <c r="F121">
        <v>283850.61661423201</v>
      </c>
      <c r="G121">
        <v>60.904605865478501</v>
      </c>
      <c r="H121">
        <v>53.630462646484297</v>
      </c>
      <c r="I121">
        <v>29.2685146331787</v>
      </c>
      <c r="J121">
        <v>240010.52037930701</v>
      </c>
      <c r="K121">
        <v>9.2548179871520304</v>
      </c>
      <c r="L121">
        <v>0</v>
      </c>
      <c r="M121">
        <v>41.753597259521399</v>
      </c>
      <c r="N121">
        <v>22.4883613586425</v>
      </c>
      <c r="O121">
        <v>46.111129760742102</v>
      </c>
      <c r="P121">
        <v>71</v>
      </c>
      <c r="S121">
        <f t="shared" si="33"/>
        <v>2184.2483003969587</v>
      </c>
      <c r="T121" s="9">
        <f>$D121-EXP(SUMPRODUCT(G121:$P121,G$1:$P$1))*EXP(SUMPRODUCT($E121:E121,$E$1:E$1))</f>
        <v>965.20526425908247</v>
      </c>
      <c r="U121" s="9">
        <f>$D121-EXP(SUMPRODUCT(H121:$P121,H$1:$P$1))*EXP(SUMPRODUCT($E121:F121,$E$1:F$1))</f>
        <v>2852.5467117905482</v>
      </c>
      <c r="V121" s="9">
        <f>$D121-EXP(SUMPRODUCT(I121:$P121,I$1:$P$1))*EXP(SUMPRODUCT($E121:G121,$E$1:G$1))</f>
        <v>-7666.4832031081123</v>
      </c>
      <c r="W121" s="9">
        <f>$D121-EXP(SUMPRODUCT(J121:$P121,J$1:$P$1))*EXP(SUMPRODUCT($E121:H121,$E$1:H$1))</f>
        <v>1930.4555299326007</v>
      </c>
      <c r="X121" s="9">
        <f>$D121-EXP(SUMPRODUCT(K121:$P121,K$1:$P$1))*EXP(SUMPRODUCT($E121:I121,$E$1:I$1))</f>
        <v>3613.2940032625379</v>
      </c>
      <c r="Y121" s="9">
        <f>$D121-EXP(SUMPRODUCT(N121:$P121,N$1:$P$1))*EXP(SUMPRODUCT($E121:L121,$E$1:L$1))</f>
        <v>1565.53878597425</v>
      </c>
      <c r="Z121" s="9">
        <f>$D121-EXP(SUMPRODUCT(O121:$P121,O$1:$P$1))*EXP(SUMPRODUCT($E121:M121,$E$1:M$1))</f>
        <v>-1780.3463555460858</v>
      </c>
      <c r="AA121" s="9">
        <f>$D121-EXP(SUMPRODUCT(P121:$P121,P$1:$P$1))*EXP(SUMPRODUCT($E121:N121,$E$1:N$1))</f>
        <v>1019.2210981172693</v>
      </c>
      <c r="AC121">
        <f t="shared" si="22"/>
        <v>3254.2203500845158</v>
      </c>
      <c r="AD121" s="9">
        <f t="shared" si="23"/>
        <v>-104.76678542847458</v>
      </c>
      <c r="AE121">
        <f t="shared" si="24"/>
        <v>2851.6075627681025</v>
      </c>
      <c r="AF121">
        <f t="shared" si="25"/>
        <v>-7665.5136179739266</v>
      </c>
      <c r="AG121">
        <f t="shared" si="26"/>
        <v>1929.9242185864646</v>
      </c>
      <c r="AH121">
        <f t="shared" si="27"/>
        <v>3611.8179385622052</v>
      </c>
      <c r="AI121">
        <f t="shared" si="28"/>
        <v>1565.1319389225532</v>
      </c>
      <c r="AJ121">
        <f t="shared" si="29"/>
        <v>-1780.0241872812619</v>
      </c>
      <c r="AK121">
        <f t="shared" si="30"/>
        <v>1018.9756946846827</v>
      </c>
      <c r="AM121">
        <f t="shared" si="31"/>
        <v>4683.6801350790493</v>
      </c>
      <c r="AN121">
        <f t="shared" si="34"/>
        <v>4683.6801350790493</v>
      </c>
      <c r="AO121">
        <f t="shared" si="32"/>
        <v>0</v>
      </c>
    </row>
    <row r="122" spans="1:41" x14ac:dyDescent="0.35">
      <c r="A122" s="2">
        <v>42086</v>
      </c>
      <c r="B122">
        <v>8.7490908574121509</v>
      </c>
      <c r="C122">
        <f t="shared" si="20"/>
        <v>8.2582834996544356</v>
      </c>
      <c r="D122">
        <f t="shared" si="21"/>
        <v>3859.4636408427077</v>
      </c>
      <c r="E122">
        <v>1</v>
      </c>
      <c r="F122">
        <v>260190.974332271</v>
      </c>
      <c r="G122">
        <v>64.190734863281193</v>
      </c>
      <c r="H122">
        <v>57.177696228027301</v>
      </c>
      <c r="I122">
        <v>28.022352218627901</v>
      </c>
      <c r="J122">
        <v>236398.51357879199</v>
      </c>
      <c r="K122">
        <v>9.6209850107066295</v>
      </c>
      <c r="L122">
        <v>0</v>
      </c>
      <c r="M122">
        <v>38.256191253662102</v>
      </c>
      <c r="N122">
        <v>22.316118240356399</v>
      </c>
      <c r="O122">
        <v>33.923408508300703</v>
      </c>
      <c r="P122">
        <v>73</v>
      </c>
      <c r="S122">
        <f t="shared" si="33"/>
        <v>2808.8701636540595</v>
      </c>
      <c r="T122" s="9">
        <f>$D122-EXP(SUMPRODUCT(G122:$P122,G$1:$P$1))*EXP(SUMPRODUCT($E122:E122,$E$1:E$1))</f>
        <v>735.84247608896612</v>
      </c>
      <c r="U122" s="9">
        <f>$D122-EXP(SUMPRODUCT(H122:$P122,H$1:$P$1))*EXP(SUMPRODUCT($E122:F122,$E$1:F$1))</f>
        <v>2425.1203763056847</v>
      </c>
      <c r="V122" s="9">
        <f>$D122-EXP(SUMPRODUCT(I122:$P122,I$1:$P$1))*EXP(SUMPRODUCT($E122:G122,$E$1:G$1))</f>
        <v>-6991.3904048650174</v>
      </c>
      <c r="W122" s="9">
        <f>$D122-EXP(SUMPRODUCT(J122:$P122,J$1:$P$1))*EXP(SUMPRODUCT($E122:H122,$E$1:H$1))</f>
        <v>1538.8341970774918</v>
      </c>
      <c r="X122" s="9">
        <f>$D122-EXP(SUMPRODUCT(K122:$P122,K$1:$P$1))*EXP(SUMPRODUCT($E122:I122,$E$1:I$1))</f>
        <v>2957.6276807083768</v>
      </c>
      <c r="Y122" s="9">
        <f>$D122-EXP(SUMPRODUCT(N122:$P122,N$1:$P$1))*EXP(SUMPRODUCT($E122:L122,$E$1:L$1))</f>
        <v>1200.9693854978045</v>
      </c>
      <c r="Z122" s="9">
        <f>$D122-EXP(SUMPRODUCT(O122:$P122,O$1:$P$1))*EXP(SUMPRODUCT($E122:M122,$E$1:M$1))</f>
        <v>-1453.9204132265741</v>
      </c>
      <c r="AA122" s="9">
        <f>$D122-EXP(SUMPRODUCT(P122:$P122,P$1:$P$1))*EXP(SUMPRODUCT($E122:N122,$E$1:N$1))</f>
        <v>637.51017960191575</v>
      </c>
      <c r="AC122">
        <f t="shared" si="22"/>
        <v>3878.8422133416166</v>
      </c>
      <c r="AD122" s="9">
        <f t="shared" si="23"/>
        <v>-334.12957359859092</v>
      </c>
      <c r="AE122">
        <f t="shared" si="24"/>
        <v>2424.1305551740929</v>
      </c>
      <c r="AF122">
        <f t="shared" si="25"/>
        <v>-6990.3566892949111</v>
      </c>
      <c r="AG122">
        <f t="shared" si="26"/>
        <v>1538.325507317667</v>
      </c>
      <c r="AH122">
        <f t="shared" si="27"/>
        <v>2956.1738298498672</v>
      </c>
      <c r="AI122">
        <f t="shared" si="28"/>
        <v>1200.5966171702289</v>
      </c>
      <c r="AJ122">
        <f t="shared" si="29"/>
        <v>-1453.6007125166627</v>
      </c>
      <c r="AK122">
        <f t="shared" si="30"/>
        <v>637.32963922183455</v>
      </c>
      <c r="AM122">
        <f t="shared" si="31"/>
        <v>3859.4636408427082</v>
      </c>
      <c r="AN122">
        <f t="shared" si="34"/>
        <v>3859.4636408427077</v>
      </c>
      <c r="AO122">
        <f t="shared" si="32"/>
        <v>0</v>
      </c>
    </row>
    <row r="123" spans="1:41" x14ac:dyDescent="0.35">
      <c r="A123" s="2">
        <v>42093</v>
      </c>
      <c r="B123">
        <v>8.7490908574121509</v>
      </c>
      <c r="C123">
        <f t="shared" si="20"/>
        <v>7.7410579393207639</v>
      </c>
      <c r="D123">
        <f t="shared" si="21"/>
        <v>2300.9053141539093</v>
      </c>
      <c r="E123">
        <v>1</v>
      </c>
      <c r="F123">
        <v>220595.72146744101</v>
      </c>
      <c r="G123">
        <v>66.495010375976506</v>
      </c>
      <c r="H123">
        <v>60.688488006591797</v>
      </c>
      <c r="I123">
        <v>26.868841171264599</v>
      </c>
      <c r="J123">
        <v>165478.95950515399</v>
      </c>
      <c r="K123">
        <v>9.6209850107066295</v>
      </c>
      <c r="L123" s="7">
        <v>0</v>
      </c>
      <c r="M123">
        <v>38.256191253662102</v>
      </c>
      <c r="N123">
        <v>22.316118240356399</v>
      </c>
      <c r="O123">
        <v>33.923408508300703</v>
      </c>
      <c r="P123">
        <v>73</v>
      </c>
      <c r="S123">
        <f t="shared" si="33"/>
        <v>2452.7838591546833</v>
      </c>
      <c r="T123" s="9">
        <f>$D123-EXP(SUMPRODUCT(G123:$P123,G$1:$P$1))*EXP(SUMPRODUCT($E123:E123,$E$1:E$1))</f>
        <v>377.76709898692388</v>
      </c>
      <c r="U123" s="9">
        <f>$D123-EXP(SUMPRODUCT(H123:$P123,H$1:$P$1))*EXP(SUMPRODUCT($E123:F123,$E$1:F$1))</f>
        <v>1475.6400397987372</v>
      </c>
      <c r="V123" s="9">
        <f>$D123-EXP(SUMPRODUCT(I123:$P123,I$1:$P$1))*EXP(SUMPRODUCT($E123:G123,$E$1:G$1))</f>
        <v>-4591.9804774078857</v>
      </c>
      <c r="W123" s="9">
        <f>$D123-EXP(SUMPRODUCT(J123:$P123,J$1:$P$1))*EXP(SUMPRODUCT($E123:H123,$E$1:H$1))</f>
        <v>888.13493222188208</v>
      </c>
      <c r="X123" s="9">
        <f>$D123-EXP(SUMPRODUCT(K123:$P123,K$1:$P$1))*EXP(SUMPRODUCT($E123:I123,$E$1:I$1))</f>
        <v>1469.2963474781852</v>
      </c>
      <c r="Y123" s="9">
        <f>$D123-EXP(SUMPRODUCT(N123:$P123,N$1:$P$1))*EXP(SUMPRODUCT($E123:L123,$E$1:L$1))</f>
        <v>715.98468035436167</v>
      </c>
      <c r="Z123" s="9">
        <f>$D123-EXP(SUMPRODUCT(O123:$P123,O$1:$P$1))*EXP(SUMPRODUCT($E123:M123,$E$1:M$1))</f>
        <v>-866.78707625276093</v>
      </c>
      <c r="AA123" s="9">
        <f>$D123-EXP(SUMPRODUCT(P123:$P123,P$1:$P$1))*EXP(SUMPRODUCT($E123:N123,$E$1:N$1))</f>
        <v>380.06590981978275</v>
      </c>
      <c r="AC123">
        <f t="shared" si="22"/>
        <v>3522.7559088422404</v>
      </c>
      <c r="AD123" s="9">
        <f t="shared" si="23"/>
        <v>-692.20495070063316</v>
      </c>
      <c r="AE123">
        <f t="shared" si="24"/>
        <v>1474.6146867387397</v>
      </c>
      <c r="AF123">
        <f t="shared" si="25"/>
        <v>-4590.8832902332142</v>
      </c>
      <c r="AG123">
        <f t="shared" si="26"/>
        <v>887.64718214810011</v>
      </c>
      <c r="AH123">
        <f t="shared" si="27"/>
        <v>1468.2786518772286</v>
      </c>
      <c r="AI123">
        <f t="shared" si="28"/>
        <v>715.61191202678594</v>
      </c>
      <c r="AJ123">
        <f t="shared" si="29"/>
        <v>-866.4673755428496</v>
      </c>
      <c r="AK123">
        <f t="shared" si="30"/>
        <v>379.88536943970155</v>
      </c>
      <c r="AM123">
        <f t="shared" si="31"/>
        <v>2300.9053141539098</v>
      </c>
      <c r="AN123">
        <f t="shared" si="34"/>
        <v>2300.9053141539093</v>
      </c>
      <c r="AO123">
        <f t="shared" si="32"/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21"/>
  <sheetViews>
    <sheetView topLeftCell="X1" zoomScale="80" zoomScaleNormal="80" workbookViewId="0">
      <selection activeCell="AY32" sqref="AY32"/>
    </sheetView>
  </sheetViews>
  <sheetFormatPr defaultRowHeight="14.5" x14ac:dyDescent="0.35"/>
  <cols>
    <col min="8" max="8" width="11.7265625" customWidth="1"/>
  </cols>
  <sheetData>
    <row r="1" spans="1:49" x14ac:dyDescent="0.35">
      <c r="J1">
        <v>-6478.2259999999997</v>
      </c>
      <c r="K1">
        <v>2.2252000000000001E-2</v>
      </c>
      <c r="L1">
        <v>1.9588000000000001E-2</v>
      </c>
      <c r="M1">
        <v>2.9789999999999999E-3</v>
      </c>
      <c r="N1">
        <v>3.6189999999999998E-3</v>
      </c>
      <c r="O1">
        <v>8.3049999999999999E-3</v>
      </c>
      <c r="P1">
        <v>-3.1229999999999999E-3</v>
      </c>
      <c r="Q1">
        <v>-14926.15</v>
      </c>
      <c r="R1">
        <v>-8969.6350000000002</v>
      </c>
      <c r="S1">
        <v>7591.36</v>
      </c>
      <c r="T1">
        <v>7.0740000000000004E-3</v>
      </c>
      <c r="U1">
        <v>4.9430000000000003E-3</v>
      </c>
      <c r="V1">
        <v>-7028.0020000000004</v>
      </c>
      <c r="W1">
        <v>1.2810999999999999E-2</v>
      </c>
      <c r="X1">
        <v>4.1488999999999998E-2</v>
      </c>
      <c r="Y1">
        <v>717.7328</v>
      </c>
      <c r="Z1">
        <v>8.1599999999999999E-4</v>
      </c>
    </row>
    <row r="3" spans="1:49" x14ac:dyDescent="0.35">
      <c r="A3" t="s">
        <v>92</v>
      </c>
      <c r="I3" t="s">
        <v>112</v>
      </c>
      <c r="J3" t="s">
        <v>10</v>
      </c>
      <c r="K3" t="s">
        <v>96</v>
      </c>
      <c r="L3" t="s">
        <v>97</v>
      </c>
      <c r="M3" t="s">
        <v>98</v>
      </c>
      <c r="N3" t="s">
        <v>99</v>
      </c>
      <c r="O3" t="s">
        <v>100</v>
      </c>
      <c r="P3" t="s">
        <v>101</v>
      </c>
      <c r="Q3" t="s">
        <v>102</v>
      </c>
      <c r="R3" t="s">
        <v>103</v>
      </c>
      <c r="S3" t="s">
        <v>104</v>
      </c>
      <c r="T3" t="s">
        <v>105</v>
      </c>
      <c r="U3" t="s">
        <v>106</v>
      </c>
      <c r="V3" t="s">
        <v>107</v>
      </c>
      <c r="W3" t="s">
        <v>108</v>
      </c>
      <c r="X3" t="s">
        <v>109</v>
      </c>
      <c r="Y3" t="s">
        <v>110</v>
      </c>
      <c r="Z3" t="s">
        <v>111</v>
      </c>
      <c r="AC3" t="s">
        <v>10</v>
      </c>
      <c r="AD3" t="s">
        <v>96</v>
      </c>
      <c r="AE3" t="s">
        <v>97</v>
      </c>
      <c r="AF3" t="s">
        <v>98</v>
      </c>
      <c r="AG3" t="s">
        <v>99</v>
      </c>
      <c r="AH3" t="s">
        <v>100</v>
      </c>
      <c r="AI3" t="s">
        <v>101</v>
      </c>
      <c r="AJ3" t="s">
        <v>102</v>
      </c>
      <c r="AK3" t="s">
        <v>103</v>
      </c>
      <c r="AL3" t="s">
        <v>104</v>
      </c>
      <c r="AM3" t="s">
        <v>105</v>
      </c>
      <c r="AN3" t="s">
        <v>106</v>
      </c>
      <c r="AO3" t="s">
        <v>107</v>
      </c>
      <c r="AP3" t="s">
        <v>108</v>
      </c>
      <c r="AQ3" t="s">
        <v>109</v>
      </c>
      <c r="AR3" t="s">
        <v>110</v>
      </c>
      <c r="AS3" t="s">
        <v>111</v>
      </c>
      <c r="AV3" t="s">
        <v>67</v>
      </c>
      <c r="AW3" t="s">
        <v>49</v>
      </c>
    </row>
    <row r="4" spans="1:49" x14ac:dyDescent="0.35">
      <c r="A4" t="s">
        <v>1</v>
      </c>
      <c r="H4" s="2">
        <v>41274</v>
      </c>
      <c r="I4">
        <v>19258.310099999999</v>
      </c>
      <c r="J4">
        <v>1</v>
      </c>
      <c r="K4">
        <v>119721.42</v>
      </c>
      <c r="L4">
        <v>28226.6899999999</v>
      </c>
      <c r="P4">
        <v>18803.23</v>
      </c>
      <c r="Q4">
        <v>0</v>
      </c>
      <c r="R4">
        <v>0</v>
      </c>
      <c r="S4">
        <v>0</v>
      </c>
      <c r="T4">
        <v>135261.375</v>
      </c>
      <c r="U4">
        <v>323512.94500000001</v>
      </c>
      <c r="V4">
        <v>0</v>
      </c>
      <c r="W4">
        <v>3253.3076923076901</v>
      </c>
      <c r="X4">
        <v>219.923076923076</v>
      </c>
      <c r="Y4">
        <v>17.512195121951201</v>
      </c>
      <c r="Z4">
        <v>2391446</v>
      </c>
      <c r="AC4">
        <f>J4*J$1</f>
        <v>-6478.2259999999997</v>
      </c>
      <c r="AD4">
        <f t="shared" ref="AD4:AS4" si="0">K4*K$1</f>
        <v>2664.0410378400002</v>
      </c>
      <c r="AE4">
        <f t="shared" si="0"/>
        <v>552.90440371999807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-58.722487289999997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956.83896675000005</v>
      </c>
      <c r="AN4">
        <f t="shared" si="0"/>
        <v>1599.1244871350002</v>
      </c>
      <c r="AO4">
        <f t="shared" si="0"/>
        <v>0</v>
      </c>
      <c r="AP4">
        <f t="shared" si="0"/>
        <v>41.678124846153814</v>
      </c>
      <c r="AQ4">
        <f t="shared" si="0"/>
        <v>9.1243885384614991</v>
      </c>
      <c r="AR4">
        <f t="shared" si="0"/>
        <v>12569.076839024377</v>
      </c>
      <c r="AS4">
        <f t="shared" si="0"/>
        <v>1951.419936</v>
      </c>
      <c r="AV4">
        <f>I4</f>
        <v>19258.310099999999</v>
      </c>
      <c r="AW4">
        <f>SUM(AC4:AS4)</f>
        <v>13807.259696563991</v>
      </c>
    </row>
    <row r="5" spans="1:49" x14ac:dyDescent="0.35">
      <c r="A5" t="s">
        <v>93</v>
      </c>
      <c r="H5" s="2">
        <v>41281</v>
      </c>
      <c r="I5">
        <v>27264.9794</v>
      </c>
      <c r="J5">
        <v>1</v>
      </c>
      <c r="K5">
        <v>164344.742</v>
      </c>
      <c r="L5">
        <v>110117.864</v>
      </c>
      <c r="P5">
        <v>37971.792500000003</v>
      </c>
      <c r="Q5">
        <v>0</v>
      </c>
      <c r="R5">
        <v>0</v>
      </c>
      <c r="S5">
        <v>0</v>
      </c>
      <c r="T5">
        <v>153662.16500000001</v>
      </c>
      <c r="U5">
        <v>593972.14800000004</v>
      </c>
      <c r="V5">
        <v>0</v>
      </c>
      <c r="W5">
        <v>5855.9538461538395</v>
      </c>
      <c r="X5">
        <v>395.86153846153798</v>
      </c>
      <c r="Y5">
        <v>19.261613691931501</v>
      </c>
      <c r="Z5">
        <v>3680813</v>
      </c>
      <c r="AC5">
        <f t="shared" ref="AC5:AC68" si="1">J5*J$1</f>
        <v>-6478.2259999999997</v>
      </c>
      <c r="AD5">
        <f t="shared" ref="AD5:AD68" si="2">K5*K$1</f>
        <v>3656.999198984</v>
      </c>
      <c r="AE5">
        <f t="shared" ref="AE5:AE68" si="3">L5*L$1</f>
        <v>2156.9887200319999</v>
      </c>
      <c r="AF5">
        <f t="shared" ref="AF5:AF68" si="4">M5*M$1</f>
        <v>0</v>
      </c>
      <c r="AG5">
        <f t="shared" ref="AG5:AG68" si="5">N5*N$1</f>
        <v>0</v>
      </c>
      <c r="AH5">
        <f t="shared" ref="AH5:AH68" si="6">O5*O$1</f>
        <v>0</v>
      </c>
      <c r="AI5">
        <f t="shared" ref="AI5:AI68" si="7">P5*P$1</f>
        <v>-118.5859079775</v>
      </c>
      <c r="AJ5">
        <f t="shared" ref="AJ5:AJ68" si="8">Q5*Q$1</f>
        <v>0</v>
      </c>
      <c r="AK5">
        <f t="shared" ref="AK5:AK68" si="9">R5*R$1</f>
        <v>0</v>
      </c>
      <c r="AL5">
        <f t="shared" ref="AL5:AL68" si="10">S5*S$1</f>
        <v>0</v>
      </c>
      <c r="AM5">
        <f t="shared" ref="AM5:AM68" si="11">T5*T$1</f>
        <v>1087.0061552100001</v>
      </c>
      <c r="AN5">
        <f t="shared" ref="AN5:AN68" si="12">U5*U$1</f>
        <v>2936.0043275640005</v>
      </c>
      <c r="AO5">
        <f t="shared" ref="AO5:AO68" si="13">V5*V$1</f>
        <v>0</v>
      </c>
      <c r="AP5">
        <f t="shared" ref="AP5:AP68" si="14">W5*W$1</f>
        <v>75.020624723076835</v>
      </c>
      <c r="AQ5">
        <f t="shared" ref="AQ5:AQ68" si="15">X5*X$1</f>
        <v>16.42389936923075</v>
      </c>
      <c r="AR5">
        <f t="shared" ref="AR5:AR68" si="16">Y5*Y$1</f>
        <v>13824.691927628333</v>
      </c>
      <c r="AS5">
        <f t="shared" ref="AS5:AS68" si="17">Z5*Z$1</f>
        <v>3003.543408</v>
      </c>
      <c r="AV5">
        <f t="shared" ref="AV5:AV68" si="18">I5</f>
        <v>27264.9794</v>
      </c>
      <c r="AW5">
        <f t="shared" ref="AW5:AW68" si="19">SUM(AC5:AS5)</f>
        <v>20159.866353533143</v>
      </c>
    </row>
    <row r="6" spans="1:49" x14ac:dyDescent="0.35">
      <c r="A6" t="s">
        <v>94</v>
      </c>
      <c r="H6" s="2">
        <v>41288</v>
      </c>
      <c r="I6">
        <v>32893.305</v>
      </c>
      <c r="J6">
        <v>1</v>
      </c>
      <c r="K6">
        <v>179597.66519999999</v>
      </c>
      <c r="L6">
        <v>112776.61840000001</v>
      </c>
      <c r="M6">
        <v>991973.05955699994</v>
      </c>
      <c r="N6">
        <v>1097588.49</v>
      </c>
      <c r="O6">
        <v>509466.08561920002</v>
      </c>
      <c r="P6">
        <v>45829.114374999997</v>
      </c>
      <c r="Q6">
        <v>0</v>
      </c>
      <c r="R6">
        <v>0</v>
      </c>
      <c r="S6">
        <v>0</v>
      </c>
      <c r="T6">
        <v>661733.68899999897</v>
      </c>
      <c r="U6">
        <v>688228.68687700003</v>
      </c>
      <c r="V6">
        <v>0</v>
      </c>
      <c r="W6">
        <v>7938.0707692307697</v>
      </c>
      <c r="X6">
        <v>536.61230769230701</v>
      </c>
      <c r="Y6">
        <v>13.4156479217603</v>
      </c>
      <c r="Z6">
        <v>2627634</v>
      </c>
      <c r="AC6">
        <f t="shared" si="1"/>
        <v>-6478.2259999999997</v>
      </c>
      <c r="AD6">
        <f t="shared" si="2"/>
        <v>3996.4072460304001</v>
      </c>
      <c r="AE6">
        <f t="shared" si="3"/>
        <v>2209.0684012192005</v>
      </c>
      <c r="AF6">
        <f t="shared" si="4"/>
        <v>2955.0877444203029</v>
      </c>
      <c r="AG6">
        <f t="shared" si="5"/>
        <v>3972.1727453099998</v>
      </c>
      <c r="AH6">
        <f t="shared" si="6"/>
        <v>4231.1158410674561</v>
      </c>
      <c r="AI6">
        <f t="shared" si="7"/>
        <v>-143.12432419312498</v>
      </c>
      <c r="AJ6">
        <f t="shared" si="8"/>
        <v>0</v>
      </c>
      <c r="AK6">
        <f t="shared" si="9"/>
        <v>0</v>
      </c>
      <c r="AL6">
        <f t="shared" si="10"/>
        <v>0</v>
      </c>
      <c r="AM6">
        <f t="shared" si="11"/>
        <v>4681.1041159859933</v>
      </c>
      <c r="AN6">
        <f t="shared" si="12"/>
        <v>3401.9143992330114</v>
      </c>
      <c r="AO6">
        <f t="shared" si="13"/>
        <v>0</v>
      </c>
      <c r="AP6">
        <f t="shared" si="14"/>
        <v>101.69462462461539</v>
      </c>
      <c r="AQ6">
        <f t="shared" si="15"/>
        <v>22.263508033846126</v>
      </c>
      <c r="AR6">
        <f t="shared" si="16"/>
        <v>9628.850546699201</v>
      </c>
      <c r="AS6">
        <f t="shared" si="17"/>
        <v>2144.1493439999999</v>
      </c>
      <c r="AV6">
        <f t="shared" si="18"/>
        <v>32893.305</v>
      </c>
      <c r="AW6">
        <f t="shared" si="19"/>
        <v>30722.478192430903</v>
      </c>
    </row>
    <row r="7" spans="1:49" x14ac:dyDescent="0.35">
      <c r="A7" t="s">
        <v>95</v>
      </c>
      <c r="H7" s="2">
        <v>41295</v>
      </c>
      <c r="I7">
        <v>31409.864799999999</v>
      </c>
      <c r="J7">
        <v>1</v>
      </c>
      <c r="K7">
        <v>189816.02911999999</v>
      </c>
      <c r="L7">
        <v>85424.95104</v>
      </c>
      <c r="M7">
        <v>419792.45419999998</v>
      </c>
      <c r="N7">
        <v>2218969.1305</v>
      </c>
      <c r="O7">
        <v>549129.2916</v>
      </c>
      <c r="P7">
        <v>59127.085781250003</v>
      </c>
      <c r="Q7">
        <v>0</v>
      </c>
      <c r="R7">
        <v>0</v>
      </c>
      <c r="S7">
        <v>0</v>
      </c>
      <c r="T7">
        <v>510752.32339999999</v>
      </c>
      <c r="U7">
        <v>758751.52147004998</v>
      </c>
      <c r="V7">
        <v>0</v>
      </c>
      <c r="W7">
        <v>9603.7643076922996</v>
      </c>
      <c r="X7">
        <v>649.21292307692295</v>
      </c>
      <c r="Y7">
        <v>11.8746928746928</v>
      </c>
      <c r="Z7">
        <v>3023433</v>
      </c>
      <c r="AC7">
        <f t="shared" si="1"/>
        <v>-6478.2259999999997</v>
      </c>
      <c r="AD7">
        <f t="shared" si="2"/>
        <v>4223.7862799782397</v>
      </c>
      <c r="AE7">
        <f t="shared" si="3"/>
        <v>1673.3039409715202</v>
      </c>
      <c r="AF7">
        <f t="shared" si="4"/>
        <v>1250.5617210618</v>
      </c>
      <c r="AG7">
        <f t="shared" si="5"/>
        <v>8030.4492832794995</v>
      </c>
      <c r="AH7">
        <f t="shared" si="6"/>
        <v>4560.5187667379996</v>
      </c>
      <c r="AI7">
        <f t="shared" si="7"/>
        <v>-184.65388889484376</v>
      </c>
      <c r="AJ7">
        <f t="shared" si="8"/>
        <v>0</v>
      </c>
      <c r="AK7">
        <f t="shared" si="9"/>
        <v>0</v>
      </c>
      <c r="AL7">
        <f t="shared" si="10"/>
        <v>0</v>
      </c>
      <c r="AM7">
        <f t="shared" si="11"/>
        <v>3613.0619357316</v>
      </c>
      <c r="AN7">
        <f t="shared" si="12"/>
        <v>3750.5087706264571</v>
      </c>
      <c r="AO7">
        <f t="shared" si="13"/>
        <v>0</v>
      </c>
      <c r="AP7">
        <f t="shared" si="14"/>
        <v>123.03382454584604</v>
      </c>
      <c r="AQ7">
        <f t="shared" si="15"/>
        <v>26.935194965538454</v>
      </c>
      <c r="AR7">
        <f t="shared" si="16"/>
        <v>8522.8565660933127</v>
      </c>
      <c r="AS7">
        <f t="shared" si="17"/>
        <v>2467.1213280000002</v>
      </c>
      <c r="AV7">
        <f t="shared" si="18"/>
        <v>31409.864799999999</v>
      </c>
      <c r="AW7">
        <f t="shared" si="19"/>
        <v>31579.257723096969</v>
      </c>
    </row>
    <row r="8" spans="1:49" x14ac:dyDescent="0.35">
      <c r="H8" s="2">
        <v>41302</v>
      </c>
      <c r="I8">
        <v>28244.2032</v>
      </c>
      <c r="J8">
        <v>1</v>
      </c>
      <c r="K8">
        <v>194286.827472</v>
      </c>
      <c r="L8">
        <v>93153.590624000004</v>
      </c>
      <c r="M8">
        <v>366410.55699999997</v>
      </c>
      <c r="N8">
        <v>2458018.96985</v>
      </c>
      <c r="O8">
        <v>569115.96519999998</v>
      </c>
      <c r="P8">
        <v>67300.294335937404</v>
      </c>
      <c r="Q8">
        <v>0</v>
      </c>
      <c r="R8">
        <v>0</v>
      </c>
      <c r="S8">
        <v>0</v>
      </c>
      <c r="T8">
        <v>491655.55404000002</v>
      </c>
      <c r="U8">
        <v>874884.93321653199</v>
      </c>
      <c r="V8">
        <v>0</v>
      </c>
      <c r="W8">
        <v>10936.3191384615</v>
      </c>
      <c r="X8">
        <v>739.29341538461495</v>
      </c>
      <c r="Y8">
        <v>10.296568627450901</v>
      </c>
      <c r="Z8">
        <v>2641936</v>
      </c>
      <c r="AC8">
        <f t="shared" si="1"/>
        <v>-6478.2259999999997</v>
      </c>
      <c r="AD8">
        <f t="shared" si="2"/>
        <v>4323.2704849069441</v>
      </c>
      <c r="AE8">
        <f t="shared" si="3"/>
        <v>1824.6925331429122</v>
      </c>
      <c r="AF8">
        <f t="shared" si="4"/>
        <v>1091.5370493029998</v>
      </c>
      <c r="AG8">
        <f t="shared" si="5"/>
        <v>8895.5706518871502</v>
      </c>
      <c r="AH8">
        <f t="shared" si="6"/>
        <v>4726.5080909859998</v>
      </c>
      <c r="AI8">
        <f t="shared" si="7"/>
        <v>-210.17881921113252</v>
      </c>
      <c r="AJ8">
        <f t="shared" si="8"/>
        <v>0</v>
      </c>
      <c r="AK8">
        <f t="shared" si="9"/>
        <v>0</v>
      </c>
      <c r="AL8">
        <f t="shared" si="10"/>
        <v>0</v>
      </c>
      <c r="AM8">
        <f t="shared" si="11"/>
        <v>3477.9713892789605</v>
      </c>
      <c r="AN8">
        <f t="shared" si="12"/>
        <v>4324.5562248893184</v>
      </c>
      <c r="AO8">
        <f t="shared" si="13"/>
        <v>0</v>
      </c>
      <c r="AP8">
        <f t="shared" si="14"/>
        <v>140.10518448283028</v>
      </c>
      <c r="AQ8">
        <f t="shared" si="15"/>
        <v>30.672544510892287</v>
      </c>
      <c r="AR8">
        <f t="shared" si="16"/>
        <v>7390.1850313724917</v>
      </c>
      <c r="AS8">
        <f t="shared" si="17"/>
        <v>2155.8197759999998</v>
      </c>
      <c r="AV8">
        <f t="shared" si="18"/>
        <v>28244.2032</v>
      </c>
      <c r="AW8">
        <f t="shared" si="19"/>
        <v>31692.484141549368</v>
      </c>
    </row>
    <row r="9" spans="1:49" x14ac:dyDescent="0.35">
      <c r="A9" t="s">
        <v>5</v>
      </c>
      <c r="B9" t="s">
        <v>6</v>
      </c>
      <c r="C9" t="s">
        <v>7</v>
      </c>
      <c r="D9" t="s">
        <v>8</v>
      </c>
      <c r="E9" t="s">
        <v>9</v>
      </c>
      <c r="H9" s="2">
        <v>41309</v>
      </c>
      <c r="I9">
        <v>38349.717700000001</v>
      </c>
      <c r="J9">
        <v>1</v>
      </c>
      <c r="K9">
        <v>200237.05648319999</v>
      </c>
      <c r="L9">
        <v>142786.3343744</v>
      </c>
      <c r="M9">
        <v>1444648.0730000001</v>
      </c>
      <c r="N9">
        <v>1344665.765625</v>
      </c>
      <c r="O9">
        <v>496552.83840000001</v>
      </c>
      <c r="P9">
        <v>76459.530751953105</v>
      </c>
      <c r="Q9">
        <v>0</v>
      </c>
      <c r="R9">
        <v>0</v>
      </c>
      <c r="S9">
        <v>0</v>
      </c>
      <c r="T9">
        <v>336835.682424</v>
      </c>
      <c r="U9">
        <v>1062425.78034074</v>
      </c>
      <c r="V9">
        <v>0</v>
      </c>
      <c r="W9">
        <v>12002.3630030769</v>
      </c>
      <c r="X9">
        <v>811.35780923076902</v>
      </c>
      <c r="Y9">
        <v>11.5980392156862</v>
      </c>
      <c r="Z9">
        <v>3206246</v>
      </c>
      <c r="AC9">
        <f t="shared" si="1"/>
        <v>-6478.2259999999997</v>
      </c>
      <c r="AD9">
        <f t="shared" si="2"/>
        <v>4455.6749808641662</v>
      </c>
      <c r="AE9">
        <f t="shared" si="3"/>
        <v>2796.8987177257472</v>
      </c>
      <c r="AF9">
        <f t="shared" si="4"/>
        <v>4303.6066094670005</v>
      </c>
      <c r="AG9">
        <f t="shared" si="5"/>
        <v>4866.3454057968747</v>
      </c>
      <c r="AH9">
        <f t="shared" si="6"/>
        <v>4123.8713229120003</v>
      </c>
      <c r="AI9">
        <f t="shared" si="7"/>
        <v>-238.78311453834954</v>
      </c>
      <c r="AJ9">
        <f t="shared" si="8"/>
        <v>0</v>
      </c>
      <c r="AK9">
        <f t="shared" si="9"/>
        <v>0</v>
      </c>
      <c r="AL9">
        <f t="shared" si="10"/>
        <v>0</v>
      </c>
      <c r="AM9">
        <f t="shared" si="11"/>
        <v>2382.7756174673759</v>
      </c>
      <c r="AN9">
        <f t="shared" si="12"/>
        <v>5251.5706322242786</v>
      </c>
      <c r="AO9">
        <f t="shared" si="13"/>
        <v>0</v>
      </c>
      <c r="AP9">
        <f t="shared" si="14"/>
        <v>153.76227243241817</v>
      </c>
      <c r="AQ9">
        <f t="shared" si="15"/>
        <v>33.662424147175372</v>
      </c>
      <c r="AR9">
        <f t="shared" si="16"/>
        <v>8324.2931607842602</v>
      </c>
      <c r="AS9">
        <f t="shared" si="17"/>
        <v>2616.2967359999998</v>
      </c>
      <c r="AV9">
        <f t="shared" si="18"/>
        <v>38349.717700000001</v>
      </c>
      <c r="AW9">
        <f t="shared" si="19"/>
        <v>32591.748765282948</v>
      </c>
    </row>
    <row r="10" spans="1:49" x14ac:dyDescent="0.35">
      <c r="H10" s="2">
        <v>41316</v>
      </c>
      <c r="I10">
        <v>47278.924200000001</v>
      </c>
      <c r="J10">
        <v>1</v>
      </c>
      <c r="K10">
        <v>233530.40388992001</v>
      </c>
      <c r="L10">
        <v>169452.00062464</v>
      </c>
      <c r="M10">
        <v>2337593.7261000001</v>
      </c>
      <c r="N10">
        <v>443690.62062499998</v>
      </c>
      <c r="O10">
        <v>447065.93359999999</v>
      </c>
      <c r="P10">
        <v>75529.018063964802</v>
      </c>
      <c r="Q10">
        <v>0</v>
      </c>
      <c r="R10">
        <v>0</v>
      </c>
      <c r="S10">
        <v>0</v>
      </c>
      <c r="T10">
        <v>455638.97945440002</v>
      </c>
      <c r="U10">
        <v>1216759.82722148</v>
      </c>
      <c r="V10">
        <v>0</v>
      </c>
      <c r="W10">
        <v>12855.198094769201</v>
      </c>
      <c r="X10">
        <v>869.00932430769205</v>
      </c>
      <c r="Y10">
        <v>19.539215686274499</v>
      </c>
      <c r="Z10">
        <v>4638710</v>
      </c>
      <c r="AC10">
        <f t="shared" si="1"/>
        <v>-6478.2259999999997</v>
      </c>
      <c r="AD10">
        <f t="shared" si="2"/>
        <v>5196.5185473585007</v>
      </c>
      <c r="AE10">
        <f t="shared" si="3"/>
        <v>3319.2257882354484</v>
      </c>
      <c r="AF10">
        <f t="shared" si="4"/>
        <v>6963.6917100519004</v>
      </c>
      <c r="AG10">
        <f t="shared" si="5"/>
        <v>1605.7163560418749</v>
      </c>
      <c r="AH10">
        <f t="shared" si="6"/>
        <v>3712.8825785479999</v>
      </c>
      <c r="AI10">
        <f t="shared" si="7"/>
        <v>-235.87712341376206</v>
      </c>
      <c r="AJ10">
        <f t="shared" si="8"/>
        <v>0</v>
      </c>
      <c r="AK10">
        <f t="shared" si="9"/>
        <v>0</v>
      </c>
      <c r="AL10">
        <f t="shared" si="10"/>
        <v>0</v>
      </c>
      <c r="AM10">
        <f t="shared" si="11"/>
        <v>3223.1901406604261</v>
      </c>
      <c r="AN10">
        <f t="shared" si="12"/>
        <v>6014.4438259557755</v>
      </c>
      <c r="AO10">
        <f t="shared" si="13"/>
        <v>0</v>
      </c>
      <c r="AP10">
        <f t="shared" si="14"/>
        <v>164.68794279208822</v>
      </c>
      <c r="AQ10">
        <f t="shared" si="15"/>
        <v>36.054327856201837</v>
      </c>
      <c r="AR10">
        <f t="shared" si="16"/>
        <v>14023.935984313717</v>
      </c>
      <c r="AS10">
        <f t="shared" si="17"/>
        <v>3785.1873599999999</v>
      </c>
      <c r="AV10">
        <f t="shared" si="18"/>
        <v>47278.924200000001</v>
      </c>
      <c r="AW10">
        <f t="shared" si="19"/>
        <v>41331.431438400163</v>
      </c>
    </row>
    <row r="11" spans="1:49" x14ac:dyDescent="0.35">
      <c r="A11" t="s">
        <v>10</v>
      </c>
      <c r="B11">
        <v>-6478.2259999999997</v>
      </c>
      <c r="C11">
        <v>3270.5129999999999</v>
      </c>
      <c r="D11">
        <v>-1.9807980000000001</v>
      </c>
      <c r="E11">
        <v>5.04E-2</v>
      </c>
      <c r="H11" s="2">
        <v>41323</v>
      </c>
      <c r="I11">
        <v>44600.8946</v>
      </c>
      <c r="J11">
        <v>1</v>
      </c>
      <c r="K11">
        <v>238584.42233395201</v>
      </c>
      <c r="L11">
        <v>165986.470374784</v>
      </c>
      <c r="M11">
        <v>2802822.07142499</v>
      </c>
      <c r="N11">
        <v>0</v>
      </c>
      <c r="O11">
        <v>487007.326</v>
      </c>
      <c r="P11">
        <v>68121.363547973597</v>
      </c>
      <c r="Q11">
        <v>0</v>
      </c>
      <c r="R11">
        <v>0</v>
      </c>
      <c r="S11">
        <v>0</v>
      </c>
      <c r="T11">
        <v>677036.60767264001</v>
      </c>
      <c r="U11">
        <v>1418493.10644396</v>
      </c>
      <c r="V11">
        <v>1</v>
      </c>
      <c r="W11">
        <v>13537.466168123001</v>
      </c>
      <c r="X11">
        <v>915.13053636922996</v>
      </c>
      <c r="Y11">
        <v>27.538083538083502</v>
      </c>
      <c r="Z11">
        <v>3470468</v>
      </c>
      <c r="AC11">
        <f t="shared" si="1"/>
        <v>-6478.2259999999997</v>
      </c>
      <c r="AD11">
        <f t="shared" si="2"/>
        <v>5308.9805657751003</v>
      </c>
      <c r="AE11">
        <f t="shared" si="3"/>
        <v>3251.3429817012693</v>
      </c>
      <c r="AF11">
        <f t="shared" si="4"/>
        <v>8349.6069507750453</v>
      </c>
      <c r="AG11">
        <f t="shared" si="5"/>
        <v>0</v>
      </c>
      <c r="AH11">
        <f t="shared" si="6"/>
        <v>4044.5958424300002</v>
      </c>
      <c r="AI11">
        <f t="shared" si="7"/>
        <v>-212.74301836032154</v>
      </c>
      <c r="AJ11">
        <f t="shared" si="8"/>
        <v>0</v>
      </c>
      <c r="AK11">
        <f t="shared" si="9"/>
        <v>0</v>
      </c>
      <c r="AL11">
        <f t="shared" si="10"/>
        <v>0</v>
      </c>
      <c r="AM11">
        <f t="shared" si="11"/>
        <v>4789.3569626762555</v>
      </c>
      <c r="AN11">
        <f t="shared" si="12"/>
        <v>7011.611425152495</v>
      </c>
      <c r="AO11">
        <f t="shared" si="13"/>
        <v>-7028.0020000000004</v>
      </c>
      <c r="AP11">
        <f t="shared" si="14"/>
        <v>173.42847907982375</v>
      </c>
      <c r="AQ11">
        <f t="shared" si="15"/>
        <v>37.967850823422978</v>
      </c>
      <c r="AR11">
        <f t="shared" si="16"/>
        <v>19764.985804422577</v>
      </c>
      <c r="AS11">
        <f t="shared" si="17"/>
        <v>2831.9018879999999</v>
      </c>
      <c r="AV11">
        <f t="shared" si="18"/>
        <v>44600.8946</v>
      </c>
      <c r="AW11">
        <f t="shared" si="19"/>
        <v>41844.807732475667</v>
      </c>
    </row>
    <row r="12" spans="1:49" x14ac:dyDescent="0.35">
      <c r="A12" t="s">
        <v>96</v>
      </c>
      <c r="B12">
        <v>2.2252000000000001E-2</v>
      </c>
      <c r="C12">
        <v>1.2185E-2</v>
      </c>
      <c r="D12">
        <v>1.8262130000000001</v>
      </c>
      <c r="E12">
        <v>7.0900000000000005E-2</v>
      </c>
      <c r="H12" s="2">
        <v>41330</v>
      </c>
      <c r="I12">
        <v>29875.205699999999</v>
      </c>
      <c r="J12">
        <v>1</v>
      </c>
      <c r="K12">
        <v>207934.873400371</v>
      </c>
      <c r="L12">
        <v>144787.78222487</v>
      </c>
      <c r="M12">
        <v>1609978.20175</v>
      </c>
      <c r="N12">
        <v>0</v>
      </c>
      <c r="O12">
        <v>508447.63799999998</v>
      </c>
      <c r="P12">
        <v>54697.062660980198</v>
      </c>
      <c r="Q12">
        <v>0</v>
      </c>
      <c r="R12">
        <v>0</v>
      </c>
      <c r="S12">
        <v>0</v>
      </c>
      <c r="T12">
        <v>687304.54460358399</v>
      </c>
      <c r="U12">
        <v>938279.26168857701</v>
      </c>
      <c r="V12">
        <v>0</v>
      </c>
      <c r="W12">
        <v>14083.280626806099</v>
      </c>
      <c r="X12">
        <v>952.02750601846105</v>
      </c>
      <c r="Y12">
        <v>13.066339066338999</v>
      </c>
      <c r="Z12">
        <v>980245</v>
      </c>
      <c r="AC12">
        <f t="shared" si="1"/>
        <v>-6478.2259999999997</v>
      </c>
      <c r="AD12">
        <f t="shared" si="2"/>
        <v>4626.9668029050554</v>
      </c>
      <c r="AE12">
        <f t="shared" si="3"/>
        <v>2836.1030782207536</v>
      </c>
      <c r="AF12">
        <f t="shared" si="4"/>
        <v>4796.1250630132499</v>
      </c>
      <c r="AG12">
        <f t="shared" si="5"/>
        <v>0</v>
      </c>
      <c r="AH12">
        <f t="shared" si="6"/>
        <v>4222.6576335899999</v>
      </c>
      <c r="AI12">
        <f t="shared" si="7"/>
        <v>-170.81892669024114</v>
      </c>
      <c r="AJ12">
        <f t="shared" si="8"/>
        <v>0</v>
      </c>
      <c r="AK12">
        <f t="shared" si="9"/>
        <v>0</v>
      </c>
      <c r="AL12">
        <f t="shared" si="10"/>
        <v>0</v>
      </c>
      <c r="AM12">
        <f t="shared" si="11"/>
        <v>4861.9923485257532</v>
      </c>
      <c r="AN12">
        <f t="shared" si="12"/>
        <v>4637.9143905266365</v>
      </c>
      <c r="AO12">
        <f t="shared" si="13"/>
        <v>0</v>
      </c>
      <c r="AP12">
        <f t="shared" si="14"/>
        <v>180.42090811001293</v>
      </c>
      <c r="AQ12">
        <f t="shared" si="15"/>
        <v>39.498669197199931</v>
      </c>
      <c r="AR12">
        <f t="shared" si="16"/>
        <v>9378.1401238328763</v>
      </c>
      <c r="AS12">
        <f t="shared" si="17"/>
        <v>799.87991999999997</v>
      </c>
      <c r="AV12">
        <f t="shared" si="18"/>
        <v>29875.205699999999</v>
      </c>
      <c r="AW12">
        <f t="shared" si="19"/>
        <v>29730.654011231298</v>
      </c>
    </row>
    <row r="13" spans="1:49" x14ac:dyDescent="0.35">
      <c r="A13" t="s">
        <v>97</v>
      </c>
      <c r="B13">
        <v>1.9588000000000001E-2</v>
      </c>
      <c r="C13">
        <v>4.5129999999999997E-3</v>
      </c>
      <c r="D13">
        <v>4.3404579999999999</v>
      </c>
      <c r="E13">
        <v>0</v>
      </c>
      <c r="H13" s="2">
        <v>41337</v>
      </c>
      <c r="I13">
        <v>27934.239000000001</v>
      </c>
      <c r="J13">
        <v>1</v>
      </c>
      <c r="K13">
        <v>196593.32404022201</v>
      </c>
      <c r="L13">
        <v>95286.139334922205</v>
      </c>
      <c r="M13">
        <v>672050.09549999901</v>
      </c>
      <c r="N13">
        <v>1002020.2875</v>
      </c>
      <c r="O13">
        <v>566660.06440000003</v>
      </c>
      <c r="P13">
        <v>41023.406995735102</v>
      </c>
      <c r="Q13">
        <v>0</v>
      </c>
      <c r="R13">
        <v>0</v>
      </c>
      <c r="S13">
        <v>0</v>
      </c>
      <c r="T13">
        <v>444482.72676215001</v>
      </c>
      <c r="U13">
        <v>909819.95123957505</v>
      </c>
      <c r="V13">
        <v>0</v>
      </c>
      <c r="W13">
        <v>14519.9321937526</v>
      </c>
      <c r="X13">
        <v>981.54508173784598</v>
      </c>
      <c r="Y13">
        <v>9.8992628992628902</v>
      </c>
      <c r="Z13">
        <v>2453784</v>
      </c>
      <c r="AC13">
        <f t="shared" si="1"/>
        <v>-6478.2259999999997</v>
      </c>
      <c r="AD13">
        <f t="shared" si="2"/>
        <v>4374.5946465430206</v>
      </c>
      <c r="AE13">
        <f t="shared" si="3"/>
        <v>1866.4648972924563</v>
      </c>
      <c r="AF13">
        <f t="shared" si="4"/>
        <v>2002.0372344944969</v>
      </c>
      <c r="AG13">
        <f t="shared" si="5"/>
        <v>3626.3114204624999</v>
      </c>
      <c r="AH13">
        <f t="shared" si="6"/>
        <v>4706.1118348420005</v>
      </c>
      <c r="AI13">
        <f t="shared" si="7"/>
        <v>-128.11610004768073</v>
      </c>
      <c r="AJ13">
        <f t="shared" si="8"/>
        <v>0</v>
      </c>
      <c r="AK13">
        <f t="shared" si="9"/>
        <v>0</v>
      </c>
      <c r="AL13">
        <f t="shared" si="10"/>
        <v>0</v>
      </c>
      <c r="AM13">
        <f t="shared" si="11"/>
        <v>3144.2708091154495</v>
      </c>
      <c r="AN13">
        <f t="shared" si="12"/>
        <v>4497.2400189772197</v>
      </c>
      <c r="AO13">
        <f t="shared" si="13"/>
        <v>0</v>
      </c>
      <c r="AP13">
        <f t="shared" si="14"/>
        <v>186.01485133416455</v>
      </c>
      <c r="AQ13">
        <f t="shared" si="15"/>
        <v>40.723323896221487</v>
      </c>
      <c r="AR13">
        <f t="shared" si="16"/>
        <v>7105.0256786240725</v>
      </c>
      <c r="AS13">
        <f t="shared" si="17"/>
        <v>2002.287744</v>
      </c>
      <c r="AV13">
        <f t="shared" si="18"/>
        <v>27934.239000000001</v>
      </c>
      <c r="AW13">
        <f t="shared" si="19"/>
        <v>26944.74035953392</v>
      </c>
    </row>
    <row r="14" spans="1:49" x14ac:dyDescent="0.35">
      <c r="A14" t="s">
        <v>98</v>
      </c>
      <c r="B14">
        <v>2.9789999999999999E-3</v>
      </c>
      <c r="C14">
        <v>8.1400000000000005E-4</v>
      </c>
      <c r="D14">
        <v>3.660377</v>
      </c>
      <c r="E14">
        <v>4.0000000000000002E-4</v>
      </c>
      <c r="H14" s="2">
        <v>41344</v>
      </c>
      <c r="I14">
        <v>28508.343000000001</v>
      </c>
      <c r="J14">
        <v>1</v>
      </c>
      <c r="K14">
        <v>177970.72442413299</v>
      </c>
      <c r="L14">
        <v>79346.103600953298</v>
      </c>
      <c r="M14">
        <v>33638.99</v>
      </c>
      <c r="N14">
        <v>1662173.70875</v>
      </c>
      <c r="O14">
        <v>656345.92480000004</v>
      </c>
      <c r="P14">
        <v>30767.5852468013</v>
      </c>
      <c r="Q14">
        <v>0</v>
      </c>
      <c r="R14">
        <v>0</v>
      </c>
      <c r="S14">
        <v>0</v>
      </c>
      <c r="T14">
        <v>506703.47605728998</v>
      </c>
      <c r="U14">
        <v>843933.34330572397</v>
      </c>
      <c r="V14">
        <v>0</v>
      </c>
      <c r="W14">
        <v>14869.2534473097</v>
      </c>
      <c r="X14">
        <v>1005.15914231335</v>
      </c>
      <c r="Y14">
        <v>11.2205882352941</v>
      </c>
      <c r="Z14">
        <v>2452759</v>
      </c>
      <c r="AC14">
        <f t="shared" si="1"/>
        <v>-6478.2259999999997</v>
      </c>
      <c r="AD14">
        <f t="shared" si="2"/>
        <v>3960.2045598858076</v>
      </c>
      <c r="AE14">
        <f t="shared" si="3"/>
        <v>1554.2314773354733</v>
      </c>
      <c r="AF14">
        <f t="shared" si="4"/>
        <v>100.21055120999999</v>
      </c>
      <c r="AG14">
        <f t="shared" si="5"/>
        <v>6015.4066519662492</v>
      </c>
      <c r="AH14">
        <f t="shared" si="6"/>
        <v>5450.9529054640007</v>
      </c>
      <c r="AI14">
        <f t="shared" si="7"/>
        <v>-96.087168725760463</v>
      </c>
      <c r="AJ14">
        <f t="shared" si="8"/>
        <v>0</v>
      </c>
      <c r="AK14">
        <f t="shared" si="9"/>
        <v>0</v>
      </c>
      <c r="AL14">
        <f t="shared" si="10"/>
        <v>0</v>
      </c>
      <c r="AM14">
        <f t="shared" si="11"/>
        <v>3584.4203896292697</v>
      </c>
      <c r="AN14">
        <f t="shared" si="12"/>
        <v>4171.5625159601941</v>
      </c>
      <c r="AO14">
        <f t="shared" si="13"/>
        <v>0</v>
      </c>
      <c r="AP14">
        <f t="shared" si="14"/>
        <v>190.49000591348457</v>
      </c>
      <c r="AQ14">
        <f t="shared" si="15"/>
        <v>41.703047655438574</v>
      </c>
      <c r="AR14">
        <f t="shared" si="16"/>
        <v>8053.3842117646927</v>
      </c>
      <c r="AS14">
        <f t="shared" si="17"/>
        <v>2001.4513440000001</v>
      </c>
      <c r="AV14">
        <f t="shared" si="18"/>
        <v>28508.343000000001</v>
      </c>
      <c r="AW14">
        <f t="shared" si="19"/>
        <v>28549.704492058852</v>
      </c>
    </row>
    <row r="15" spans="1:49" x14ac:dyDescent="0.35">
      <c r="A15" t="s">
        <v>99</v>
      </c>
      <c r="B15">
        <v>3.6189999999999998E-3</v>
      </c>
      <c r="C15">
        <v>9.3400000000000004E-4</v>
      </c>
      <c r="D15">
        <v>3.874663</v>
      </c>
      <c r="E15">
        <v>2.0000000000000001E-4</v>
      </c>
      <c r="H15" s="2">
        <v>41351</v>
      </c>
      <c r="I15">
        <v>28102.539000000001</v>
      </c>
      <c r="J15">
        <v>1</v>
      </c>
      <c r="K15">
        <v>162513.53465448</v>
      </c>
      <c r="L15">
        <v>89449.232160571904</v>
      </c>
      <c r="M15">
        <v>0</v>
      </c>
      <c r="N15">
        <v>1795614.9611249999</v>
      </c>
      <c r="O15">
        <v>716174.77480000001</v>
      </c>
      <c r="P15">
        <v>23075.688935101</v>
      </c>
      <c r="Q15">
        <v>0</v>
      </c>
      <c r="R15">
        <v>0</v>
      </c>
      <c r="S15">
        <v>0</v>
      </c>
      <c r="T15">
        <v>459839.49813437398</v>
      </c>
      <c r="U15">
        <v>560570.42314871994</v>
      </c>
      <c r="V15">
        <v>0</v>
      </c>
      <c r="W15">
        <v>15148.7104501555</v>
      </c>
      <c r="X15">
        <v>1024.05039077376</v>
      </c>
      <c r="Y15">
        <v>11.3682926829268</v>
      </c>
      <c r="Z15">
        <v>2611124</v>
      </c>
      <c r="AC15">
        <f t="shared" si="1"/>
        <v>-6478.2259999999997</v>
      </c>
      <c r="AD15">
        <f t="shared" si="2"/>
        <v>3616.2511731314889</v>
      </c>
      <c r="AE15">
        <f t="shared" si="3"/>
        <v>1752.1315595612825</v>
      </c>
      <c r="AF15">
        <f t="shared" si="4"/>
        <v>0</v>
      </c>
      <c r="AG15">
        <f t="shared" si="5"/>
        <v>6498.3305443113741</v>
      </c>
      <c r="AH15">
        <f t="shared" si="6"/>
        <v>5947.8315047140004</v>
      </c>
      <c r="AI15">
        <f t="shared" si="7"/>
        <v>-72.065376544320415</v>
      </c>
      <c r="AJ15">
        <f t="shared" si="8"/>
        <v>0</v>
      </c>
      <c r="AK15">
        <f t="shared" si="9"/>
        <v>0</v>
      </c>
      <c r="AL15">
        <f t="shared" si="10"/>
        <v>0</v>
      </c>
      <c r="AM15">
        <f t="shared" si="11"/>
        <v>3252.9046098025619</v>
      </c>
      <c r="AN15">
        <f t="shared" si="12"/>
        <v>2770.8996016241231</v>
      </c>
      <c r="AO15">
        <f t="shared" si="13"/>
        <v>0</v>
      </c>
      <c r="AP15">
        <f t="shared" si="14"/>
        <v>194.07012957694212</v>
      </c>
      <c r="AQ15">
        <f t="shared" si="15"/>
        <v>42.486826662812526</v>
      </c>
      <c r="AR15">
        <f t="shared" si="16"/>
        <v>8159.3965385365645</v>
      </c>
      <c r="AS15">
        <f t="shared" si="17"/>
        <v>2130.6771840000001</v>
      </c>
      <c r="AV15">
        <f t="shared" si="18"/>
        <v>28102.539000000001</v>
      </c>
      <c r="AW15">
        <f t="shared" si="19"/>
        <v>27814.688295376829</v>
      </c>
    </row>
    <row r="16" spans="1:49" x14ac:dyDescent="0.35">
      <c r="A16" t="s">
        <v>100</v>
      </c>
      <c r="B16">
        <v>8.3049999999999999E-3</v>
      </c>
      <c r="C16">
        <v>2.2929999999999999E-3</v>
      </c>
      <c r="D16">
        <v>3.6222910000000001</v>
      </c>
      <c r="E16">
        <v>5.0000000000000001E-4</v>
      </c>
      <c r="H16" s="2">
        <v>41358</v>
      </c>
      <c r="I16">
        <v>25855.69</v>
      </c>
      <c r="J16">
        <v>1</v>
      </c>
      <c r="K16">
        <v>155589.600792688</v>
      </c>
      <c r="L16">
        <v>100293.469296343</v>
      </c>
      <c r="M16">
        <v>0</v>
      </c>
      <c r="N16">
        <v>1775200.281675</v>
      </c>
      <c r="O16">
        <v>868396.51279999898</v>
      </c>
      <c r="P16">
        <v>17306.766701325701</v>
      </c>
      <c r="Q16">
        <v>0</v>
      </c>
      <c r="R16">
        <v>0</v>
      </c>
      <c r="S16">
        <v>0</v>
      </c>
      <c r="T16">
        <v>389215.62888062402</v>
      </c>
      <c r="U16">
        <v>571961.90004666802</v>
      </c>
      <c r="V16">
        <v>0</v>
      </c>
      <c r="W16">
        <v>15372.2760524321</v>
      </c>
      <c r="X16">
        <v>1039.16338954208</v>
      </c>
      <c r="Y16">
        <v>14.929440389294401</v>
      </c>
      <c r="Z16">
        <v>2184100</v>
      </c>
      <c r="AC16">
        <f t="shared" si="1"/>
        <v>-6478.2259999999997</v>
      </c>
      <c r="AD16">
        <f t="shared" si="2"/>
        <v>3462.1797968388933</v>
      </c>
      <c r="AE16">
        <f t="shared" si="3"/>
        <v>1964.5484765767667</v>
      </c>
      <c r="AF16">
        <f t="shared" si="4"/>
        <v>0</v>
      </c>
      <c r="AG16">
        <f t="shared" si="5"/>
        <v>6424.4498193818245</v>
      </c>
      <c r="AH16">
        <f t="shared" si="6"/>
        <v>7212.0330388039911</v>
      </c>
      <c r="AI16">
        <f t="shared" si="7"/>
        <v>-54.049032408240166</v>
      </c>
      <c r="AJ16">
        <f t="shared" si="8"/>
        <v>0</v>
      </c>
      <c r="AK16">
        <f t="shared" si="9"/>
        <v>0</v>
      </c>
      <c r="AL16">
        <f t="shared" si="10"/>
        <v>0</v>
      </c>
      <c r="AM16">
        <f t="shared" si="11"/>
        <v>2753.3113587015346</v>
      </c>
      <c r="AN16">
        <f t="shared" si="12"/>
        <v>2827.2076719306801</v>
      </c>
      <c r="AO16">
        <f t="shared" si="13"/>
        <v>0</v>
      </c>
      <c r="AP16">
        <f t="shared" si="14"/>
        <v>196.93422850770762</v>
      </c>
      <c r="AQ16">
        <f t="shared" si="15"/>
        <v>43.113849868711355</v>
      </c>
      <c r="AR16">
        <f t="shared" si="16"/>
        <v>10715.34905304136</v>
      </c>
      <c r="AS16">
        <f t="shared" si="17"/>
        <v>1782.2256</v>
      </c>
      <c r="AV16">
        <f t="shared" si="18"/>
        <v>25855.69</v>
      </c>
      <c r="AW16">
        <f t="shared" si="19"/>
        <v>30849.07786124323</v>
      </c>
    </row>
    <row r="17" spans="1:49" x14ac:dyDescent="0.35">
      <c r="A17" t="s">
        <v>101</v>
      </c>
      <c r="B17">
        <v>-3.1229999999999999E-3</v>
      </c>
      <c r="C17">
        <v>7.8709999999999995E-3</v>
      </c>
      <c r="D17">
        <v>-0.39671400000000001</v>
      </c>
      <c r="E17">
        <v>0.69240000000000002</v>
      </c>
      <c r="H17" s="2">
        <v>41365</v>
      </c>
      <c r="I17">
        <v>24404.2948</v>
      </c>
      <c r="J17">
        <v>1</v>
      </c>
      <c r="K17">
        <v>155830.780475612</v>
      </c>
      <c r="L17">
        <v>120980.951577805</v>
      </c>
      <c r="M17">
        <v>0</v>
      </c>
      <c r="N17">
        <v>915195.68610000005</v>
      </c>
      <c r="O17">
        <v>883698.24399999995</v>
      </c>
      <c r="P17">
        <v>12980.0750259943</v>
      </c>
      <c r="Q17">
        <v>0</v>
      </c>
      <c r="R17">
        <v>0</v>
      </c>
      <c r="S17">
        <v>0</v>
      </c>
      <c r="T17">
        <v>437845.87732837402</v>
      </c>
      <c r="U17">
        <v>416266.65753033402</v>
      </c>
      <c r="V17">
        <v>0</v>
      </c>
      <c r="W17">
        <v>15551.128534253299</v>
      </c>
      <c r="X17">
        <v>1051.2537885567399</v>
      </c>
      <c r="Y17">
        <v>7.7791262135922299</v>
      </c>
      <c r="Z17">
        <v>816956</v>
      </c>
      <c r="AC17">
        <f t="shared" si="1"/>
        <v>-6478.2259999999997</v>
      </c>
      <c r="AD17">
        <f t="shared" si="2"/>
        <v>3467.5465271433186</v>
      </c>
      <c r="AE17">
        <f t="shared" si="3"/>
        <v>2369.7748795060443</v>
      </c>
      <c r="AF17">
        <f t="shared" si="4"/>
        <v>0</v>
      </c>
      <c r="AG17">
        <f t="shared" si="5"/>
        <v>3312.0931879958998</v>
      </c>
      <c r="AH17">
        <f t="shared" si="6"/>
        <v>7339.1139164199994</v>
      </c>
      <c r="AI17">
        <f t="shared" si="7"/>
        <v>-40.536774306180199</v>
      </c>
      <c r="AJ17">
        <f t="shared" si="8"/>
        <v>0</v>
      </c>
      <c r="AK17">
        <f t="shared" si="9"/>
        <v>0</v>
      </c>
      <c r="AL17">
        <f t="shared" si="10"/>
        <v>0</v>
      </c>
      <c r="AM17">
        <f t="shared" si="11"/>
        <v>3097.321736220918</v>
      </c>
      <c r="AN17">
        <f t="shared" si="12"/>
        <v>2057.6060881724411</v>
      </c>
      <c r="AO17">
        <f t="shared" si="13"/>
        <v>0</v>
      </c>
      <c r="AP17">
        <f t="shared" si="14"/>
        <v>199.22550765231901</v>
      </c>
      <c r="AQ17">
        <f t="shared" si="15"/>
        <v>43.615468433430578</v>
      </c>
      <c r="AR17">
        <f t="shared" si="16"/>
        <v>5583.3340388349488</v>
      </c>
      <c r="AS17">
        <f t="shared" si="17"/>
        <v>666.63609599999995</v>
      </c>
      <c r="AV17">
        <f t="shared" si="18"/>
        <v>24404.2948</v>
      </c>
      <c r="AW17">
        <f t="shared" si="19"/>
        <v>21617.504672073141</v>
      </c>
    </row>
    <row r="18" spans="1:49" x14ac:dyDescent="0.35">
      <c r="A18" t="s">
        <v>102</v>
      </c>
      <c r="B18">
        <v>-14926.15</v>
      </c>
      <c r="C18">
        <v>4532.1419999999998</v>
      </c>
      <c r="D18">
        <v>-3.293399</v>
      </c>
      <c r="E18">
        <v>1.4E-3</v>
      </c>
      <c r="H18" s="2">
        <v>41372</v>
      </c>
      <c r="I18">
        <v>23318.3292</v>
      </c>
      <c r="J18">
        <v>1</v>
      </c>
      <c r="K18">
        <v>155394.60828536699</v>
      </c>
      <c r="L18">
        <v>135807.15094668299</v>
      </c>
      <c r="M18">
        <v>0</v>
      </c>
      <c r="N18">
        <v>1298427.6835749999</v>
      </c>
      <c r="O18">
        <v>781932.79440000001</v>
      </c>
      <c r="P18">
        <v>9735.0562694957407</v>
      </c>
      <c r="Q18">
        <v>0</v>
      </c>
      <c r="R18">
        <v>0</v>
      </c>
      <c r="S18">
        <v>0</v>
      </c>
      <c r="T18">
        <v>464618.666397024</v>
      </c>
      <c r="U18">
        <v>498841.13989471702</v>
      </c>
      <c r="V18">
        <v>0</v>
      </c>
      <c r="W18">
        <v>15694.210519710399</v>
      </c>
      <c r="X18">
        <v>1060.92610776847</v>
      </c>
      <c r="Y18">
        <v>8.0825242718446599</v>
      </c>
      <c r="Z18">
        <v>1971132</v>
      </c>
      <c r="AC18">
        <f t="shared" si="1"/>
        <v>-6478.2259999999997</v>
      </c>
      <c r="AD18">
        <f t="shared" si="2"/>
        <v>3457.8408235659863</v>
      </c>
      <c r="AE18">
        <f t="shared" si="3"/>
        <v>2660.1904727436267</v>
      </c>
      <c r="AF18">
        <f t="shared" si="4"/>
        <v>0</v>
      </c>
      <c r="AG18">
        <f t="shared" si="5"/>
        <v>4699.0097868579242</v>
      </c>
      <c r="AH18">
        <f t="shared" si="6"/>
        <v>6493.9518574920003</v>
      </c>
      <c r="AI18">
        <f t="shared" si="7"/>
        <v>-30.402580729635197</v>
      </c>
      <c r="AJ18">
        <f t="shared" si="8"/>
        <v>0</v>
      </c>
      <c r="AK18">
        <f t="shared" si="9"/>
        <v>0</v>
      </c>
      <c r="AL18">
        <f t="shared" si="10"/>
        <v>0</v>
      </c>
      <c r="AM18">
        <f t="shared" si="11"/>
        <v>3286.7124460925479</v>
      </c>
      <c r="AN18">
        <f t="shared" si="12"/>
        <v>2465.7717544995862</v>
      </c>
      <c r="AO18">
        <f t="shared" si="13"/>
        <v>0</v>
      </c>
      <c r="AP18">
        <f t="shared" si="14"/>
        <v>201.0585309680099</v>
      </c>
      <c r="AQ18">
        <f t="shared" si="15"/>
        <v>44.016763285206054</v>
      </c>
      <c r="AR18">
        <f t="shared" si="16"/>
        <v>5801.0927766990289</v>
      </c>
      <c r="AS18">
        <f t="shared" si="17"/>
        <v>1608.443712</v>
      </c>
      <c r="AV18">
        <f t="shared" si="18"/>
        <v>23318.3292</v>
      </c>
      <c r="AW18">
        <f t="shared" si="19"/>
        <v>24209.460343474282</v>
      </c>
    </row>
    <row r="19" spans="1:49" x14ac:dyDescent="0.35">
      <c r="A19" t="s">
        <v>103</v>
      </c>
      <c r="B19">
        <v>-8969.6350000000002</v>
      </c>
      <c r="C19">
        <v>3370.364</v>
      </c>
      <c r="D19">
        <v>-2.6613250000000002</v>
      </c>
      <c r="E19">
        <v>9.1000000000000004E-3</v>
      </c>
      <c r="H19" s="2">
        <v>41379</v>
      </c>
      <c r="I19">
        <v>22661.938399999999</v>
      </c>
      <c r="J19">
        <v>1</v>
      </c>
      <c r="K19">
        <v>159135.99497122</v>
      </c>
      <c r="L19">
        <v>139979.07056801001</v>
      </c>
      <c r="M19">
        <v>0</v>
      </c>
      <c r="N19">
        <v>1100155.8942499999</v>
      </c>
      <c r="O19">
        <v>606650.42760000005</v>
      </c>
      <c r="P19">
        <v>7301.2922021218101</v>
      </c>
      <c r="Q19">
        <v>0</v>
      </c>
      <c r="R19">
        <v>0</v>
      </c>
      <c r="S19">
        <v>0</v>
      </c>
      <c r="T19">
        <v>665273.38983821496</v>
      </c>
      <c r="U19">
        <v>372279.87468156603</v>
      </c>
      <c r="V19">
        <v>0</v>
      </c>
      <c r="W19">
        <v>15808.676108076001</v>
      </c>
      <c r="X19">
        <v>1068.66396313785</v>
      </c>
      <c r="Y19">
        <v>8.6513317191283203</v>
      </c>
      <c r="Z19">
        <v>1232052</v>
      </c>
      <c r="AC19">
        <f t="shared" si="1"/>
        <v>-6478.2259999999997</v>
      </c>
      <c r="AD19">
        <f t="shared" si="2"/>
        <v>3541.0941600995875</v>
      </c>
      <c r="AE19">
        <f t="shared" si="3"/>
        <v>2741.9100342861802</v>
      </c>
      <c r="AF19">
        <f t="shared" si="4"/>
        <v>0</v>
      </c>
      <c r="AG19">
        <f t="shared" si="5"/>
        <v>3981.4641812907494</v>
      </c>
      <c r="AH19">
        <f t="shared" si="6"/>
        <v>5038.2318012180003</v>
      </c>
      <c r="AI19">
        <f t="shared" si="7"/>
        <v>-22.801935547226414</v>
      </c>
      <c r="AJ19">
        <f t="shared" si="8"/>
        <v>0</v>
      </c>
      <c r="AK19">
        <f t="shared" si="9"/>
        <v>0</v>
      </c>
      <c r="AL19">
        <f t="shared" si="10"/>
        <v>0</v>
      </c>
      <c r="AM19">
        <f t="shared" si="11"/>
        <v>4706.1439597155331</v>
      </c>
      <c r="AN19">
        <f t="shared" si="12"/>
        <v>1840.1794205509809</v>
      </c>
      <c r="AO19">
        <f t="shared" si="13"/>
        <v>0</v>
      </c>
      <c r="AP19">
        <f t="shared" si="14"/>
        <v>202.52494962056164</v>
      </c>
      <c r="AQ19">
        <f t="shared" si="15"/>
        <v>44.337799166626255</v>
      </c>
      <c r="AR19">
        <f t="shared" si="16"/>
        <v>6209.3445384987826</v>
      </c>
      <c r="AS19">
        <f t="shared" si="17"/>
        <v>1005.354432</v>
      </c>
      <c r="AV19">
        <f t="shared" si="18"/>
        <v>22661.938399999999</v>
      </c>
      <c r="AW19">
        <f t="shared" si="19"/>
        <v>22809.557340899773</v>
      </c>
    </row>
    <row r="20" spans="1:49" x14ac:dyDescent="0.35">
      <c r="A20" t="s">
        <v>104</v>
      </c>
      <c r="B20">
        <v>7591.36</v>
      </c>
      <c r="C20">
        <v>3102.3090000000002</v>
      </c>
      <c r="D20">
        <v>2.447003</v>
      </c>
      <c r="E20">
        <v>1.6199999999999999E-2</v>
      </c>
      <c r="H20" s="2">
        <v>41386</v>
      </c>
      <c r="I20">
        <v>25617.3099</v>
      </c>
      <c r="J20">
        <v>1</v>
      </c>
      <c r="K20">
        <v>190202.16698273199</v>
      </c>
      <c r="L20">
        <v>126196.512340806</v>
      </c>
      <c r="M20">
        <v>0</v>
      </c>
      <c r="N20">
        <v>1827585.1804750001</v>
      </c>
      <c r="O20">
        <v>431785.0024</v>
      </c>
      <c r="P20">
        <v>5475.9691515913501</v>
      </c>
      <c r="Q20">
        <v>0</v>
      </c>
      <c r="R20">
        <v>0</v>
      </c>
      <c r="S20">
        <v>0</v>
      </c>
      <c r="T20">
        <v>413764.50490292901</v>
      </c>
      <c r="U20">
        <v>559999.39104301797</v>
      </c>
      <c r="V20">
        <v>0</v>
      </c>
      <c r="W20">
        <v>15900.2485787685</v>
      </c>
      <c r="X20">
        <v>1074.8542474333599</v>
      </c>
      <c r="Y20">
        <v>12.2469733656174</v>
      </c>
      <c r="Z20">
        <v>2344937</v>
      </c>
      <c r="AC20">
        <f t="shared" si="1"/>
        <v>-6478.2259999999997</v>
      </c>
      <c r="AD20">
        <f t="shared" si="2"/>
        <v>4232.3786196997526</v>
      </c>
      <c r="AE20">
        <f t="shared" si="3"/>
        <v>2471.9372837317082</v>
      </c>
      <c r="AF20">
        <f t="shared" si="4"/>
        <v>0</v>
      </c>
      <c r="AG20">
        <f t="shared" si="5"/>
        <v>6614.030768139025</v>
      </c>
      <c r="AH20">
        <f t="shared" si="6"/>
        <v>3585.9744449320001</v>
      </c>
      <c r="AI20">
        <f t="shared" si="7"/>
        <v>-17.101451660419787</v>
      </c>
      <c r="AJ20">
        <f t="shared" si="8"/>
        <v>0</v>
      </c>
      <c r="AK20">
        <f t="shared" si="9"/>
        <v>0</v>
      </c>
      <c r="AL20">
        <f t="shared" si="10"/>
        <v>0</v>
      </c>
      <c r="AM20">
        <f t="shared" si="11"/>
        <v>2926.9701076833198</v>
      </c>
      <c r="AN20">
        <f t="shared" si="12"/>
        <v>2768.0769899256379</v>
      </c>
      <c r="AO20">
        <f t="shared" si="13"/>
        <v>0</v>
      </c>
      <c r="AP20">
        <f t="shared" si="14"/>
        <v>203.69808454260325</v>
      </c>
      <c r="AQ20">
        <f t="shared" si="15"/>
        <v>44.594627871762668</v>
      </c>
      <c r="AR20">
        <f t="shared" si="16"/>
        <v>8790.0544852300009</v>
      </c>
      <c r="AS20">
        <f t="shared" si="17"/>
        <v>1913.4685919999999</v>
      </c>
      <c r="AV20">
        <f t="shared" si="18"/>
        <v>25617.3099</v>
      </c>
      <c r="AW20">
        <f t="shared" si="19"/>
        <v>27055.856552095393</v>
      </c>
    </row>
    <row r="21" spans="1:49" x14ac:dyDescent="0.35">
      <c r="A21" t="s">
        <v>105</v>
      </c>
      <c r="B21">
        <v>7.0740000000000004E-3</v>
      </c>
      <c r="C21">
        <v>3.3349999999999999E-3</v>
      </c>
      <c r="D21">
        <v>2.1211820000000001</v>
      </c>
      <c r="E21">
        <v>3.6400000000000002E-2</v>
      </c>
      <c r="H21" s="2">
        <v>41393</v>
      </c>
      <c r="I21">
        <v>26402.4221</v>
      </c>
      <c r="J21">
        <v>1</v>
      </c>
      <c r="K21">
        <v>199768.81018963901</v>
      </c>
      <c r="L21">
        <v>108806.387404483</v>
      </c>
      <c r="M21">
        <v>0</v>
      </c>
      <c r="N21">
        <v>2213176.8503</v>
      </c>
      <c r="O21">
        <v>364920.43479999999</v>
      </c>
      <c r="P21">
        <v>4106.9768636935096</v>
      </c>
      <c r="Q21">
        <v>0</v>
      </c>
      <c r="R21">
        <v>0</v>
      </c>
      <c r="S21">
        <v>0</v>
      </c>
      <c r="T21">
        <v>248258.70294175699</v>
      </c>
      <c r="U21">
        <v>662920.56917796098</v>
      </c>
      <c r="V21">
        <v>0</v>
      </c>
      <c r="W21">
        <v>15973.506555322399</v>
      </c>
      <c r="X21">
        <v>1079.80647486976</v>
      </c>
      <c r="Y21">
        <v>8.1421686746987891</v>
      </c>
      <c r="Z21">
        <v>2286150</v>
      </c>
      <c r="AC21">
        <f t="shared" si="1"/>
        <v>-6478.2259999999997</v>
      </c>
      <c r="AD21">
        <f t="shared" si="2"/>
        <v>4445.2555643398473</v>
      </c>
      <c r="AE21">
        <f t="shared" si="3"/>
        <v>2131.2995164790132</v>
      </c>
      <c r="AF21">
        <f t="shared" si="4"/>
        <v>0</v>
      </c>
      <c r="AG21">
        <f t="shared" si="5"/>
        <v>8009.4870212357</v>
      </c>
      <c r="AH21">
        <f t="shared" si="6"/>
        <v>3030.6642110139996</v>
      </c>
      <c r="AI21">
        <f t="shared" si="7"/>
        <v>-12.826088745314831</v>
      </c>
      <c r="AJ21">
        <f t="shared" si="8"/>
        <v>0</v>
      </c>
      <c r="AK21">
        <f t="shared" si="9"/>
        <v>0</v>
      </c>
      <c r="AL21">
        <f t="shared" si="10"/>
        <v>0</v>
      </c>
      <c r="AM21">
        <f t="shared" si="11"/>
        <v>1756.1820646099891</v>
      </c>
      <c r="AN21">
        <f t="shared" si="12"/>
        <v>3276.8163734466611</v>
      </c>
      <c r="AO21">
        <f t="shared" si="13"/>
        <v>0</v>
      </c>
      <c r="AP21">
        <f t="shared" si="14"/>
        <v>204.63659248023524</v>
      </c>
      <c r="AQ21">
        <f t="shared" si="15"/>
        <v>44.800090835871472</v>
      </c>
      <c r="AR21">
        <f t="shared" si="16"/>
        <v>5843.901520963851</v>
      </c>
      <c r="AS21">
        <f t="shared" si="17"/>
        <v>1865.4983999999999</v>
      </c>
      <c r="AV21">
        <f t="shared" si="18"/>
        <v>26402.4221</v>
      </c>
      <c r="AW21">
        <f t="shared" si="19"/>
        <v>24117.489266659857</v>
      </c>
    </row>
    <row r="22" spans="1:49" x14ac:dyDescent="0.35">
      <c r="A22" t="s">
        <v>106</v>
      </c>
      <c r="B22">
        <v>4.9430000000000003E-3</v>
      </c>
      <c r="C22">
        <v>2.405E-3</v>
      </c>
      <c r="D22">
        <v>2.0552999999999999</v>
      </c>
      <c r="E22">
        <v>4.2500000000000003E-2</v>
      </c>
      <c r="H22" s="2">
        <v>41400</v>
      </c>
      <c r="I22">
        <v>21917.787</v>
      </c>
      <c r="J22">
        <v>1</v>
      </c>
      <c r="K22">
        <v>190981.206113783</v>
      </c>
      <c r="L22">
        <v>134671.15244269001</v>
      </c>
      <c r="M22">
        <v>275777.83500000002</v>
      </c>
      <c r="N22">
        <v>1475962.477675</v>
      </c>
      <c r="O22">
        <v>360032.21799999999</v>
      </c>
      <c r="P22">
        <v>4297.5826477701403</v>
      </c>
      <c r="Q22">
        <v>0</v>
      </c>
      <c r="R22">
        <v>0</v>
      </c>
      <c r="S22">
        <v>0</v>
      </c>
      <c r="T22">
        <v>280598.39176505402</v>
      </c>
      <c r="U22">
        <v>659071.79621567496</v>
      </c>
      <c r="V22">
        <v>0</v>
      </c>
      <c r="W22">
        <v>16032.1129365656</v>
      </c>
      <c r="X22">
        <v>1083.76825681889</v>
      </c>
      <c r="Y22">
        <v>9.6650602409638502</v>
      </c>
      <c r="Z22">
        <v>1302860</v>
      </c>
      <c r="AC22">
        <f t="shared" si="1"/>
        <v>-6478.2259999999997</v>
      </c>
      <c r="AD22">
        <f t="shared" si="2"/>
        <v>4249.7137984438996</v>
      </c>
      <c r="AE22">
        <f t="shared" si="3"/>
        <v>2637.9385340474123</v>
      </c>
      <c r="AF22">
        <f t="shared" si="4"/>
        <v>821.54217046500003</v>
      </c>
      <c r="AG22">
        <f t="shared" si="5"/>
        <v>5341.5082067058247</v>
      </c>
      <c r="AH22">
        <f t="shared" si="6"/>
        <v>2990.06757049</v>
      </c>
      <c r="AI22">
        <f t="shared" si="7"/>
        <v>-13.421350608986147</v>
      </c>
      <c r="AJ22">
        <f t="shared" si="8"/>
        <v>0</v>
      </c>
      <c r="AK22">
        <f t="shared" si="9"/>
        <v>0</v>
      </c>
      <c r="AL22">
        <f t="shared" si="10"/>
        <v>0</v>
      </c>
      <c r="AM22">
        <f t="shared" si="11"/>
        <v>1984.9530233459923</v>
      </c>
      <c r="AN22">
        <f t="shared" si="12"/>
        <v>3257.7918886940815</v>
      </c>
      <c r="AO22">
        <f t="shared" si="13"/>
        <v>0</v>
      </c>
      <c r="AP22">
        <f t="shared" si="14"/>
        <v>205.38739883034188</v>
      </c>
      <c r="AQ22">
        <f t="shared" si="15"/>
        <v>44.964461207158926</v>
      </c>
      <c r="AR22">
        <f t="shared" si="16"/>
        <v>6936.930748915659</v>
      </c>
      <c r="AS22">
        <f t="shared" si="17"/>
        <v>1063.1337599999999</v>
      </c>
      <c r="AV22">
        <f t="shared" si="18"/>
        <v>21917.787</v>
      </c>
      <c r="AW22">
        <f t="shared" si="19"/>
        <v>23042.284210536385</v>
      </c>
    </row>
    <row r="23" spans="1:49" x14ac:dyDescent="0.35">
      <c r="A23" t="s">
        <v>107</v>
      </c>
      <c r="B23">
        <v>-7028.0020000000004</v>
      </c>
      <c r="C23">
        <v>3144.7489999999998</v>
      </c>
      <c r="D23">
        <v>-2.2348370000000002</v>
      </c>
      <c r="E23">
        <v>2.7699999999999999E-2</v>
      </c>
      <c r="H23" s="2">
        <v>41407</v>
      </c>
      <c r="I23">
        <v>26603.3851</v>
      </c>
      <c r="J23">
        <v>1</v>
      </c>
      <c r="K23">
        <v>190118.31366827001</v>
      </c>
      <c r="L23">
        <v>179791.711465614</v>
      </c>
      <c r="M23">
        <v>1501824.9595000001</v>
      </c>
      <c r="N23">
        <v>670212.855374999</v>
      </c>
      <c r="O23">
        <v>375110.45159999997</v>
      </c>
      <c r="P23">
        <v>15841.806985827599</v>
      </c>
      <c r="Q23">
        <v>0</v>
      </c>
      <c r="R23">
        <v>0</v>
      </c>
      <c r="S23">
        <v>0</v>
      </c>
      <c r="T23">
        <v>439560.16505903198</v>
      </c>
      <c r="U23">
        <v>893526.64754018805</v>
      </c>
      <c r="V23">
        <v>0</v>
      </c>
      <c r="W23">
        <v>16078.9980415602</v>
      </c>
      <c r="X23">
        <v>1086.9376823781799</v>
      </c>
      <c r="Y23">
        <v>10.7759036144578</v>
      </c>
      <c r="Z23">
        <v>2922462</v>
      </c>
      <c r="AC23">
        <f t="shared" si="1"/>
        <v>-6478.2259999999997</v>
      </c>
      <c r="AD23">
        <f t="shared" si="2"/>
        <v>4230.5127157463448</v>
      </c>
      <c r="AE23">
        <f t="shared" si="3"/>
        <v>3521.7600441884474</v>
      </c>
      <c r="AF23">
        <f t="shared" si="4"/>
        <v>4473.9365543505</v>
      </c>
      <c r="AG23">
        <f t="shared" si="5"/>
        <v>2425.5003236021212</v>
      </c>
      <c r="AH23">
        <f t="shared" si="6"/>
        <v>3115.2923005379998</v>
      </c>
      <c r="AI23">
        <f t="shared" si="7"/>
        <v>-49.473963216739591</v>
      </c>
      <c r="AJ23">
        <f t="shared" si="8"/>
        <v>0</v>
      </c>
      <c r="AK23">
        <f t="shared" si="9"/>
        <v>0</v>
      </c>
      <c r="AL23">
        <f t="shared" si="10"/>
        <v>0</v>
      </c>
      <c r="AM23">
        <f t="shared" si="11"/>
        <v>3109.4486076275925</v>
      </c>
      <c r="AN23">
        <f t="shared" si="12"/>
        <v>4416.7022187911498</v>
      </c>
      <c r="AO23">
        <f t="shared" si="13"/>
        <v>0</v>
      </c>
      <c r="AP23">
        <f t="shared" si="14"/>
        <v>205.98804391042771</v>
      </c>
      <c r="AQ23">
        <f t="shared" si="15"/>
        <v>45.095957504188306</v>
      </c>
      <c r="AR23">
        <f t="shared" si="16"/>
        <v>7734.2194737349173</v>
      </c>
      <c r="AS23">
        <f t="shared" si="17"/>
        <v>2384.7289919999998</v>
      </c>
      <c r="AV23">
        <f t="shared" si="18"/>
        <v>26603.3851</v>
      </c>
      <c r="AW23">
        <f t="shared" si="19"/>
        <v>29135.485268776949</v>
      </c>
    </row>
    <row r="24" spans="1:49" x14ac:dyDescent="0.35">
      <c r="A24" t="s">
        <v>108</v>
      </c>
      <c r="B24">
        <v>1.2810999999999999E-2</v>
      </c>
      <c r="C24">
        <v>8.0610000000000005E-3</v>
      </c>
      <c r="D24">
        <v>1.5892679999999999</v>
      </c>
      <c r="E24">
        <v>0.1152</v>
      </c>
      <c r="H24" s="2">
        <v>41414</v>
      </c>
      <c r="I24">
        <v>32847.838000000003</v>
      </c>
      <c r="J24">
        <v>1</v>
      </c>
      <c r="K24">
        <v>199989.558200962</v>
      </c>
      <c r="L24">
        <v>193423.06687936801</v>
      </c>
      <c r="M24">
        <v>2511362.39665</v>
      </c>
      <c r="N24">
        <v>45936.875249999997</v>
      </c>
      <c r="O24">
        <v>334255.21799999999</v>
      </c>
      <c r="P24">
        <v>18357.025239370701</v>
      </c>
      <c r="Q24">
        <v>0</v>
      </c>
      <c r="R24">
        <v>0</v>
      </c>
      <c r="S24">
        <v>0</v>
      </c>
      <c r="T24">
        <v>386117.349035419</v>
      </c>
      <c r="U24">
        <v>1039498.66340112</v>
      </c>
      <c r="V24">
        <v>0</v>
      </c>
      <c r="W24">
        <v>16116.506125555799</v>
      </c>
      <c r="X24">
        <v>1089.47322282562</v>
      </c>
      <c r="Y24">
        <v>18.146987951807201</v>
      </c>
      <c r="Z24">
        <v>4137120</v>
      </c>
      <c r="AC24">
        <f t="shared" si="1"/>
        <v>-6478.2259999999997</v>
      </c>
      <c r="AD24">
        <f t="shared" si="2"/>
        <v>4450.1676490878062</v>
      </c>
      <c r="AE24">
        <f t="shared" si="3"/>
        <v>3788.7710340330609</v>
      </c>
      <c r="AF24">
        <f t="shared" si="4"/>
        <v>7481.3485796203495</v>
      </c>
      <c r="AG24">
        <f t="shared" si="5"/>
        <v>166.24555152974997</v>
      </c>
      <c r="AH24">
        <f t="shared" si="6"/>
        <v>2775.9895854900001</v>
      </c>
      <c r="AI24">
        <f t="shared" si="7"/>
        <v>-57.328989822554696</v>
      </c>
      <c r="AJ24">
        <f t="shared" si="8"/>
        <v>0</v>
      </c>
      <c r="AK24">
        <f t="shared" si="9"/>
        <v>0</v>
      </c>
      <c r="AL24">
        <f t="shared" si="10"/>
        <v>0</v>
      </c>
      <c r="AM24">
        <f t="shared" si="11"/>
        <v>2731.394127076554</v>
      </c>
      <c r="AN24">
        <f t="shared" si="12"/>
        <v>5138.2418931917364</v>
      </c>
      <c r="AO24">
        <f t="shared" si="13"/>
        <v>0</v>
      </c>
      <c r="AP24">
        <f t="shared" si="14"/>
        <v>206.46855997449535</v>
      </c>
      <c r="AQ24">
        <f t="shared" si="15"/>
        <v>45.201154541812144</v>
      </c>
      <c r="AR24">
        <f t="shared" si="16"/>
        <v>13024.688474216848</v>
      </c>
      <c r="AS24">
        <f t="shared" si="17"/>
        <v>3375.8899200000001</v>
      </c>
      <c r="AV24">
        <f t="shared" si="18"/>
        <v>32847.838000000003</v>
      </c>
      <c r="AW24">
        <f t="shared" si="19"/>
        <v>36648.851538939867</v>
      </c>
    </row>
    <row r="25" spans="1:49" x14ac:dyDescent="0.35">
      <c r="A25" t="s">
        <v>109</v>
      </c>
      <c r="B25">
        <v>4.1488999999999998E-2</v>
      </c>
      <c r="C25">
        <v>2.5787000000000001E-2</v>
      </c>
      <c r="D25">
        <v>1.6089169999999999</v>
      </c>
      <c r="E25">
        <v>0.1109</v>
      </c>
      <c r="H25" s="2">
        <v>41421</v>
      </c>
      <c r="I25">
        <v>29811.325099999998</v>
      </c>
      <c r="J25">
        <v>1</v>
      </c>
      <c r="K25">
        <v>180074.69492057699</v>
      </c>
      <c r="L25">
        <v>197640.42012762101</v>
      </c>
      <c r="M25">
        <v>3200769.9227499999</v>
      </c>
      <c r="N25">
        <v>0</v>
      </c>
      <c r="O25">
        <v>333653.13319999998</v>
      </c>
      <c r="P25">
        <v>23254.888929527999</v>
      </c>
      <c r="Q25">
        <v>0</v>
      </c>
      <c r="R25">
        <v>1</v>
      </c>
      <c r="S25">
        <v>0</v>
      </c>
      <c r="T25">
        <v>231670.40942125101</v>
      </c>
      <c r="U25">
        <v>1189255.7487107301</v>
      </c>
      <c r="V25">
        <v>0</v>
      </c>
      <c r="W25">
        <v>16146.5125927524</v>
      </c>
      <c r="X25">
        <v>1091.5016551835699</v>
      </c>
      <c r="Y25">
        <v>22.5686746987951</v>
      </c>
      <c r="Z25">
        <v>3122991</v>
      </c>
      <c r="AC25">
        <f t="shared" si="1"/>
        <v>-6478.2259999999997</v>
      </c>
      <c r="AD25">
        <f t="shared" si="2"/>
        <v>4007.0221113726793</v>
      </c>
      <c r="AE25">
        <f t="shared" si="3"/>
        <v>3871.3805494598405</v>
      </c>
      <c r="AF25">
        <f t="shared" si="4"/>
        <v>9535.0935998722489</v>
      </c>
      <c r="AG25">
        <f t="shared" si="5"/>
        <v>0</v>
      </c>
      <c r="AH25">
        <f t="shared" si="6"/>
        <v>2770.9892712259998</v>
      </c>
      <c r="AI25">
        <f t="shared" si="7"/>
        <v>-72.625018126915933</v>
      </c>
      <c r="AJ25">
        <f t="shared" si="8"/>
        <v>0</v>
      </c>
      <c r="AK25">
        <f t="shared" si="9"/>
        <v>-8969.6350000000002</v>
      </c>
      <c r="AL25">
        <f t="shared" si="10"/>
        <v>0</v>
      </c>
      <c r="AM25">
        <f t="shared" si="11"/>
        <v>1638.8364762459298</v>
      </c>
      <c r="AN25">
        <f t="shared" si="12"/>
        <v>5878.4911658771398</v>
      </c>
      <c r="AO25">
        <f t="shared" si="13"/>
        <v>0</v>
      </c>
      <c r="AP25">
        <f t="shared" si="14"/>
        <v>206.85297282575098</v>
      </c>
      <c r="AQ25">
        <f t="shared" si="15"/>
        <v>45.28531217191113</v>
      </c>
      <c r="AR25">
        <f t="shared" si="16"/>
        <v>16198.278083855363</v>
      </c>
      <c r="AS25">
        <f t="shared" si="17"/>
        <v>2548.3606559999998</v>
      </c>
      <c r="AV25">
        <f t="shared" si="18"/>
        <v>29811.325099999998</v>
      </c>
      <c r="AW25">
        <f t="shared" si="19"/>
        <v>31180.104180779948</v>
      </c>
    </row>
    <row r="26" spans="1:49" x14ac:dyDescent="0.35">
      <c r="A26" t="s">
        <v>110</v>
      </c>
      <c r="B26">
        <v>717.7328</v>
      </c>
      <c r="C26">
        <v>155.4974</v>
      </c>
      <c r="D26">
        <v>4.6157209999999997</v>
      </c>
      <c r="E26">
        <v>0</v>
      </c>
      <c r="H26" s="2">
        <v>41428</v>
      </c>
      <c r="I26">
        <v>29892.733700000001</v>
      </c>
      <c r="J26">
        <v>1</v>
      </c>
      <c r="K26">
        <v>188362.31695234601</v>
      </c>
      <c r="L26">
        <v>200854.17207657199</v>
      </c>
      <c r="M26">
        <v>1879491.5930000001</v>
      </c>
      <c r="N26">
        <v>945589.005</v>
      </c>
      <c r="O26">
        <v>350852.75040000002</v>
      </c>
      <c r="P26">
        <v>17441.166697146</v>
      </c>
      <c r="Q26">
        <v>0</v>
      </c>
      <c r="R26">
        <v>0</v>
      </c>
      <c r="S26">
        <v>0</v>
      </c>
      <c r="T26">
        <v>233906.96565275101</v>
      </c>
      <c r="U26">
        <v>1031569.33916197</v>
      </c>
      <c r="V26">
        <v>0</v>
      </c>
      <c r="W26">
        <v>16170.5177665096</v>
      </c>
      <c r="X26">
        <v>1093.1244010699399</v>
      </c>
      <c r="Y26">
        <v>10.7922705314009</v>
      </c>
      <c r="Z26">
        <v>2064104</v>
      </c>
      <c r="AC26">
        <f t="shared" si="1"/>
        <v>-6478.2259999999997</v>
      </c>
      <c r="AD26">
        <f t="shared" si="2"/>
        <v>4191.4382768236037</v>
      </c>
      <c r="AE26">
        <f t="shared" si="3"/>
        <v>3934.3315226358923</v>
      </c>
      <c r="AF26">
        <f t="shared" si="4"/>
        <v>5599.0054555469997</v>
      </c>
      <c r="AG26">
        <f t="shared" si="5"/>
        <v>3422.0866090949999</v>
      </c>
      <c r="AH26">
        <f t="shared" si="6"/>
        <v>2913.8320920720003</v>
      </c>
      <c r="AI26">
        <f t="shared" si="7"/>
        <v>-54.468763595186957</v>
      </c>
      <c r="AJ26">
        <f t="shared" si="8"/>
        <v>0</v>
      </c>
      <c r="AK26">
        <f t="shared" si="9"/>
        <v>0</v>
      </c>
      <c r="AL26">
        <f t="shared" si="10"/>
        <v>0</v>
      </c>
      <c r="AM26">
        <f t="shared" si="11"/>
        <v>1654.6578750275607</v>
      </c>
      <c r="AN26">
        <f t="shared" si="12"/>
        <v>5099.0472434776175</v>
      </c>
      <c r="AO26">
        <f t="shared" si="13"/>
        <v>0</v>
      </c>
      <c r="AP26">
        <f t="shared" si="14"/>
        <v>207.16050310675448</v>
      </c>
      <c r="AQ26">
        <f t="shared" si="15"/>
        <v>45.352638275990735</v>
      </c>
      <c r="AR26">
        <f t="shared" si="16"/>
        <v>7745.966546859856</v>
      </c>
      <c r="AS26">
        <f t="shared" si="17"/>
        <v>1684.3088640000001</v>
      </c>
      <c r="AV26">
        <f t="shared" si="18"/>
        <v>29892.733700000001</v>
      </c>
      <c r="AW26">
        <f t="shared" si="19"/>
        <v>29964.492863326086</v>
      </c>
    </row>
    <row r="27" spans="1:49" x14ac:dyDescent="0.35">
      <c r="A27" t="s">
        <v>111</v>
      </c>
      <c r="B27">
        <v>8.1599999999999999E-4</v>
      </c>
      <c r="C27">
        <v>5.2599999999999999E-4</v>
      </c>
      <c r="D27">
        <v>1.5505089999999999</v>
      </c>
      <c r="E27">
        <v>0.1242</v>
      </c>
      <c r="H27" s="2">
        <v>41435</v>
      </c>
      <c r="I27">
        <v>43376.1561</v>
      </c>
      <c r="J27">
        <v>1</v>
      </c>
      <c r="K27">
        <v>199339.31017140701</v>
      </c>
      <c r="L27">
        <v>142440.203245943</v>
      </c>
      <c r="M27">
        <v>814834.98582499998</v>
      </c>
      <c r="N27">
        <v>2089682.8234999999</v>
      </c>
      <c r="O27">
        <v>418929.3112</v>
      </c>
      <c r="P27">
        <v>13080.8750228595</v>
      </c>
      <c r="Q27">
        <v>0</v>
      </c>
      <c r="R27">
        <v>0</v>
      </c>
      <c r="S27">
        <v>0</v>
      </c>
      <c r="T27">
        <v>512070.73939165002</v>
      </c>
      <c r="U27">
        <v>959081.40295528295</v>
      </c>
      <c r="V27">
        <v>0</v>
      </c>
      <c r="W27">
        <v>16189.7219055153</v>
      </c>
      <c r="X27">
        <v>1094.42259777902</v>
      </c>
      <c r="Y27">
        <v>7.7662650602409604</v>
      </c>
      <c r="Z27">
        <v>2729711</v>
      </c>
      <c r="AC27">
        <f t="shared" si="1"/>
        <v>-6478.2259999999997</v>
      </c>
      <c r="AD27">
        <f t="shared" si="2"/>
        <v>4435.6983299341491</v>
      </c>
      <c r="AE27">
        <f t="shared" si="3"/>
        <v>2790.1187011815318</v>
      </c>
      <c r="AF27">
        <f t="shared" si="4"/>
        <v>2427.393422772675</v>
      </c>
      <c r="AG27">
        <f t="shared" si="5"/>
        <v>7562.5621382464997</v>
      </c>
      <c r="AH27">
        <f t="shared" si="6"/>
        <v>3479.2079295159997</v>
      </c>
      <c r="AI27">
        <f t="shared" si="7"/>
        <v>-40.851572696390214</v>
      </c>
      <c r="AJ27">
        <f t="shared" si="8"/>
        <v>0</v>
      </c>
      <c r="AK27">
        <f t="shared" si="9"/>
        <v>0</v>
      </c>
      <c r="AL27">
        <f t="shared" si="10"/>
        <v>0</v>
      </c>
      <c r="AM27">
        <f t="shared" si="11"/>
        <v>3622.3884104565323</v>
      </c>
      <c r="AN27">
        <f t="shared" si="12"/>
        <v>4740.7393748079639</v>
      </c>
      <c r="AO27">
        <f t="shared" si="13"/>
        <v>0</v>
      </c>
      <c r="AP27">
        <f t="shared" si="14"/>
        <v>207.4065273315565</v>
      </c>
      <c r="AQ27">
        <f t="shared" si="15"/>
        <v>45.406499159253755</v>
      </c>
      <c r="AR27">
        <f t="shared" si="16"/>
        <v>5574.1031672289128</v>
      </c>
      <c r="AS27">
        <f t="shared" si="17"/>
        <v>2227.444176</v>
      </c>
      <c r="AV27">
        <f t="shared" si="18"/>
        <v>43376.1561</v>
      </c>
      <c r="AW27">
        <f t="shared" si="19"/>
        <v>30593.391103938684</v>
      </c>
    </row>
    <row r="28" spans="1:49" x14ac:dyDescent="0.35">
      <c r="H28" s="2">
        <v>41442</v>
      </c>
      <c r="I28">
        <v>27304.072899999999</v>
      </c>
      <c r="J28">
        <v>1</v>
      </c>
      <c r="K28">
        <v>180649.03610284399</v>
      </c>
      <c r="L28">
        <v>175637.191947566</v>
      </c>
      <c r="M28">
        <v>414773.0515</v>
      </c>
      <c r="N28">
        <v>1477387.97645</v>
      </c>
      <c r="O28">
        <v>504942.85519999999</v>
      </c>
      <c r="P28">
        <v>10323.7662671446</v>
      </c>
      <c r="Q28">
        <v>0</v>
      </c>
      <c r="R28">
        <v>0</v>
      </c>
      <c r="S28">
        <v>0</v>
      </c>
      <c r="T28">
        <v>371486.31363499002</v>
      </c>
      <c r="U28">
        <v>848847.58067093405</v>
      </c>
      <c r="V28">
        <v>0</v>
      </c>
      <c r="W28">
        <v>16205.085216719999</v>
      </c>
      <c r="X28">
        <v>1095.4611551462999</v>
      </c>
      <c r="Y28">
        <v>8.5314009661835701</v>
      </c>
      <c r="Z28">
        <v>1345825</v>
      </c>
      <c r="AC28">
        <f t="shared" si="1"/>
        <v>-6478.2259999999997</v>
      </c>
      <c r="AD28">
        <f t="shared" si="2"/>
        <v>4019.8023513604849</v>
      </c>
      <c r="AE28">
        <f t="shared" si="3"/>
        <v>3440.3813158689231</v>
      </c>
      <c r="AF28">
        <f t="shared" si="4"/>
        <v>1235.6089204185</v>
      </c>
      <c r="AG28">
        <f t="shared" si="5"/>
        <v>5346.6670867725497</v>
      </c>
      <c r="AH28">
        <f t="shared" si="6"/>
        <v>4193.5504124359995</v>
      </c>
      <c r="AI28">
        <f t="shared" si="7"/>
        <v>-32.241122052292582</v>
      </c>
      <c r="AJ28">
        <f t="shared" si="8"/>
        <v>0</v>
      </c>
      <c r="AK28">
        <f t="shared" si="9"/>
        <v>0</v>
      </c>
      <c r="AL28">
        <f t="shared" si="10"/>
        <v>0</v>
      </c>
      <c r="AM28">
        <f t="shared" si="11"/>
        <v>2627.8941826539194</v>
      </c>
      <c r="AN28">
        <f t="shared" si="12"/>
        <v>4195.8535912564275</v>
      </c>
      <c r="AO28">
        <f t="shared" si="13"/>
        <v>0</v>
      </c>
      <c r="AP28">
        <f t="shared" si="14"/>
        <v>207.60334671139989</v>
      </c>
      <c r="AQ28">
        <f t="shared" si="15"/>
        <v>45.449587865864835</v>
      </c>
      <c r="AR28">
        <f t="shared" si="16"/>
        <v>6123.2663033816389</v>
      </c>
      <c r="AS28">
        <f t="shared" si="17"/>
        <v>1098.1931999999999</v>
      </c>
      <c r="AV28">
        <f t="shared" si="18"/>
        <v>27304.072899999999</v>
      </c>
      <c r="AW28">
        <f t="shared" si="19"/>
        <v>26023.803176673417</v>
      </c>
    </row>
    <row r="29" spans="1:49" x14ac:dyDescent="0.35">
      <c r="A29" t="s">
        <v>22</v>
      </c>
      <c r="B29">
        <v>0.87627600000000005</v>
      </c>
      <c r="C29" t="s">
        <v>23</v>
      </c>
      <c r="E29">
        <v>36188.519999999997</v>
      </c>
      <c r="H29" s="2">
        <v>41449</v>
      </c>
      <c r="I29">
        <v>29255.166300000001</v>
      </c>
      <c r="J29">
        <v>1</v>
      </c>
      <c r="K29">
        <v>181186.861661706</v>
      </c>
      <c r="L29">
        <v>205152.22516853901</v>
      </c>
      <c r="M29">
        <v>1265907.084</v>
      </c>
      <c r="N29">
        <v>722381.55479999899</v>
      </c>
      <c r="O29">
        <v>471905.12040000001</v>
      </c>
      <c r="P29">
        <v>20977.864700358401</v>
      </c>
      <c r="Q29">
        <v>0</v>
      </c>
      <c r="R29">
        <v>0</v>
      </c>
      <c r="S29">
        <v>0</v>
      </c>
      <c r="T29">
        <v>314651.13618099398</v>
      </c>
      <c r="U29">
        <v>892774.02243610704</v>
      </c>
      <c r="V29">
        <v>0</v>
      </c>
      <c r="W29">
        <v>16217.3758656836</v>
      </c>
      <c r="X29">
        <v>1096.2920010401101</v>
      </c>
      <c r="Y29">
        <v>11.537530266343801</v>
      </c>
      <c r="Z29">
        <v>2600855</v>
      </c>
      <c r="AC29">
        <f t="shared" si="1"/>
        <v>-6478.2259999999997</v>
      </c>
      <c r="AD29">
        <f t="shared" si="2"/>
        <v>4031.7700456962821</v>
      </c>
      <c r="AE29">
        <f t="shared" si="3"/>
        <v>4018.5217866013422</v>
      </c>
      <c r="AF29">
        <f t="shared" si="4"/>
        <v>3771.137203236</v>
      </c>
      <c r="AG29">
        <f t="shared" si="5"/>
        <v>2614.2988468211961</v>
      </c>
      <c r="AH29">
        <f t="shared" si="6"/>
        <v>3919.1720249220002</v>
      </c>
      <c r="AI29">
        <f t="shared" si="7"/>
        <v>-65.513871459219288</v>
      </c>
      <c r="AJ29">
        <f t="shared" si="8"/>
        <v>0</v>
      </c>
      <c r="AK29">
        <f t="shared" si="9"/>
        <v>0</v>
      </c>
      <c r="AL29">
        <f t="shared" si="10"/>
        <v>0</v>
      </c>
      <c r="AM29">
        <f t="shared" si="11"/>
        <v>2225.8421373443516</v>
      </c>
      <c r="AN29">
        <f t="shared" si="12"/>
        <v>4412.9819929016776</v>
      </c>
      <c r="AO29">
        <f t="shared" si="13"/>
        <v>0</v>
      </c>
      <c r="AP29">
        <f t="shared" si="14"/>
        <v>207.76080221527258</v>
      </c>
      <c r="AQ29">
        <f t="shared" si="15"/>
        <v>45.484058831153128</v>
      </c>
      <c r="AR29">
        <f t="shared" si="16"/>
        <v>8280.8639031476814</v>
      </c>
      <c r="AS29">
        <f t="shared" si="17"/>
        <v>2122.2976800000001</v>
      </c>
      <c r="AV29">
        <f t="shared" si="18"/>
        <v>29255.166300000001</v>
      </c>
      <c r="AW29">
        <f t="shared" si="19"/>
        <v>29106.390610257735</v>
      </c>
    </row>
    <row r="30" spans="1:49" x14ac:dyDescent="0.35">
      <c r="A30" t="s">
        <v>24</v>
      </c>
      <c r="B30">
        <v>0.85607699999999998</v>
      </c>
      <c r="C30" t="s">
        <v>25</v>
      </c>
      <c r="E30">
        <v>11043.47</v>
      </c>
      <c r="H30" s="2">
        <v>41456</v>
      </c>
      <c r="I30">
        <v>41959.611799999999</v>
      </c>
      <c r="J30">
        <v>1</v>
      </c>
      <c r="K30">
        <v>212263.666997024</v>
      </c>
      <c r="L30">
        <v>272650.13510112301</v>
      </c>
      <c r="M30">
        <v>2154753.5588000002</v>
      </c>
      <c r="N30">
        <v>16749.8</v>
      </c>
      <c r="O30">
        <v>679018.35519999999</v>
      </c>
      <c r="P30">
        <v>24229.188525268801</v>
      </c>
      <c r="Q30">
        <v>0</v>
      </c>
      <c r="R30">
        <v>0</v>
      </c>
      <c r="S30">
        <v>1</v>
      </c>
      <c r="T30">
        <v>362610.36270859599</v>
      </c>
      <c r="U30">
        <v>898159.16708346899</v>
      </c>
      <c r="V30">
        <v>0</v>
      </c>
      <c r="W30">
        <v>16227.208384854601</v>
      </c>
      <c r="X30">
        <v>1096.9566777551699</v>
      </c>
      <c r="Y30">
        <v>14.140435835350999</v>
      </c>
      <c r="Z30">
        <v>3843865</v>
      </c>
      <c r="AC30">
        <f t="shared" si="1"/>
        <v>-6478.2259999999997</v>
      </c>
      <c r="AD30">
        <f t="shared" si="2"/>
        <v>4723.291118017778</v>
      </c>
      <c r="AE30">
        <f t="shared" si="3"/>
        <v>5340.6708463607984</v>
      </c>
      <c r="AF30">
        <f t="shared" si="4"/>
        <v>6419.0108516652008</v>
      </c>
      <c r="AG30">
        <f t="shared" si="5"/>
        <v>60.617526199999993</v>
      </c>
      <c r="AH30">
        <f t="shared" si="6"/>
        <v>5639.2474399359999</v>
      </c>
      <c r="AI30">
        <f t="shared" si="7"/>
        <v>-75.667755764414466</v>
      </c>
      <c r="AJ30">
        <f t="shared" si="8"/>
        <v>0</v>
      </c>
      <c r="AK30">
        <f t="shared" si="9"/>
        <v>0</v>
      </c>
      <c r="AL30">
        <f t="shared" si="10"/>
        <v>7591.36</v>
      </c>
      <c r="AM30">
        <f t="shared" si="11"/>
        <v>2565.1057058006081</v>
      </c>
      <c r="AN30">
        <f t="shared" si="12"/>
        <v>4439.6007628935877</v>
      </c>
      <c r="AO30">
        <f t="shared" si="13"/>
        <v>0</v>
      </c>
      <c r="AP30">
        <f t="shared" si="14"/>
        <v>207.88676661837229</v>
      </c>
      <c r="AQ30">
        <f t="shared" si="15"/>
        <v>45.511635603384242</v>
      </c>
      <c r="AR30">
        <f t="shared" si="16"/>
        <v>10149.054605326812</v>
      </c>
      <c r="AS30">
        <f t="shared" si="17"/>
        <v>3136.59384</v>
      </c>
      <c r="AV30">
        <f t="shared" si="18"/>
        <v>41959.611799999999</v>
      </c>
      <c r="AW30">
        <f t="shared" si="19"/>
        <v>43764.057342658125</v>
      </c>
    </row>
    <row r="31" spans="1:49" x14ac:dyDescent="0.35">
      <c r="A31" t="s">
        <v>26</v>
      </c>
      <c r="B31">
        <v>4189.5889999999999</v>
      </c>
      <c r="C31" t="s">
        <v>27</v>
      </c>
      <c r="E31">
        <v>19.65428</v>
      </c>
      <c r="H31" s="2">
        <v>41463</v>
      </c>
      <c r="I31">
        <v>28319.086800000001</v>
      </c>
      <c r="J31">
        <v>1</v>
      </c>
      <c r="K31">
        <v>197409.20019821401</v>
      </c>
      <c r="L31">
        <v>268940.98106067401</v>
      </c>
      <c r="M31">
        <v>1385570.6958000001</v>
      </c>
      <c r="N31">
        <v>6713.6299999999901</v>
      </c>
      <c r="O31">
        <v>708871.63959999999</v>
      </c>
      <c r="P31">
        <v>18171.891393951599</v>
      </c>
      <c r="Q31">
        <v>0</v>
      </c>
      <c r="R31">
        <v>0</v>
      </c>
      <c r="S31">
        <v>0</v>
      </c>
      <c r="T31">
        <v>217566.21762515701</v>
      </c>
      <c r="U31">
        <v>589598.58360425499</v>
      </c>
      <c r="V31">
        <v>0</v>
      </c>
      <c r="W31">
        <v>16090.7667078837</v>
      </c>
      <c r="X31">
        <v>1097.4884191272099</v>
      </c>
      <c r="Y31">
        <v>10.2367149758454</v>
      </c>
      <c r="Z31">
        <v>803753</v>
      </c>
      <c r="AC31">
        <f t="shared" si="1"/>
        <v>-6478.2259999999997</v>
      </c>
      <c r="AD31">
        <f t="shared" si="2"/>
        <v>4392.7495228106582</v>
      </c>
      <c r="AE31">
        <f t="shared" si="3"/>
        <v>5268.0159370164829</v>
      </c>
      <c r="AF31">
        <f t="shared" si="4"/>
        <v>4127.6151027881997</v>
      </c>
      <c r="AG31">
        <f t="shared" si="5"/>
        <v>24.296626969999963</v>
      </c>
      <c r="AH31">
        <f t="shared" si="6"/>
        <v>5887.1789668780002</v>
      </c>
      <c r="AI31">
        <f t="shared" si="7"/>
        <v>-56.750816823310842</v>
      </c>
      <c r="AJ31">
        <f t="shared" si="8"/>
        <v>0</v>
      </c>
      <c r="AK31">
        <f t="shared" si="9"/>
        <v>0</v>
      </c>
      <c r="AL31">
        <f t="shared" si="10"/>
        <v>0</v>
      </c>
      <c r="AM31">
        <f t="shared" si="11"/>
        <v>1539.0634234803608</v>
      </c>
      <c r="AN31">
        <f t="shared" si="12"/>
        <v>2914.3857987558326</v>
      </c>
      <c r="AO31">
        <f t="shared" si="13"/>
        <v>0</v>
      </c>
      <c r="AP31">
        <f t="shared" si="14"/>
        <v>206.13881229469808</v>
      </c>
      <c r="AQ31">
        <f t="shared" si="15"/>
        <v>45.533697021168813</v>
      </c>
      <c r="AR31">
        <f t="shared" si="16"/>
        <v>7347.2261024154514</v>
      </c>
      <c r="AS31">
        <f t="shared" si="17"/>
        <v>655.86244799999997</v>
      </c>
      <c r="AV31">
        <f t="shared" si="18"/>
        <v>28319.086800000001</v>
      </c>
      <c r="AW31">
        <f t="shared" si="19"/>
        <v>25873.089621607542</v>
      </c>
    </row>
    <row r="32" spans="1:49" x14ac:dyDescent="0.35">
      <c r="A32" t="s">
        <v>28</v>
      </c>
      <c r="B32" s="1">
        <v>1720000000</v>
      </c>
      <c r="C32" t="s">
        <v>29</v>
      </c>
      <c r="E32">
        <v>20.06005</v>
      </c>
      <c r="H32" s="2">
        <v>41470</v>
      </c>
      <c r="I32">
        <v>26778.63</v>
      </c>
      <c r="J32">
        <v>1</v>
      </c>
      <c r="K32">
        <v>190582.92011892801</v>
      </c>
      <c r="L32">
        <v>258175.98863640401</v>
      </c>
      <c r="M32">
        <v>624943.21399999899</v>
      </c>
      <c r="N32">
        <v>1168144.1225000001</v>
      </c>
      <c r="O32">
        <v>704550.39639999997</v>
      </c>
      <c r="P32">
        <v>13628.918545463701</v>
      </c>
      <c r="Q32">
        <v>0</v>
      </c>
      <c r="R32">
        <v>0</v>
      </c>
      <c r="S32">
        <v>0</v>
      </c>
      <c r="T32">
        <v>354903.75057509402</v>
      </c>
      <c r="U32">
        <v>579592.351842765</v>
      </c>
      <c r="V32">
        <v>0</v>
      </c>
      <c r="W32">
        <v>14459.613366306899</v>
      </c>
      <c r="X32">
        <v>1097.9138122248401</v>
      </c>
      <c r="Y32">
        <v>9.0676328502415409</v>
      </c>
      <c r="Z32">
        <v>3125563</v>
      </c>
      <c r="AC32">
        <f t="shared" si="1"/>
        <v>-6478.2259999999997</v>
      </c>
      <c r="AD32">
        <f t="shared" si="2"/>
        <v>4240.8511384863859</v>
      </c>
      <c r="AE32">
        <f t="shared" si="3"/>
        <v>5057.1512654098824</v>
      </c>
      <c r="AF32">
        <f t="shared" si="4"/>
        <v>1861.705834505997</v>
      </c>
      <c r="AG32">
        <f t="shared" si="5"/>
        <v>4227.5135793275003</v>
      </c>
      <c r="AH32">
        <f t="shared" si="6"/>
        <v>5851.2910421019997</v>
      </c>
      <c r="AI32">
        <f t="shared" si="7"/>
        <v>-42.563112617483135</v>
      </c>
      <c r="AJ32">
        <f t="shared" si="8"/>
        <v>0</v>
      </c>
      <c r="AK32">
        <f t="shared" si="9"/>
        <v>0</v>
      </c>
      <c r="AL32">
        <f t="shared" si="10"/>
        <v>0</v>
      </c>
      <c r="AM32">
        <f t="shared" si="11"/>
        <v>2510.5891315682152</v>
      </c>
      <c r="AN32">
        <f t="shared" si="12"/>
        <v>2864.9249951587876</v>
      </c>
      <c r="AO32">
        <f t="shared" si="13"/>
        <v>0</v>
      </c>
      <c r="AP32">
        <f t="shared" si="14"/>
        <v>185.24210683575768</v>
      </c>
      <c r="AQ32">
        <f t="shared" si="15"/>
        <v>45.551346155396388</v>
      </c>
      <c r="AR32">
        <f t="shared" si="16"/>
        <v>6508.1375149758414</v>
      </c>
      <c r="AS32">
        <f t="shared" si="17"/>
        <v>2550.4594080000002</v>
      </c>
      <c r="AV32">
        <f t="shared" si="18"/>
        <v>26778.63</v>
      </c>
      <c r="AW32">
        <f t="shared" si="19"/>
        <v>29382.628249908281</v>
      </c>
    </row>
    <row r="33" spans="1:49" x14ac:dyDescent="0.35">
      <c r="A33" t="s">
        <v>30</v>
      </c>
      <c r="B33">
        <v>-1113.1210000000001</v>
      </c>
      <c r="C33" t="s">
        <v>31</v>
      </c>
      <c r="E33">
        <v>19.81898</v>
      </c>
      <c r="H33" s="2">
        <v>41477</v>
      </c>
      <c r="I33">
        <v>32006.247800000001</v>
      </c>
      <c r="J33">
        <v>1</v>
      </c>
      <c r="K33">
        <v>198790.68207135701</v>
      </c>
      <c r="L33">
        <v>238543.44318184201</v>
      </c>
      <c r="M33">
        <v>2324.0700000000002</v>
      </c>
      <c r="N33">
        <v>2210563.8192500002</v>
      </c>
      <c r="O33">
        <v>662817.54799999995</v>
      </c>
      <c r="P33">
        <v>10221.6889090978</v>
      </c>
      <c r="Q33">
        <v>0</v>
      </c>
      <c r="R33">
        <v>0</v>
      </c>
      <c r="S33">
        <v>0</v>
      </c>
      <c r="T33">
        <v>317191.28034505597</v>
      </c>
      <c r="U33">
        <v>632193.20369779703</v>
      </c>
      <c r="V33">
        <v>0</v>
      </c>
      <c r="W33">
        <v>13462.690693045501</v>
      </c>
      <c r="X33">
        <v>1098.2541267029501</v>
      </c>
      <c r="Y33">
        <v>14.294964028776899</v>
      </c>
      <c r="Z33">
        <v>3079070</v>
      </c>
      <c r="AC33">
        <f t="shared" si="1"/>
        <v>-6478.2259999999997</v>
      </c>
      <c r="AD33">
        <f t="shared" si="2"/>
        <v>4423.4902574518364</v>
      </c>
      <c r="AE33">
        <f t="shared" si="3"/>
        <v>4672.5889650459212</v>
      </c>
      <c r="AF33">
        <f t="shared" si="4"/>
        <v>6.92340453</v>
      </c>
      <c r="AG33">
        <f t="shared" si="5"/>
        <v>8000.0304618657501</v>
      </c>
      <c r="AH33">
        <f t="shared" si="6"/>
        <v>5504.6997361399999</v>
      </c>
      <c r="AI33">
        <f t="shared" si="7"/>
        <v>-31.922334463112428</v>
      </c>
      <c r="AJ33">
        <f t="shared" si="8"/>
        <v>0</v>
      </c>
      <c r="AK33">
        <f t="shared" si="9"/>
        <v>0</v>
      </c>
      <c r="AL33">
        <f t="shared" si="10"/>
        <v>0</v>
      </c>
      <c r="AM33">
        <f t="shared" si="11"/>
        <v>2243.8111171609262</v>
      </c>
      <c r="AN33">
        <f t="shared" si="12"/>
        <v>3124.9310058782107</v>
      </c>
      <c r="AO33">
        <f t="shared" si="13"/>
        <v>0</v>
      </c>
      <c r="AP33">
        <f t="shared" si="14"/>
        <v>172.47053046860592</v>
      </c>
      <c r="AQ33">
        <f t="shared" si="15"/>
        <v>45.565465462778697</v>
      </c>
      <c r="AR33">
        <f t="shared" si="16"/>
        <v>10259.964558273325</v>
      </c>
      <c r="AS33">
        <f t="shared" si="17"/>
        <v>2512.5211199999999</v>
      </c>
      <c r="AV33">
        <f t="shared" si="18"/>
        <v>32006.247800000001</v>
      </c>
      <c r="AW33">
        <f t="shared" si="19"/>
        <v>34456.848287814239</v>
      </c>
    </row>
    <row r="34" spans="1:49" x14ac:dyDescent="0.35">
      <c r="A34" t="s">
        <v>32</v>
      </c>
      <c r="B34">
        <v>43.380490000000002</v>
      </c>
      <c r="C34" t="s">
        <v>33</v>
      </c>
      <c r="E34">
        <v>1.3392630000000001</v>
      </c>
      <c r="H34" s="2">
        <v>41484</v>
      </c>
      <c r="I34">
        <v>28900.263900000002</v>
      </c>
      <c r="J34">
        <v>1</v>
      </c>
      <c r="K34">
        <v>209592.26924281401</v>
      </c>
      <c r="L34">
        <v>210260.245909105</v>
      </c>
      <c r="M34">
        <v>0</v>
      </c>
      <c r="N34">
        <v>2721856.823475</v>
      </c>
      <c r="O34">
        <v>787509.19319999998</v>
      </c>
      <c r="P34">
        <v>7666.2666818233402</v>
      </c>
      <c r="Q34">
        <v>0</v>
      </c>
      <c r="R34">
        <v>0</v>
      </c>
      <c r="S34">
        <v>0</v>
      </c>
      <c r="T34">
        <v>345389.86820703401</v>
      </c>
      <c r="U34">
        <v>654747.87615356804</v>
      </c>
      <c r="V34">
        <v>0</v>
      </c>
      <c r="W34">
        <v>15098.152554436399</v>
      </c>
      <c r="X34">
        <v>1098.5263782854399</v>
      </c>
      <c r="Y34">
        <v>10.488038277511899</v>
      </c>
      <c r="Z34">
        <v>2648676</v>
      </c>
      <c r="AC34">
        <f t="shared" si="1"/>
        <v>-6478.2259999999997</v>
      </c>
      <c r="AD34">
        <f t="shared" si="2"/>
        <v>4663.8471751910974</v>
      </c>
      <c r="AE34">
        <f t="shared" si="3"/>
        <v>4118.5776968675491</v>
      </c>
      <c r="AF34">
        <f t="shared" si="4"/>
        <v>0</v>
      </c>
      <c r="AG34">
        <f t="shared" si="5"/>
        <v>9850.3998441560252</v>
      </c>
      <c r="AH34">
        <f t="shared" si="6"/>
        <v>6540.2638495259998</v>
      </c>
      <c r="AI34">
        <f t="shared" si="7"/>
        <v>-23.941750847334291</v>
      </c>
      <c r="AJ34">
        <f t="shared" si="8"/>
        <v>0</v>
      </c>
      <c r="AK34">
        <f t="shared" si="9"/>
        <v>0</v>
      </c>
      <c r="AL34">
        <f t="shared" si="10"/>
        <v>0</v>
      </c>
      <c r="AM34">
        <f t="shared" si="11"/>
        <v>2443.2879276965587</v>
      </c>
      <c r="AN34">
        <f t="shared" si="12"/>
        <v>3236.4187518270869</v>
      </c>
      <c r="AO34">
        <f t="shared" si="13"/>
        <v>0</v>
      </c>
      <c r="AP34">
        <f t="shared" si="14"/>
        <v>193.42243237488469</v>
      </c>
      <c r="AQ34">
        <f t="shared" si="15"/>
        <v>45.576760908684612</v>
      </c>
      <c r="AR34">
        <f t="shared" si="16"/>
        <v>7527.6090794257925</v>
      </c>
      <c r="AS34">
        <f t="shared" si="17"/>
        <v>2161.3196159999998</v>
      </c>
      <c r="AV34">
        <f t="shared" si="18"/>
        <v>28900.263900000002</v>
      </c>
      <c r="AW34">
        <f t="shared" si="19"/>
        <v>34278.555383126346</v>
      </c>
    </row>
    <row r="35" spans="1:49" x14ac:dyDescent="0.35">
      <c r="A35" t="s">
        <v>34</v>
      </c>
      <c r="B35">
        <v>0</v>
      </c>
      <c r="H35" s="2">
        <v>41491</v>
      </c>
      <c r="I35">
        <v>29079.5877</v>
      </c>
      <c r="J35">
        <v>1</v>
      </c>
      <c r="K35">
        <v>214393.28154568799</v>
      </c>
      <c r="L35">
        <v>210225.897545463</v>
      </c>
      <c r="M35">
        <v>0</v>
      </c>
      <c r="N35">
        <v>2917208.4529749998</v>
      </c>
      <c r="O35">
        <v>857715.15520000004</v>
      </c>
      <c r="P35">
        <v>5749.7000113675103</v>
      </c>
      <c r="Q35">
        <v>0</v>
      </c>
      <c r="R35">
        <v>0</v>
      </c>
      <c r="S35">
        <v>0</v>
      </c>
      <c r="T35">
        <v>500947.85092421999</v>
      </c>
      <c r="U35">
        <v>699378.27449981903</v>
      </c>
      <c r="V35">
        <v>0</v>
      </c>
      <c r="W35">
        <v>15969.522043549099</v>
      </c>
      <c r="X35">
        <v>1098.7441795514301</v>
      </c>
      <c r="Y35">
        <v>10.3523809523809</v>
      </c>
      <c r="Z35">
        <v>3174537</v>
      </c>
      <c r="AC35">
        <f t="shared" si="1"/>
        <v>-6478.2259999999997</v>
      </c>
      <c r="AD35">
        <f t="shared" si="2"/>
        <v>4770.6793009546491</v>
      </c>
      <c r="AE35">
        <f t="shared" si="3"/>
        <v>4117.9048811205294</v>
      </c>
      <c r="AF35">
        <f t="shared" si="4"/>
        <v>0</v>
      </c>
      <c r="AG35">
        <f t="shared" si="5"/>
        <v>10557.377391316524</v>
      </c>
      <c r="AH35">
        <f t="shared" si="6"/>
        <v>7123.3243639359998</v>
      </c>
      <c r="AI35">
        <f t="shared" si="7"/>
        <v>-17.956313135500736</v>
      </c>
      <c r="AJ35">
        <f t="shared" si="8"/>
        <v>0</v>
      </c>
      <c r="AK35">
        <f t="shared" si="9"/>
        <v>0</v>
      </c>
      <c r="AL35">
        <f t="shared" si="10"/>
        <v>0</v>
      </c>
      <c r="AM35">
        <f t="shared" si="11"/>
        <v>3543.7050974379326</v>
      </c>
      <c r="AN35">
        <f t="shared" si="12"/>
        <v>3457.0268108526056</v>
      </c>
      <c r="AO35">
        <f t="shared" si="13"/>
        <v>0</v>
      </c>
      <c r="AP35">
        <f t="shared" si="14"/>
        <v>204.58554689990751</v>
      </c>
      <c r="AQ35">
        <f t="shared" si="15"/>
        <v>45.585797265409283</v>
      </c>
      <c r="AR35">
        <f t="shared" si="16"/>
        <v>7430.2433676190094</v>
      </c>
      <c r="AS35">
        <f t="shared" si="17"/>
        <v>2590.422192</v>
      </c>
      <c r="AV35">
        <f t="shared" si="18"/>
        <v>29079.5877</v>
      </c>
      <c r="AW35">
        <f t="shared" si="19"/>
        <v>37344.672436267065</v>
      </c>
    </row>
    <row r="36" spans="1:49" x14ac:dyDescent="0.35">
      <c r="H36" s="2">
        <v>41498</v>
      </c>
      <c r="I36">
        <v>33556.2183</v>
      </c>
      <c r="J36">
        <v>1</v>
      </c>
      <c r="K36">
        <v>210297.39892741301</v>
      </c>
      <c r="L36">
        <v>254867.758527278</v>
      </c>
      <c r="M36">
        <v>708872.26249999995</v>
      </c>
      <c r="N36">
        <v>1653436.9205</v>
      </c>
      <c r="O36">
        <v>736949.22640000004</v>
      </c>
      <c r="P36">
        <v>4312.5350085256296</v>
      </c>
      <c r="Q36">
        <v>0</v>
      </c>
      <c r="R36">
        <v>0</v>
      </c>
      <c r="S36">
        <v>0</v>
      </c>
      <c r="T36">
        <v>597780.47055453202</v>
      </c>
      <c r="U36">
        <v>728051.27938938199</v>
      </c>
      <c r="V36">
        <v>0</v>
      </c>
      <c r="W36">
        <v>15524.6176348393</v>
      </c>
      <c r="X36">
        <v>1098.91842056422</v>
      </c>
      <c r="Y36">
        <v>12.8119047619047</v>
      </c>
      <c r="Z36">
        <v>2337740</v>
      </c>
      <c r="AC36">
        <f t="shared" si="1"/>
        <v>-6478.2259999999997</v>
      </c>
      <c r="AD36">
        <f t="shared" si="2"/>
        <v>4679.5377209327944</v>
      </c>
      <c r="AE36">
        <f t="shared" si="3"/>
        <v>4992.3496540323222</v>
      </c>
      <c r="AF36">
        <f t="shared" si="4"/>
        <v>2111.7304699874999</v>
      </c>
      <c r="AG36">
        <f t="shared" si="5"/>
        <v>5983.7882152894999</v>
      </c>
      <c r="AH36">
        <f t="shared" si="6"/>
        <v>6120.3633252520003</v>
      </c>
      <c r="AI36">
        <f t="shared" si="7"/>
        <v>-13.468046831625541</v>
      </c>
      <c r="AJ36">
        <f t="shared" si="8"/>
        <v>0</v>
      </c>
      <c r="AK36">
        <f t="shared" si="9"/>
        <v>0</v>
      </c>
      <c r="AL36">
        <f t="shared" si="10"/>
        <v>0</v>
      </c>
      <c r="AM36">
        <f t="shared" si="11"/>
        <v>4228.6990487027597</v>
      </c>
      <c r="AN36">
        <f t="shared" si="12"/>
        <v>3598.7574740217156</v>
      </c>
      <c r="AO36">
        <f t="shared" si="13"/>
        <v>0</v>
      </c>
      <c r="AP36">
        <f t="shared" si="14"/>
        <v>198.88587651992626</v>
      </c>
      <c r="AQ36">
        <f t="shared" si="15"/>
        <v>45.593026350788925</v>
      </c>
      <c r="AR36">
        <f t="shared" si="16"/>
        <v>9195.5242780951939</v>
      </c>
      <c r="AS36">
        <f t="shared" si="17"/>
        <v>1907.59584</v>
      </c>
      <c r="AV36">
        <f t="shared" si="18"/>
        <v>33556.2183</v>
      </c>
      <c r="AW36">
        <f t="shared" si="19"/>
        <v>36571.130882352874</v>
      </c>
    </row>
    <row r="37" spans="1:49" x14ac:dyDescent="0.35">
      <c r="H37" s="2">
        <v>41505</v>
      </c>
      <c r="I37">
        <v>42987.030200000001</v>
      </c>
      <c r="J37">
        <v>1</v>
      </c>
      <c r="K37">
        <v>224363.979356447</v>
      </c>
      <c r="L37">
        <v>353111.28511636599</v>
      </c>
      <c r="M37">
        <v>2741008.5662500001</v>
      </c>
      <c r="N37">
        <v>754565.32689999999</v>
      </c>
      <c r="O37">
        <v>603146.05839999998</v>
      </c>
      <c r="P37">
        <v>23831.311256394201</v>
      </c>
      <c r="Q37">
        <v>0</v>
      </c>
      <c r="R37">
        <v>0</v>
      </c>
      <c r="S37">
        <v>0</v>
      </c>
      <c r="T37">
        <v>476686.60733271902</v>
      </c>
      <c r="U37">
        <v>921859.24535309803</v>
      </c>
      <c r="V37">
        <v>0</v>
      </c>
      <c r="W37">
        <v>13773.694107871401</v>
      </c>
      <c r="X37">
        <v>1099.05781337445</v>
      </c>
      <c r="Y37">
        <v>17.470449172576799</v>
      </c>
      <c r="Z37">
        <v>4433694</v>
      </c>
      <c r="AC37">
        <f t="shared" si="1"/>
        <v>-6478.2259999999997</v>
      </c>
      <c r="AD37">
        <f t="shared" si="2"/>
        <v>4992.5472686396588</v>
      </c>
      <c r="AE37">
        <f t="shared" si="3"/>
        <v>6916.7438528593775</v>
      </c>
      <c r="AF37">
        <f t="shared" si="4"/>
        <v>8165.4645188587501</v>
      </c>
      <c r="AG37">
        <f t="shared" si="5"/>
        <v>2730.7719180510999</v>
      </c>
      <c r="AH37">
        <f t="shared" si="6"/>
        <v>5009.1280150120001</v>
      </c>
      <c r="AI37">
        <f t="shared" si="7"/>
        <v>-74.42518505371909</v>
      </c>
      <c r="AJ37">
        <f t="shared" si="8"/>
        <v>0</v>
      </c>
      <c r="AK37">
        <f t="shared" si="9"/>
        <v>0</v>
      </c>
      <c r="AL37">
        <f t="shared" si="10"/>
        <v>0</v>
      </c>
      <c r="AM37">
        <f t="shared" si="11"/>
        <v>3372.0810602716547</v>
      </c>
      <c r="AN37">
        <f t="shared" si="12"/>
        <v>4556.7502497803634</v>
      </c>
      <c r="AO37">
        <f t="shared" si="13"/>
        <v>0</v>
      </c>
      <c r="AP37">
        <f t="shared" si="14"/>
        <v>176.45479521594052</v>
      </c>
      <c r="AQ37">
        <f t="shared" si="15"/>
        <v>45.598809619092556</v>
      </c>
      <c r="AR37">
        <f t="shared" si="16"/>
        <v>12539.114401891229</v>
      </c>
      <c r="AS37">
        <f t="shared" si="17"/>
        <v>3617.8943039999999</v>
      </c>
      <c r="AV37">
        <f t="shared" si="18"/>
        <v>42987.030200000001</v>
      </c>
      <c r="AW37">
        <f t="shared" si="19"/>
        <v>45569.89800914545</v>
      </c>
    </row>
    <row r="38" spans="1:49" x14ac:dyDescent="0.35">
      <c r="H38" s="2">
        <v>41512</v>
      </c>
      <c r="I38">
        <v>51488.368799999997</v>
      </c>
      <c r="J38">
        <v>1</v>
      </c>
      <c r="K38">
        <v>256370.297613868</v>
      </c>
      <c r="L38">
        <v>397617.42106982</v>
      </c>
      <c r="M38">
        <v>4055370.6938749999</v>
      </c>
      <c r="N38">
        <v>43726.644500000002</v>
      </c>
      <c r="O38">
        <v>528186.92799999996</v>
      </c>
      <c r="P38">
        <v>34712.833442295603</v>
      </c>
      <c r="Q38">
        <v>0</v>
      </c>
      <c r="R38">
        <v>0</v>
      </c>
      <c r="S38">
        <v>0</v>
      </c>
      <c r="T38">
        <v>308749.46439963102</v>
      </c>
      <c r="U38">
        <v>1047257.21197951</v>
      </c>
      <c r="V38">
        <v>0</v>
      </c>
      <c r="W38">
        <v>23741.9552862971</v>
      </c>
      <c r="X38">
        <v>1099.1693276226399</v>
      </c>
      <c r="Y38">
        <v>22.768321513002299</v>
      </c>
      <c r="Z38">
        <v>5472326</v>
      </c>
      <c r="AC38">
        <f t="shared" si="1"/>
        <v>-6478.2259999999997</v>
      </c>
      <c r="AD38">
        <f t="shared" si="2"/>
        <v>5704.751862503791</v>
      </c>
      <c r="AE38">
        <f t="shared" si="3"/>
        <v>7788.5300439156345</v>
      </c>
      <c r="AF38">
        <f t="shared" si="4"/>
        <v>12080.949297053625</v>
      </c>
      <c r="AG38">
        <f t="shared" si="5"/>
        <v>158.2467264455</v>
      </c>
      <c r="AH38">
        <f t="shared" si="6"/>
        <v>4386.5924370399998</v>
      </c>
      <c r="AI38">
        <f t="shared" si="7"/>
        <v>-108.40817884028917</v>
      </c>
      <c r="AJ38">
        <f t="shared" si="8"/>
        <v>0</v>
      </c>
      <c r="AK38">
        <f t="shared" si="9"/>
        <v>0</v>
      </c>
      <c r="AL38">
        <f t="shared" si="10"/>
        <v>0</v>
      </c>
      <c r="AM38">
        <f t="shared" si="11"/>
        <v>2184.0937111629901</v>
      </c>
      <c r="AN38">
        <f t="shared" si="12"/>
        <v>5176.5923988147188</v>
      </c>
      <c r="AO38">
        <f t="shared" si="13"/>
        <v>0</v>
      </c>
      <c r="AP38">
        <f t="shared" si="14"/>
        <v>304.15818917275215</v>
      </c>
      <c r="AQ38">
        <f t="shared" si="15"/>
        <v>45.603436233735707</v>
      </c>
      <c r="AR38">
        <f t="shared" si="16"/>
        <v>16341.571150827376</v>
      </c>
      <c r="AS38">
        <f t="shared" si="17"/>
        <v>4465.4180159999996</v>
      </c>
      <c r="AV38">
        <f t="shared" si="18"/>
        <v>51488.368799999997</v>
      </c>
      <c r="AW38">
        <f t="shared" si="19"/>
        <v>52049.873090329827</v>
      </c>
    </row>
    <row r="39" spans="1:49" x14ac:dyDescent="0.35">
      <c r="H39" s="2">
        <v>41519</v>
      </c>
      <c r="I39">
        <v>45860.982000000004</v>
      </c>
      <c r="J39">
        <v>1</v>
      </c>
      <c r="K39">
        <v>251240.48856832099</v>
      </c>
      <c r="L39">
        <v>468612.46264189202</v>
      </c>
      <c r="M39">
        <v>4319864.3871750003</v>
      </c>
      <c r="N39">
        <v>0</v>
      </c>
      <c r="O39">
        <v>553237.42359999998</v>
      </c>
      <c r="P39">
        <v>41069.1950817217</v>
      </c>
      <c r="Q39">
        <v>1</v>
      </c>
      <c r="R39">
        <v>0</v>
      </c>
      <c r="S39">
        <v>0</v>
      </c>
      <c r="T39">
        <v>277277.16863977897</v>
      </c>
      <c r="U39">
        <v>1152332.1602866801</v>
      </c>
      <c r="V39">
        <v>0</v>
      </c>
      <c r="W39">
        <v>20464.5642290377</v>
      </c>
      <c r="X39">
        <v>1099.25853902118</v>
      </c>
      <c r="Y39">
        <v>35.631205673758799</v>
      </c>
      <c r="Z39">
        <v>3994361</v>
      </c>
      <c r="AC39">
        <f t="shared" si="1"/>
        <v>-6478.2259999999997</v>
      </c>
      <c r="AD39">
        <f t="shared" si="2"/>
        <v>5590.6033516222788</v>
      </c>
      <c r="AE39">
        <f t="shared" si="3"/>
        <v>9179.1809182293819</v>
      </c>
      <c r="AF39">
        <f t="shared" si="4"/>
        <v>12868.876009394326</v>
      </c>
      <c r="AG39">
        <f t="shared" si="5"/>
        <v>0</v>
      </c>
      <c r="AH39">
        <f t="shared" si="6"/>
        <v>4594.6368029979994</v>
      </c>
      <c r="AI39">
        <f t="shared" si="7"/>
        <v>-128.25909624021688</v>
      </c>
      <c r="AJ39">
        <f t="shared" si="8"/>
        <v>-14926.15</v>
      </c>
      <c r="AK39">
        <f t="shared" si="9"/>
        <v>0</v>
      </c>
      <c r="AL39">
        <f t="shared" si="10"/>
        <v>0</v>
      </c>
      <c r="AM39">
        <f t="shared" si="11"/>
        <v>1961.4586909577965</v>
      </c>
      <c r="AN39">
        <f t="shared" si="12"/>
        <v>5695.97786829706</v>
      </c>
      <c r="AO39">
        <f t="shared" si="13"/>
        <v>0</v>
      </c>
      <c r="AP39">
        <f t="shared" si="14"/>
        <v>262.17153233820198</v>
      </c>
      <c r="AQ39">
        <f t="shared" si="15"/>
        <v>45.607137525449737</v>
      </c>
      <c r="AR39">
        <f t="shared" si="16"/>
        <v>25573.68501560279</v>
      </c>
      <c r="AS39">
        <f t="shared" si="17"/>
        <v>3259.398576</v>
      </c>
      <c r="AV39">
        <f t="shared" si="18"/>
        <v>45860.982000000004</v>
      </c>
      <c r="AW39">
        <f t="shared" si="19"/>
        <v>47498.960806725074</v>
      </c>
    </row>
    <row r="40" spans="1:49" x14ac:dyDescent="0.35">
      <c r="H40" s="2">
        <v>41526</v>
      </c>
      <c r="I40">
        <v>35992.243799999997</v>
      </c>
      <c r="J40">
        <v>1</v>
      </c>
      <c r="K40">
        <v>211807.673140992</v>
      </c>
      <c r="L40">
        <v>500894.29758513498</v>
      </c>
      <c r="M40">
        <v>2340754.8630249901</v>
      </c>
      <c r="N40">
        <v>339423.79249999998</v>
      </c>
      <c r="O40">
        <v>451664.56640000001</v>
      </c>
      <c r="P40">
        <v>31581.7663112913</v>
      </c>
      <c r="Q40">
        <v>0</v>
      </c>
      <c r="R40">
        <v>0</v>
      </c>
      <c r="S40">
        <v>0</v>
      </c>
      <c r="T40">
        <v>224431.99118386701</v>
      </c>
      <c r="U40">
        <v>786205.63101134403</v>
      </c>
      <c r="V40">
        <v>0</v>
      </c>
      <c r="W40">
        <v>18096.651383230099</v>
      </c>
      <c r="X40">
        <v>1099.3299081400201</v>
      </c>
      <c r="Y40">
        <v>11.548463356973899</v>
      </c>
      <c r="Z40">
        <v>1316972</v>
      </c>
      <c r="AC40">
        <f t="shared" si="1"/>
        <v>-6478.2259999999997</v>
      </c>
      <c r="AD40">
        <f t="shared" si="2"/>
        <v>4713.1443427333543</v>
      </c>
      <c r="AE40">
        <f t="shared" si="3"/>
        <v>9811.5175010976254</v>
      </c>
      <c r="AF40">
        <f t="shared" si="4"/>
        <v>6973.1087369514453</v>
      </c>
      <c r="AG40">
        <f t="shared" si="5"/>
        <v>1228.3747050574998</v>
      </c>
      <c r="AH40">
        <f t="shared" si="6"/>
        <v>3751.074223952</v>
      </c>
      <c r="AI40">
        <f t="shared" si="7"/>
        <v>-98.629856190162727</v>
      </c>
      <c r="AJ40">
        <f t="shared" si="8"/>
        <v>0</v>
      </c>
      <c r="AK40">
        <f t="shared" si="9"/>
        <v>0</v>
      </c>
      <c r="AL40">
        <f t="shared" si="10"/>
        <v>0</v>
      </c>
      <c r="AM40">
        <f t="shared" si="11"/>
        <v>1587.6319056346754</v>
      </c>
      <c r="AN40">
        <f t="shared" si="12"/>
        <v>3886.2144340890736</v>
      </c>
      <c r="AO40">
        <f t="shared" si="13"/>
        <v>0</v>
      </c>
      <c r="AP40">
        <f t="shared" si="14"/>
        <v>231.83620087056079</v>
      </c>
      <c r="AQ40">
        <f t="shared" si="15"/>
        <v>45.610098558821292</v>
      </c>
      <c r="AR40">
        <f t="shared" si="16"/>
        <v>8288.710940898276</v>
      </c>
      <c r="AS40">
        <f t="shared" si="17"/>
        <v>1074.649152</v>
      </c>
      <c r="AV40">
        <f t="shared" si="18"/>
        <v>35992.243799999997</v>
      </c>
      <c r="AW40">
        <f t="shared" si="19"/>
        <v>35015.016385653173</v>
      </c>
    </row>
    <row r="41" spans="1:49" x14ac:dyDescent="0.35">
      <c r="H41" s="2">
        <v>41533</v>
      </c>
      <c r="I41">
        <v>43152.155500000001</v>
      </c>
      <c r="J41">
        <v>1</v>
      </c>
      <c r="K41">
        <v>205829.653884595</v>
      </c>
      <c r="L41">
        <v>459361.01855108101</v>
      </c>
      <c r="M41">
        <v>905652.41287499899</v>
      </c>
      <c r="N41">
        <v>1580463.7722499999</v>
      </c>
      <c r="O41">
        <v>359179.2452</v>
      </c>
      <c r="P41">
        <v>23686.324733468398</v>
      </c>
      <c r="Q41">
        <v>0</v>
      </c>
      <c r="R41">
        <v>0</v>
      </c>
      <c r="S41">
        <v>0</v>
      </c>
      <c r="T41">
        <v>507813.13471031998</v>
      </c>
      <c r="U41">
        <v>750058.10140737402</v>
      </c>
      <c r="V41">
        <v>0</v>
      </c>
      <c r="W41">
        <v>17213.321106584099</v>
      </c>
      <c r="X41">
        <v>1099.38700343509</v>
      </c>
      <c r="Y41">
        <v>9.3286052009456206</v>
      </c>
      <c r="Z41">
        <v>2531627</v>
      </c>
      <c r="AC41">
        <f t="shared" si="1"/>
        <v>-6478.2259999999997</v>
      </c>
      <c r="AD41">
        <f t="shared" si="2"/>
        <v>4580.121458240008</v>
      </c>
      <c r="AE41">
        <f t="shared" si="3"/>
        <v>8997.9636313785759</v>
      </c>
      <c r="AF41">
        <f t="shared" si="4"/>
        <v>2697.938537954622</v>
      </c>
      <c r="AG41">
        <f t="shared" si="5"/>
        <v>5719.6983917727493</v>
      </c>
      <c r="AH41">
        <f t="shared" si="6"/>
        <v>2982.9836313860001</v>
      </c>
      <c r="AI41">
        <f t="shared" si="7"/>
        <v>-73.9723921426218</v>
      </c>
      <c r="AJ41">
        <f t="shared" si="8"/>
        <v>0</v>
      </c>
      <c r="AK41">
        <f t="shared" si="9"/>
        <v>0</v>
      </c>
      <c r="AL41">
        <f t="shared" si="10"/>
        <v>0</v>
      </c>
      <c r="AM41">
        <f t="shared" si="11"/>
        <v>3592.270114940804</v>
      </c>
      <c r="AN41">
        <f t="shared" si="12"/>
        <v>3707.5371952566502</v>
      </c>
      <c r="AO41">
        <f t="shared" si="13"/>
        <v>0</v>
      </c>
      <c r="AP41">
        <f t="shared" si="14"/>
        <v>220.51985669644887</v>
      </c>
      <c r="AQ41">
        <f t="shared" si="15"/>
        <v>45.61246738551845</v>
      </c>
      <c r="AR41">
        <f t="shared" si="16"/>
        <v>6695.4459309692629</v>
      </c>
      <c r="AS41">
        <f t="shared" si="17"/>
        <v>2065.807632</v>
      </c>
      <c r="AV41">
        <f t="shared" si="18"/>
        <v>43152.155500000001</v>
      </c>
      <c r="AW41">
        <f t="shared" si="19"/>
        <v>34753.700455838014</v>
      </c>
    </row>
    <row r="42" spans="1:49" x14ac:dyDescent="0.35">
      <c r="H42" s="2">
        <v>41540</v>
      </c>
      <c r="I42">
        <v>45488.3923</v>
      </c>
      <c r="J42">
        <v>1</v>
      </c>
      <c r="K42">
        <v>207370.29233075699</v>
      </c>
      <c r="L42">
        <v>419526.50113064802</v>
      </c>
      <c r="M42">
        <v>42539.595000000001</v>
      </c>
      <c r="N42">
        <v>2621669.6105749998</v>
      </c>
      <c r="O42">
        <v>341747.80080000003</v>
      </c>
      <c r="P42">
        <v>17764.743550101299</v>
      </c>
      <c r="Q42">
        <v>0</v>
      </c>
      <c r="R42">
        <v>0</v>
      </c>
      <c r="S42">
        <v>0</v>
      </c>
      <c r="T42">
        <v>345619.660826192</v>
      </c>
      <c r="U42">
        <v>775444.66841479298</v>
      </c>
      <c r="V42">
        <v>0</v>
      </c>
      <c r="W42">
        <v>17224.656885267301</v>
      </c>
      <c r="X42">
        <v>1099.43267967115</v>
      </c>
      <c r="Y42">
        <v>11.4869358669833</v>
      </c>
      <c r="Z42">
        <v>2791135</v>
      </c>
      <c r="AC42">
        <f t="shared" si="1"/>
        <v>-6478.2259999999997</v>
      </c>
      <c r="AD42">
        <f t="shared" si="2"/>
        <v>4614.4037449440048</v>
      </c>
      <c r="AE42">
        <f t="shared" si="3"/>
        <v>8217.6851041471346</v>
      </c>
      <c r="AF42">
        <f t="shared" si="4"/>
        <v>126.725453505</v>
      </c>
      <c r="AG42">
        <f t="shared" si="5"/>
        <v>9487.8223206709245</v>
      </c>
      <c r="AH42">
        <f t="shared" si="6"/>
        <v>2838.2154856440002</v>
      </c>
      <c r="AI42">
        <f t="shared" si="7"/>
        <v>-55.479294106966357</v>
      </c>
      <c r="AJ42">
        <f t="shared" si="8"/>
        <v>0</v>
      </c>
      <c r="AK42">
        <f t="shared" si="9"/>
        <v>0</v>
      </c>
      <c r="AL42">
        <f t="shared" si="10"/>
        <v>0</v>
      </c>
      <c r="AM42">
        <f t="shared" si="11"/>
        <v>2444.9134806844822</v>
      </c>
      <c r="AN42">
        <f t="shared" si="12"/>
        <v>3833.0229959743219</v>
      </c>
      <c r="AO42">
        <f t="shared" si="13"/>
        <v>0</v>
      </c>
      <c r="AP42">
        <f t="shared" si="14"/>
        <v>220.66507935715939</v>
      </c>
      <c r="AQ42">
        <f t="shared" si="15"/>
        <v>45.614362446876342</v>
      </c>
      <c r="AR42">
        <f t="shared" si="16"/>
        <v>8244.5506432303519</v>
      </c>
      <c r="AS42">
        <f t="shared" si="17"/>
        <v>2277.5661599999999</v>
      </c>
      <c r="AV42">
        <f t="shared" si="18"/>
        <v>45488.3923</v>
      </c>
      <c r="AW42">
        <f t="shared" si="19"/>
        <v>35817.479536497289</v>
      </c>
    </row>
    <row r="43" spans="1:49" x14ac:dyDescent="0.35">
      <c r="H43" s="2">
        <v>41547</v>
      </c>
      <c r="I43">
        <v>27711.9198</v>
      </c>
      <c r="J43">
        <v>1</v>
      </c>
      <c r="K43">
        <v>177331.595398454</v>
      </c>
      <c r="L43">
        <v>377162.06067838898</v>
      </c>
      <c r="M43">
        <v>11554</v>
      </c>
      <c r="N43">
        <v>1718746.3665750001</v>
      </c>
      <c r="O43">
        <v>480053.3296</v>
      </c>
      <c r="P43">
        <v>40814.867662575998</v>
      </c>
      <c r="Q43">
        <v>0</v>
      </c>
      <c r="R43">
        <v>0</v>
      </c>
      <c r="S43">
        <v>0</v>
      </c>
      <c r="T43">
        <v>451049.20649571501</v>
      </c>
      <c r="U43">
        <v>504039.03446961503</v>
      </c>
      <c r="V43">
        <v>0</v>
      </c>
      <c r="W43">
        <v>15050.7255082138</v>
      </c>
      <c r="X43">
        <v>1099.46922066</v>
      </c>
      <c r="Y43">
        <v>7.3341232227488096</v>
      </c>
      <c r="Z43">
        <v>876894</v>
      </c>
      <c r="AC43">
        <f t="shared" si="1"/>
        <v>-6478.2259999999997</v>
      </c>
      <c r="AD43">
        <f t="shared" si="2"/>
        <v>3945.9826608063986</v>
      </c>
      <c r="AE43">
        <f t="shared" si="3"/>
        <v>7387.8504445682838</v>
      </c>
      <c r="AF43">
        <f t="shared" si="4"/>
        <v>34.419365999999997</v>
      </c>
      <c r="AG43">
        <f t="shared" si="5"/>
        <v>6220.1431006349248</v>
      </c>
      <c r="AH43">
        <f t="shared" si="6"/>
        <v>3986.842902328</v>
      </c>
      <c r="AI43">
        <f t="shared" si="7"/>
        <v>-127.46483171022484</v>
      </c>
      <c r="AJ43">
        <f t="shared" si="8"/>
        <v>0</v>
      </c>
      <c r="AK43">
        <f t="shared" si="9"/>
        <v>0</v>
      </c>
      <c r="AL43">
        <f t="shared" si="10"/>
        <v>0</v>
      </c>
      <c r="AM43">
        <f t="shared" si="11"/>
        <v>3190.722086750688</v>
      </c>
      <c r="AN43">
        <f t="shared" si="12"/>
        <v>2491.4649473833074</v>
      </c>
      <c r="AO43">
        <f t="shared" si="13"/>
        <v>0</v>
      </c>
      <c r="AP43">
        <f t="shared" si="14"/>
        <v>192.81484448572698</v>
      </c>
      <c r="AQ43">
        <f t="shared" si="15"/>
        <v>45.61587849596274</v>
      </c>
      <c r="AR43">
        <f t="shared" si="16"/>
        <v>5263.940796208527</v>
      </c>
      <c r="AS43">
        <f t="shared" si="17"/>
        <v>715.54550400000005</v>
      </c>
      <c r="AV43">
        <f t="shared" si="18"/>
        <v>27711.9198</v>
      </c>
      <c r="AW43">
        <f t="shared" si="19"/>
        <v>26869.651699951595</v>
      </c>
    </row>
    <row r="44" spans="1:49" x14ac:dyDescent="0.35">
      <c r="H44" s="2">
        <v>41554</v>
      </c>
      <c r="I44">
        <v>32562.385200000001</v>
      </c>
      <c r="J44">
        <v>1</v>
      </c>
      <c r="K44">
        <v>179691.36723907199</v>
      </c>
      <c r="L44">
        <v>354791.83640703303</v>
      </c>
      <c r="M44">
        <v>1158597.5825</v>
      </c>
      <c r="N44">
        <v>763853.03529999906</v>
      </c>
      <c r="O44">
        <v>562096.35479999997</v>
      </c>
      <c r="P44">
        <v>70264.590746931994</v>
      </c>
      <c r="Q44">
        <v>0</v>
      </c>
      <c r="R44">
        <v>0</v>
      </c>
      <c r="S44">
        <v>0</v>
      </c>
      <c r="T44">
        <v>348765.20389742899</v>
      </c>
      <c r="U44">
        <v>535196.98490525002</v>
      </c>
      <c r="V44">
        <v>0</v>
      </c>
      <c r="W44">
        <v>13121.580406571</v>
      </c>
      <c r="X44">
        <v>1207.5753765280001</v>
      </c>
      <c r="Y44">
        <v>10.8037825059101</v>
      </c>
      <c r="Z44">
        <v>3610745</v>
      </c>
      <c r="AC44">
        <f t="shared" si="1"/>
        <v>-6478.2259999999997</v>
      </c>
      <c r="AD44">
        <f t="shared" si="2"/>
        <v>3998.4923038038301</v>
      </c>
      <c r="AE44">
        <f t="shared" si="3"/>
        <v>6949.6624915409629</v>
      </c>
      <c r="AF44">
        <f t="shared" si="4"/>
        <v>3451.4621982674998</v>
      </c>
      <c r="AG44">
        <f t="shared" si="5"/>
        <v>2764.3841347506964</v>
      </c>
      <c r="AH44">
        <f t="shared" si="6"/>
        <v>4668.210226614</v>
      </c>
      <c r="AI44">
        <f t="shared" si="7"/>
        <v>-219.43631690266861</v>
      </c>
      <c r="AJ44">
        <f t="shared" si="8"/>
        <v>0</v>
      </c>
      <c r="AK44">
        <f t="shared" si="9"/>
        <v>0</v>
      </c>
      <c r="AL44">
        <f t="shared" si="10"/>
        <v>0</v>
      </c>
      <c r="AM44">
        <f t="shared" si="11"/>
        <v>2467.1650523704129</v>
      </c>
      <c r="AN44">
        <f t="shared" si="12"/>
        <v>2645.4786963866509</v>
      </c>
      <c r="AO44">
        <f t="shared" si="13"/>
        <v>0</v>
      </c>
      <c r="AP44">
        <f t="shared" si="14"/>
        <v>168.10056658858107</v>
      </c>
      <c r="AQ44">
        <f t="shared" si="15"/>
        <v>50.101094796770191</v>
      </c>
      <c r="AR44">
        <f t="shared" si="16"/>
        <v>7754.2290685578719</v>
      </c>
      <c r="AS44">
        <f t="shared" si="17"/>
        <v>2946.3679200000001</v>
      </c>
      <c r="AV44">
        <f t="shared" si="18"/>
        <v>32562.385200000001</v>
      </c>
      <c r="AW44">
        <f t="shared" si="19"/>
        <v>31165.991436774606</v>
      </c>
    </row>
    <row r="45" spans="1:49" x14ac:dyDescent="0.35">
      <c r="H45" s="2">
        <v>41561</v>
      </c>
      <c r="I45">
        <v>27320.404900000001</v>
      </c>
      <c r="J45">
        <v>1</v>
      </c>
      <c r="K45">
        <v>178336.06034344301</v>
      </c>
      <c r="L45">
        <v>283135.89184421999</v>
      </c>
      <c r="M45">
        <v>1046661.28275</v>
      </c>
      <c r="N45">
        <v>920057.13500000001</v>
      </c>
      <c r="O45">
        <v>530494.57720000006</v>
      </c>
      <c r="P45">
        <v>88246.703060198997</v>
      </c>
      <c r="Q45">
        <v>0</v>
      </c>
      <c r="R45">
        <v>0</v>
      </c>
      <c r="S45">
        <v>0</v>
      </c>
      <c r="T45">
        <v>483585.18733845698</v>
      </c>
      <c r="U45">
        <v>590394.71143841196</v>
      </c>
      <c r="V45">
        <v>0</v>
      </c>
      <c r="W45">
        <v>11880.2643252568</v>
      </c>
      <c r="X45">
        <v>1139.0603012224001</v>
      </c>
      <c r="Y45">
        <v>12.650118203309599</v>
      </c>
      <c r="Z45">
        <v>2610679</v>
      </c>
      <c r="AC45">
        <f t="shared" si="1"/>
        <v>-6478.2259999999997</v>
      </c>
      <c r="AD45">
        <f t="shared" si="2"/>
        <v>3968.3340147622939</v>
      </c>
      <c r="AE45">
        <f t="shared" si="3"/>
        <v>5546.0658494445815</v>
      </c>
      <c r="AF45">
        <f t="shared" si="4"/>
        <v>3118.0039613122499</v>
      </c>
      <c r="AG45">
        <f t="shared" si="5"/>
        <v>3329.6867715650001</v>
      </c>
      <c r="AH45">
        <f t="shared" si="6"/>
        <v>4405.7574636460004</v>
      </c>
      <c r="AI45">
        <f t="shared" si="7"/>
        <v>-275.59445365700145</v>
      </c>
      <c r="AJ45">
        <f t="shared" si="8"/>
        <v>0</v>
      </c>
      <c r="AK45">
        <f t="shared" si="9"/>
        <v>0</v>
      </c>
      <c r="AL45">
        <f t="shared" si="10"/>
        <v>0</v>
      </c>
      <c r="AM45">
        <f t="shared" si="11"/>
        <v>3420.8816152322447</v>
      </c>
      <c r="AN45">
        <f t="shared" si="12"/>
        <v>2918.3210586400705</v>
      </c>
      <c r="AO45">
        <f t="shared" si="13"/>
        <v>0</v>
      </c>
      <c r="AP45">
        <f t="shared" si="14"/>
        <v>152.19806627086484</v>
      </c>
      <c r="AQ45">
        <f t="shared" si="15"/>
        <v>47.258472837416157</v>
      </c>
      <c r="AR45">
        <f t="shared" si="16"/>
        <v>9079.4047583923675</v>
      </c>
      <c r="AS45">
        <f t="shared" si="17"/>
        <v>2130.3140640000001</v>
      </c>
      <c r="AV45">
        <f t="shared" si="18"/>
        <v>27320.404900000001</v>
      </c>
      <c r="AW45">
        <f t="shared" si="19"/>
        <v>31362.405642446087</v>
      </c>
    </row>
    <row r="46" spans="1:49" x14ac:dyDescent="0.35">
      <c r="H46" s="2">
        <v>41568</v>
      </c>
      <c r="I46">
        <v>26453.111000000001</v>
      </c>
      <c r="J46">
        <v>1</v>
      </c>
      <c r="K46">
        <v>184794.51620606601</v>
      </c>
      <c r="L46">
        <v>250759.13510653199</v>
      </c>
      <c r="M46">
        <v>732000.87592499901</v>
      </c>
      <c r="N46">
        <v>1829103.1544999999</v>
      </c>
      <c r="O46">
        <v>480188.1776</v>
      </c>
      <c r="P46">
        <v>101753.417295149</v>
      </c>
      <c r="Q46">
        <v>0</v>
      </c>
      <c r="R46">
        <v>0</v>
      </c>
      <c r="S46">
        <v>0</v>
      </c>
      <c r="T46">
        <v>467710.88477807399</v>
      </c>
      <c r="U46">
        <v>624626.78993496799</v>
      </c>
      <c r="V46">
        <v>0</v>
      </c>
      <c r="W46">
        <v>11153.211460205501</v>
      </c>
      <c r="X46">
        <v>1159.24824097792</v>
      </c>
      <c r="Y46">
        <v>10.1682242990654</v>
      </c>
      <c r="Z46">
        <v>2452126</v>
      </c>
      <c r="AC46">
        <f t="shared" si="1"/>
        <v>-6478.2259999999997</v>
      </c>
      <c r="AD46">
        <f t="shared" si="2"/>
        <v>4112.0475746173806</v>
      </c>
      <c r="AE46">
        <f t="shared" si="3"/>
        <v>4911.8699384667489</v>
      </c>
      <c r="AF46">
        <f t="shared" si="4"/>
        <v>2180.630609380572</v>
      </c>
      <c r="AG46">
        <f t="shared" si="5"/>
        <v>6619.5243161354992</v>
      </c>
      <c r="AH46">
        <f t="shared" si="6"/>
        <v>3987.9628149679997</v>
      </c>
      <c r="AI46">
        <f t="shared" si="7"/>
        <v>-317.77592221275034</v>
      </c>
      <c r="AJ46">
        <f t="shared" si="8"/>
        <v>0</v>
      </c>
      <c r="AK46">
        <f t="shared" si="9"/>
        <v>0</v>
      </c>
      <c r="AL46">
        <f t="shared" si="10"/>
        <v>0</v>
      </c>
      <c r="AM46">
        <f t="shared" si="11"/>
        <v>3308.5867989200956</v>
      </c>
      <c r="AN46">
        <f t="shared" si="12"/>
        <v>3087.5302226485469</v>
      </c>
      <c r="AO46">
        <f t="shared" si="13"/>
        <v>0</v>
      </c>
      <c r="AP46">
        <f t="shared" si="14"/>
        <v>142.88379201669267</v>
      </c>
      <c r="AQ46">
        <f t="shared" si="15"/>
        <v>48.096050269932917</v>
      </c>
      <c r="AR46">
        <f t="shared" si="16"/>
        <v>7298.0680971962474</v>
      </c>
      <c r="AS46">
        <f t="shared" si="17"/>
        <v>2000.934816</v>
      </c>
      <c r="AV46">
        <f t="shared" si="18"/>
        <v>26453.111000000001</v>
      </c>
      <c r="AW46">
        <f t="shared" si="19"/>
        <v>30902.133108406968</v>
      </c>
    </row>
    <row r="47" spans="1:49" x14ac:dyDescent="0.35">
      <c r="H47" s="2">
        <v>41575</v>
      </c>
      <c r="I47">
        <v>24450.9712</v>
      </c>
      <c r="J47">
        <v>1</v>
      </c>
      <c r="K47">
        <v>189028.20972363901</v>
      </c>
      <c r="L47">
        <v>237684.16106391899</v>
      </c>
      <c r="M47">
        <v>537736.37525000004</v>
      </c>
      <c r="N47">
        <v>1294751.7086499999</v>
      </c>
      <c r="O47">
        <v>429450.12119999999</v>
      </c>
      <c r="P47">
        <v>105280.412971361</v>
      </c>
      <c r="Q47">
        <v>0</v>
      </c>
      <c r="R47">
        <v>0</v>
      </c>
      <c r="S47">
        <v>0</v>
      </c>
      <c r="T47">
        <v>293613.88056684402</v>
      </c>
      <c r="U47">
        <v>568956.34470772895</v>
      </c>
      <c r="V47">
        <v>0</v>
      </c>
      <c r="W47">
        <v>10077.5691681644</v>
      </c>
      <c r="X47">
        <v>1123.3985927823301</v>
      </c>
      <c r="Y47">
        <v>8.0491803278688501</v>
      </c>
      <c r="Z47">
        <v>1339440</v>
      </c>
      <c r="AC47">
        <f t="shared" si="1"/>
        <v>-6478.2259999999997</v>
      </c>
      <c r="AD47">
        <f t="shared" si="2"/>
        <v>4206.2557227704156</v>
      </c>
      <c r="AE47">
        <f t="shared" si="3"/>
        <v>4655.7573469200452</v>
      </c>
      <c r="AF47">
        <f t="shared" si="4"/>
        <v>1601.91666186975</v>
      </c>
      <c r="AG47">
        <f t="shared" si="5"/>
        <v>4685.7064336043495</v>
      </c>
      <c r="AH47">
        <f t="shared" si="6"/>
        <v>3566.5832565659998</v>
      </c>
      <c r="AI47">
        <f t="shared" si="7"/>
        <v>-328.79072970956042</v>
      </c>
      <c r="AJ47">
        <f t="shared" si="8"/>
        <v>0</v>
      </c>
      <c r="AK47">
        <f t="shared" si="9"/>
        <v>0</v>
      </c>
      <c r="AL47">
        <f t="shared" si="10"/>
        <v>0</v>
      </c>
      <c r="AM47">
        <f t="shared" si="11"/>
        <v>2077.0245911298548</v>
      </c>
      <c r="AN47">
        <f t="shared" si="12"/>
        <v>2812.3512118903045</v>
      </c>
      <c r="AO47">
        <f t="shared" si="13"/>
        <v>0</v>
      </c>
      <c r="AP47">
        <f t="shared" si="14"/>
        <v>129.10373861335412</v>
      </c>
      <c r="AQ47">
        <f t="shared" si="15"/>
        <v>46.608684215946091</v>
      </c>
      <c r="AR47">
        <f t="shared" si="16"/>
        <v>5777.1607344262275</v>
      </c>
      <c r="AS47">
        <f t="shared" si="17"/>
        <v>1092.9830400000001</v>
      </c>
      <c r="AV47">
        <f t="shared" si="18"/>
        <v>24450.9712</v>
      </c>
      <c r="AW47">
        <f t="shared" si="19"/>
        <v>23844.434692296687</v>
      </c>
    </row>
    <row r="48" spans="1:49" x14ac:dyDescent="0.35">
      <c r="H48" s="2">
        <v>41582</v>
      </c>
      <c r="I48">
        <v>33780.472399999999</v>
      </c>
      <c r="J48">
        <v>1</v>
      </c>
      <c r="K48">
        <v>205842.29583418299</v>
      </c>
      <c r="L48">
        <v>255649.73663835099</v>
      </c>
      <c r="M48">
        <v>2092030.4122500001</v>
      </c>
      <c r="N48">
        <v>595868.89214999904</v>
      </c>
      <c r="O48">
        <v>449109.9044</v>
      </c>
      <c r="P48">
        <v>103286.11972852099</v>
      </c>
      <c r="Q48">
        <v>0</v>
      </c>
      <c r="R48">
        <v>0</v>
      </c>
      <c r="S48">
        <v>0</v>
      </c>
      <c r="T48">
        <v>240482.81834010599</v>
      </c>
      <c r="U48">
        <v>819215.77281002305</v>
      </c>
      <c r="V48">
        <v>0</v>
      </c>
      <c r="W48">
        <v>8960.0553345315202</v>
      </c>
      <c r="X48">
        <v>1061.71887422587</v>
      </c>
      <c r="Y48">
        <v>12.4369158878504</v>
      </c>
      <c r="Z48">
        <v>4766519</v>
      </c>
      <c r="AC48">
        <f t="shared" si="1"/>
        <v>-6478.2259999999997</v>
      </c>
      <c r="AD48">
        <f t="shared" si="2"/>
        <v>4580.4027669022398</v>
      </c>
      <c r="AE48">
        <f t="shared" si="3"/>
        <v>5007.6670412720196</v>
      </c>
      <c r="AF48">
        <f t="shared" si="4"/>
        <v>6232.1585980927503</v>
      </c>
      <c r="AG48">
        <f t="shared" si="5"/>
        <v>2156.4495206908464</v>
      </c>
      <c r="AH48">
        <f t="shared" si="6"/>
        <v>3729.8577560419999</v>
      </c>
      <c r="AI48">
        <f t="shared" si="7"/>
        <v>-322.56255191217105</v>
      </c>
      <c r="AJ48">
        <f t="shared" si="8"/>
        <v>0</v>
      </c>
      <c r="AK48">
        <f t="shared" si="9"/>
        <v>0</v>
      </c>
      <c r="AL48">
        <f t="shared" si="10"/>
        <v>0</v>
      </c>
      <c r="AM48">
        <f t="shared" si="11"/>
        <v>1701.17545693791</v>
      </c>
      <c r="AN48">
        <f t="shared" si="12"/>
        <v>4049.3835649999442</v>
      </c>
      <c r="AO48">
        <f t="shared" si="13"/>
        <v>0</v>
      </c>
      <c r="AP48">
        <f t="shared" si="14"/>
        <v>114.78726889068331</v>
      </c>
      <c r="AQ48">
        <f t="shared" si="15"/>
        <v>44.049654372757118</v>
      </c>
      <c r="AR48">
        <f t="shared" si="16"/>
        <v>8926.3824635513538</v>
      </c>
      <c r="AS48">
        <f t="shared" si="17"/>
        <v>3889.4795039999999</v>
      </c>
      <c r="AV48">
        <f t="shared" si="18"/>
        <v>33780.472399999999</v>
      </c>
      <c r="AW48">
        <f t="shared" si="19"/>
        <v>33631.005043840334</v>
      </c>
    </row>
    <row r="49" spans="8:49" x14ac:dyDescent="0.35">
      <c r="H49" s="2">
        <v>41589</v>
      </c>
      <c r="I49">
        <v>34891.584000000003</v>
      </c>
      <c r="J49">
        <v>1</v>
      </c>
      <c r="K49">
        <v>208592.64750051001</v>
      </c>
      <c r="L49">
        <v>284741.161983011</v>
      </c>
      <c r="M49">
        <v>3039245.2580749998</v>
      </c>
      <c r="N49">
        <v>10631.560625</v>
      </c>
      <c r="O49">
        <v>410250.63199999998</v>
      </c>
      <c r="P49">
        <v>108933.879796391</v>
      </c>
      <c r="Q49">
        <v>0</v>
      </c>
      <c r="R49">
        <v>0</v>
      </c>
      <c r="S49">
        <v>0</v>
      </c>
      <c r="T49">
        <v>228768.01000406401</v>
      </c>
      <c r="U49">
        <v>1034744.26732651</v>
      </c>
      <c r="V49">
        <v>0</v>
      </c>
      <c r="W49">
        <v>9371.0442676252096</v>
      </c>
      <c r="X49">
        <v>1341.37509938069</v>
      </c>
      <c r="Y49">
        <v>17.25</v>
      </c>
      <c r="Z49">
        <v>3589937</v>
      </c>
      <c r="AC49">
        <f t="shared" si="1"/>
        <v>-6478.2259999999997</v>
      </c>
      <c r="AD49">
        <f t="shared" si="2"/>
        <v>4641.6035921813491</v>
      </c>
      <c r="AE49">
        <f t="shared" si="3"/>
        <v>5577.5098809232195</v>
      </c>
      <c r="AF49">
        <f t="shared" si="4"/>
        <v>9053.9116238054248</v>
      </c>
      <c r="AG49">
        <f t="shared" si="5"/>
        <v>38.475617901874998</v>
      </c>
      <c r="AH49">
        <f t="shared" si="6"/>
        <v>3407.1314987599999</v>
      </c>
      <c r="AI49">
        <f t="shared" si="7"/>
        <v>-340.20050660412909</v>
      </c>
      <c r="AJ49">
        <f t="shared" si="8"/>
        <v>0</v>
      </c>
      <c r="AK49">
        <f t="shared" si="9"/>
        <v>0</v>
      </c>
      <c r="AL49">
        <f t="shared" si="10"/>
        <v>0</v>
      </c>
      <c r="AM49">
        <f t="shared" si="11"/>
        <v>1618.3049027687489</v>
      </c>
      <c r="AN49">
        <f t="shared" si="12"/>
        <v>5114.7409133949395</v>
      </c>
      <c r="AO49">
        <f t="shared" si="13"/>
        <v>0</v>
      </c>
      <c r="AP49">
        <f t="shared" si="14"/>
        <v>120.05244811254656</v>
      </c>
      <c r="AQ49">
        <f t="shared" si="15"/>
        <v>55.652311498205442</v>
      </c>
      <c r="AR49">
        <f t="shared" si="16"/>
        <v>12380.890799999999</v>
      </c>
      <c r="AS49">
        <f t="shared" si="17"/>
        <v>2929.3885919999998</v>
      </c>
      <c r="AV49">
        <f t="shared" si="18"/>
        <v>34891.584000000003</v>
      </c>
      <c r="AW49">
        <f t="shared" si="19"/>
        <v>38119.23567474218</v>
      </c>
    </row>
    <row r="50" spans="8:49" x14ac:dyDescent="0.35">
      <c r="H50" s="2">
        <v>41596</v>
      </c>
      <c r="I50">
        <v>39238.741399999999</v>
      </c>
      <c r="J50">
        <v>1</v>
      </c>
      <c r="K50">
        <v>226472.17850030601</v>
      </c>
      <c r="L50">
        <v>252408.29718980601</v>
      </c>
      <c r="M50">
        <v>2149813.4138500001</v>
      </c>
      <c r="N50">
        <v>818422.8175</v>
      </c>
      <c r="O50">
        <v>393563.34600000002</v>
      </c>
      <c r="P50">
        <v>108684.259847293</v>
      </c>
      <c r="Q50">
        <v>0</v>
      </c>
      <c r="R50">
        <v>0</v>
      </c>
      <c r="S50">
        <v>0</v>
      </c>
      <c r="T50">
        <v>327545.32600243803</v>
      </c>
      <c r="U50">
        <v>705367.46126223495</v>
      </c>
      <c r="V50">
        <v>0</v>
      </c>
      <c r="W50">
        <v>8800.8354141001691</v>
      </c>
      <c r="X50">
        <v>1276.10007950455</v>
      </c>
      <c r="Y50">
        <v>12.8726851851851</v>
      </c>
      <c r="Z50">
        <v>2117708</v>
      </c>
      <c r="AC50">
        <f t="shared" si="1"/>
        <v>-6478.2259999999997</v>
      </c>
      <c r="AD50">
        <f t="shared" si="2"/>
        <v>5039.4589159888092</v>
      </c>
      <c r="AE50">
        <f t="shared" si="3"/>
        <v>4944.1737253539204</v>
      </c>
      <c r="AF50">
        <f t="shared" si="4"/>
        <v>6404.2941598591506</v>
      </c>
      <c r="AG50">
        <f t="shared" si="5"/>
        <v>2961.8721765324999</v>
      </c>
      <c r="AH50">
        <f t="shared" si="6"/>
        <v>3268.5435885300003</v>
      </c>
      <c r="AI50">
        <f t="shared" si="7"/>
        <v>-339.420943503096</v>
      </c>
      <c r="AJ50">
        <f t="shared" si="8"/>
        <v>0</v>
      </c>
      <c r="AK50">
        <f t="shared" si="9"/>
        <v>0</v>
      </c>
      <c r="AL50">
        <f t="shared" si="10"/>
        <v>0</v>
      </c>
      <c r="AM50">
        <f t="shared" si="11"/>
        <v>2317.0556361412469</v>
      </c>
      <c r="AN50">
        <f t="shared" si="12"/>
        <v>3486.6313610192278</v>
      </c>
      <c r="AO50">
        <f t="shared" si="13"/>
        <v>0</v>
      </c>
      <c r="AP50">
        <f t="shared" si="14"/>
        <v>112.74750249003726</v>
      </c>
      <c r="AQ50">
        <f t="shared" si="15"/>
        <v>52.944116198564274</v>
      </c>
      <c r="AR50">
        <f t="shared" si="16"/>
        <v>9239.1483814814201</v>
      </c>
      <c r="AS50">
        <f t="shared" si="17"/>
        <v>1728.049728</v>
      </c>
      <c r="AV50">
        <f t="shared" si="18"/>
        <v>39238.741399999999</v>
      </c>
      <c r="AW50">
        <f t="shared" si="19"/>
        <v>32737.272348091778</v>
      </c>
    </row>
    <row r="51" spans="8:49" x14ac:dyDescent="0.35">
      <c r="H51" s="2">
        <v>41603</v>
      </c>
      <c r="I51">
        <v>38719.624799999998</v>
      </c>
      <c r="J51">
        <v>1</v>
      </c>
      <c r="K51">
        <v>267380.707100183</v>
      </c>
      <c r="L51">
        <v>229883.968313883</v>
      </c>
      <c r="M51">
        <v>2495531.8266250002</v>
      </c>
      <c r="N51">
        <v>595387.74725000001</v>
      </c>
      <c r="O51">
        <v>415548.66239999997</v>
      </c>
      <c r="P51">
        <v>115112.29488546999</v>
      </c>
      <c r="Q51">
        <v>0</v>
      </c>
      <c r="R51">
        <v>0</v>
      </c>
      <c r="S51">
        <v>0</v>
      </c>
      <c r="T51">
        <v>349683.27560146298</v>
      </c>
      <c r="U51">
        <v>760841.86857045197</v>
      </c>
      <c r="V51">
        <v>0</v>
      </c>
      <c r="W51">
        <v>8320.6683312801397</v>
      </c>
      <c r="X51">
        <v>1171.8800636036401</v>
      </c>
      <c r="Y51">
        <v>19.858796296296301</v>
      </c>
      <c r="Z51">
        <v>5190630</v>
      </c>
      <c r="AC51">
        <f t="shared" si="1"/>
        <v>-6478.2259999999997</v>
      </c>
      <c r="AD51">
        <f t="shared" si="2"/>
        <v>5949.7554943932728</v>
      </c>
      <c r="AE51">
        <f t="shared" si="3"/>
        <v>4502.9671713323405</v>
      </c>
      <c r="AF51">
        <f t="shared" si="4"/>
        <v>7434.1893115158755</v>
      </c>
      <c r="AG51">
        <f t="shared" si="5"/>
        <v>2154.7082572977502</v>
      </c>
      <c r="AH51">
        <f t="shared" si="6"/>
        <v>3451.1316412319998</v>
      </c>
      <c r="AI51">
        <f t="shared" si="7"/>
        <v>-359.4956969273228</v>
      </c>
      <c r="AJ51">
        <f t="shared" si="8"/>
        <v>0</v>
      </c>
      <c r="AK51">
        <f t="shared" si="9"/>
        <v>0</v>
      </c>
      <c r="AL51">
        <f t="shared" si="10"/>
        <v>0</v>
      </c>
      <c r="AM51">
        <f t="shared" si="11"/>
        <v>2473.6594916047493</v>
      </c>
      <c r="AN51">
        <f t="shared" si="12"/>
        <v>3760.8413563437443</v>
      </c>
      <c r="AO51">
        <f t="shared" si="13"/>
        <v>0</v>
      </c>
      <c r="AP51">
        <f t="shared" si="14"/>
        <v>106.59608199202987</v>
      </c>
      <c r="AQ51">
        <f t="shared" si="15"/>
        <v>48.620131958851424</v>
      </c>
      <c r="AR51">
        <f t="shared" si="16"/>
        <v>14253.309470370374</v>
      </c>
      <c r="AS51">
        <f t="shared" si="17"/>
        <v>4235.5540799999999</v>
      </c>
      <c r="AV51">
        <f t="shared" si="18"/>
        <v>38719.624799999998</v>
      </c>
      <c r="AW51">
        <f t="shared" si="19"/>
        <v>41533.610791113671</v>
      </c>
    </row>
    <row r="52" spans="8:49" x14ac:dyDescent="0.35">
      <c r="H52" s="2">
        <v>41610</v>
      </c>
      <c r="I52">
        <v>33191.974199999997</v>
      </c>
      <c r="J52">
        <v>1</v>
      </c>
      <c r="K52">
        <v>241149.00426011</v>
      </c>
      <c r="L52">
        <v>214253.23098833</v>
      </c>
      <c r="M52">
        <v>1534844.08525</v>
      </c>
      <c r="N52">
        <v>1160122.5430749999</v>
      </c>
      <c r="O52">
        <v>474710.91720000003</v>
      </c>
      <c r="P52">
        <v>115555.751164102</v>
      </c>
      <c r="Q52">
        <v>0</v>
      </c>
      <c r="R52">
        <v>0</v>
      </c>
      <c r="S52">
        <v>0</v>
      </c>
      <c r="T52">
        <v>209809.96536087699</v>
      </c>
      <c r="U52">
        <v>878724.58332079404</v>
      </c>
      <c r="V52">
        <v>0</v>
      </c>
      <c r="W52">
        <v>8541.5346650241099</v>
      </c>
      <c r="X52">
        <v>1109.50405088291</v>
      </c>
      <c r="Y52">
        <v>18.311778290993001</v>
      </c>
      <c r="Z52">
        <v>2868842</v>
      </c>
      <c r="AC52">
        <f t="shared" si="1"/>
        <v>-6478.2259999999997</v>
      </c>
      <c r="AD52">
        <f t="shared" si="2"/>
        <v>5366.0476427959684</v>
      </c>
      <c r="AE52">
        <f t="shared" si="3"/>
        <v>4196.7922885994085</v>
      </c>
      <c r="AF52">
        <f t="shared" si="4"/>
        <v>4572.3005299597498</v>
      </c>
      <c r="AG52">
        <f t="shared" si="5"/>
        <v>4198.4834833884242</v>
      </c>
      <c r="AH52">
        <f t="shared" si="6"/>
        <v>3942.4741673460003</v>
      </c>
      <c r="AI52">
        <f t="shared" si="7"/>
        <v>-360.88061088549051</v>
      </c>
      <c r="AJ52">
        <f t="shared" si="8"/>
        <v>0</v>
      </c>
      <c r="AK52">
        <f t="shared" si="9"/>
        <v>0</v>
      </c>
      <c r="AL52">
        <f t="shared" si="10"/>
        <v>0</v>
      </c>
      <c r="AM52">
        <f t="shared" si="11"/>
        <v>1484.1956949628438</v>
      </c>
      <c r="AN52">
        <f t="shared" si="12"/>
        <v>4343.5356153546854</v>
      </c>
      <c r="AO52">
        <f t="shared" si="13"/>
        <v>0</v>
      </c>
      <c r="AP52">
        <f t="shared" si="14"/>
        <v>109.42560059362387</v>
      </c>
      <c r="AQ52">
        <f t="shared" si="15"/>
        <v>46.032213567081051</v>
      </c>
      <c r="AR52">
        <f t="shared" si="16"/>
        <v>13142.96390577362</v>
      </c>
      <c r="AS52">
        <f t="shared" si="17"/>
        <v>2340.9750720000002</v>
      </c>
      <c r="AV52">
        <f t="shared" si="18"/>
        <v>33191.974199999997</v>
      </c>
      <c r="AW52">
        <f t="shared" si="19"/>
        <v>36904.119603455918</v>
      </c>
    </row>
    <row r="53" spans="8:49" x14ac:dyDescent="0.35">
      <c r="H53" s="2">
        <v>41617</v>
      </c>
      <c r="I53">
        <v>30208.874400000001</v>
      </c>
      <c r="J53">
        <v>1</v>
      </c>
      <c r="K53">
        <v>225857.85255606601</v>
      </c>
      <c r="L53">
        <v>145529.51859299801</v>
      </c>
      <c r="M53">
        <v>1017319.6985000001</v>
      </c>
      <c r="N53">
        <v>1451516.4512499999</v>
      </c>
      <c r="O53">
        <v>627136.14359999995</v>
      </c>
      <c r="P53">
        <v>115712.30337307601</v>
      </c>
      <c r="Q53">
        <v>0</v>
      </c>
      <c r="R53">
        <v>0</v>
      </c>
      <c r="S53">
        <v>0</v>
      </c>
      <c r="T53">
        <v>247934.45921652601</v>
      </c>
      <c r="U53">
        <v>734828.57290851604</v>
      </c>
      <c r="V53">
        <v>0</v>
      </c>
      <c r="W53">
        <v>12579.227732019201</v>
      </c>
      <c r="X53">
        <v>1134.6032407063301</v>
      </c>
      <c r="Y53">
        <v>7.9540229885057396</v>
      </c>
      <c r="Z53">
        <v>2020124</v>
      </c>
      <c r="AC53">
        <f t="shared" si="1"/>
        <v>-6478.2259999999997</v>
      </c>
      <c r="AD53">
        <f t="shared" si="2"/>
        <v>5025.7889350775813</v>
      </c>
      <c r="AE53">
        <f t="shared" si="3"/>
        <v>2850.6322101996452</v>
      </c>
      <c r="AF53">
        <f t="shared" si="4"/>
        <v>3030.5953818315002</v>
      </c>
      <c r="AG53">
        <f t="shared" si="5"/>
        <v>5253.0380370737494</v>
      </c>
      <c r="AH53">
        <f t="shared" si="6"/>
        <v>5208.3656725979999</v>
      </c>
      <c r="AI53">
        <f t="shared" si="7"/>
        <v>-361.36952343411633</v>
      </c>
      <c r="AJ53">
        <f t="shared" si="8"/>
        <v>0</v>
      </c>
      <c r="AK53">
        <f t="shared" si="9"/>
        <v>0</v>
      </c>
      <c r="AL53">
        <f t="shared" si="10"/>
        <v>0</v>
      </c>
      <c r="AM53">
        <f t="shared" si="11"/>
        <v>1753.8883644977052</v>
      </c>
      <c r="AN53">
        <f t="shared" si="12"/>
        <v>3632.257635886795</v>
      </c>
      <c r="AO53">
        <f t="shared" si="13"/>
        <v>0</v>
      </c>
      <c r="AP53">
        <f t="shared" si="14"/>
        <v>161.15248647489798</v>
      </c>
      <c r="AQ53">
        <f t="shared" si="15"/>
        <v>47.073553853664926</v>
      </c>
      <c r="AR53">
        <f t="shared" si="16"/>
        <v>5708.8631908045927</v>
      </c>
      <c r="AS53">
        <f t="shared" si="17"/>
        <v>1648.421184</v>
      </c>
      <c r="AV53">
        <f t="shared" si="18"/>
        <v>30208.874400000001</v>
      </c>
      <c r="AW53">
        <f t="shared" si="19"/>
        <v>27480.481128864016</v>
      </c>
    </row>
    <row r="54" spans="8:49" x14ac:dyDescent="0.35">
      <c r="H54" s="2">
        <v>41624</v>
      </c>
      <c r="I54">
        <v>25648.6708</v>
      </c>
      <c r="J54">
        <v>1</v>
      </c>
      <c r="K54">
        <v>200456.66153363901</v>
      </c>
      <c r="L54">
        <v>113061.16115579801</v>
      </c>
      <c r="M54">
        <v>160977.14587499999</v>
      </c>
      <c r="N54">
        <v>1117799.7770499999</v>
      </c>
      <c r="O54">
        <v>710575.53639999998</v>
      </c>
      <c r="P54">
        <v>131671.85752980699</v>
      </c>
      <c r="Q54">
        <v>0</v>
      </c>
      <c r="R54">
        <v>0</v>
      </c>
      <c r="S54">
        <v>0</v>
      </c>
      <c r="T54">
        <v>551877.82445991598</v>
      </c>
      <c r="U54">
        <v>598237.08364053501</v>
      </c>
      <c r="V54">
        <v>0</v>
      </c>
      <c r="W54">
        <v>12716.382185615401</v>
      </c>
      <c r="X54">
        <v>1189.6825925650601</v>
      </c>
      <c r="Y54">
        <v>9.2295454545454501</v>
      </c>
      <c r="Z54">
        <v>1130733</v>
      </c>
      <c r="AC54">
        <f t="shared" si="1"/>
        <v>-6478.2259999999997</v>
      </c>
      <c r="AD54">
        <f t="shared" si="2"/>
        <v>4460.5616324465354</v>
      </c>
      <c r="AE54">
        <f t="shared" si="3"/>
        <v>2214.6420247197716</v>
      </c>
      <c r="AF54">
        <f t="shared" si="4"/>
        <v>479.55091756162494</v>
      </c>
      <c r="AG54">
        <f t="shared" si="5"/>
        <v>4045.3173931439496</v>
      </c>
      <c r="AH54">
        <f t="shared" si="6"/>
        <v>5901.3298298019999</v>
      </c>
      <c r="AI54">
        <f t="shared" si="7"/>
        <v>-411.21121106558724</v>
      </c>
      <c r="AJ54">
        <f t="shared" si="8"/>
        <v>0</v>
      </c>
      <c r="AK54">
        <f t="shared" si="9"/>
        <v>0</v>
      </c>
      <c r="AL54">
        <f t="shared" si="10"/>
        <v>0</v>
      </c>
      <c r="AM54">
        <f t="shared" si="11"/>
        <v>3903.9837302294459</v>
      </c>
      <c r="AN54">
        <f t="shared" si="12"/>
        <v>2957.0859044351646</v>
      </c>
      <c r="AO54">
        <f t="shared" si="13"/>
        <v>0</v>
      </c>
      <c r="AP54">
        <f t="shared" si="14"/>
        <v>162.90957217991888</v>
      </c>
      <c r="AQ54">
        <f t="shared" si="15"/>
        <v>49.358741082931772</v>
      </c>
      <c r="AR54">
        <f t="shared" si="16"/>
        <v>6624.3475018181789</v>
      </c>
      <c r="AS54">
        <f t="shared" si="17"/>
        <v>922.67812800000002</v>
      </c>
      <c r="AV54">
        <f t="shared" si="18"/>
        <v>25648.6708</v>
      </c>
      <c r="AW54">
        <f t="shared" si="19"/>
        <v>24832.328164353934</v>
      </c>
    </row>
    <row r="55" spans="8:49" x14ac:dyDescent="0.35">
      <c r="H55" s="2">
        <v>41631</v>
      </c>
      <c r="I55">
        <v>31577.139200000001</v>
      </c>
      <c r="J55">
        <v>1</v>
      </c>
      <c r="K55">
        <v>200564.02692018301</v>
      </c>
      <c r="L55">
        <v>96152.576693479306</v>
      </c>
      <c r="M55">
        <v>911765.96</v>
      </c>
      <c r="N55">
        <v>527490.40977499902</v>
      </c>
      <c r="O55">
        <v>863450.58319999999</v>
      </c>
      <c r="P55">
        <v>100956.493147355</v>
      </c>
      <c r="Q55">
        <v>0</v>
      </c>
      <c r="R55">
        <v>0</v>
      </c>
      <c r="S55">
        <v>0</v>
      </c>
      <c r="T55">
        <v>538450.96949094895</v>
      </c>
      <c r="U55">
        <v>632008.81686634803</v>
      </c>
      <c r="V55">
        <v>0</v>
      </c>
      <c r="W55">
        <v>11553.1057484923</v>
      </c>
      <c r="X55">
        <v>1066.7460740520501</v>
      </c>
      <c r="Y55">
        <v>12.2477272727272</v>
      </c>
      <c r="Z55">
        <v>3279820</v>
      </c>
      <c r="AC55">
        <f t="shared" si="1"/>
        <v>-6478.2259999999997</v>
      </c>
      <c r="AD55">
        <f t="shared" si="2"/>
        <v>4462.9507270279128</v>
      </c>
      <c r="AE55">
        <f t="shared" si="3"/>
        <v>1883.4366722718728</v>
      </c>
      <c r="AF55">
        <f t="shared" si="4"/>
        <v>2716.1507948399999</v>
      </c>
      <c r="AG55">
        <f t="shared" si="5"/>
        <v>1908.9877929757213</v>
      </c>
      <c r="AH55">
        <f t="shared" si="6"/>
        <v>7170.9570934759995</v>
      </c>
      <c r="AI55">
        <f t="shared" si="7"/>
        <v>-315.28712809918966</v>
      </c>
      <c r="AJ55">
        <f t="shared" si="8"/>
        <v>0</v>
      </c>
      <c r="AK55">
        <f t="shared" si="9"/>
        <v>0</v>
      </c>
      <c r="AL55">
        <f t="shared" si="10"/>
        <v>0</v>
      </c>
      <c r="AM55">
        <f t="shared" si="11"/>
        <v>3809.0021581789729</v>
      </c>
      <c r="AN55">
        <f t="shared" si="12"/>
        <v>3124.0195817703584</v>
      </c>
      <c r="AO55">
        <f t="shared" si="13"/>
        <v>0</v>
      </c>
      <c r="AP55">
        <f t="shared" si="14"/>
        <v>148.00683774393485</v>
      </c>
      <c r="AQ55">
        <f t="shared" si="15"/>
        <v>44.2582278663455</v>
      </c>
      <c r="AR55">
        <f t="shared" si="16"/>
        <v>8790.5955890908572</v>
      </c>
      <c r="AS55">
        <f t="shared" si="17"/>
        <v>2676.3331199999998</v>
      </c>
      <c r="AV55">
        <f t="shared" si="18"/>
        <v>31577.139200000001</v>
      </c>
      <c r="AW55">
        <f t="shared" si="19"/>
        <v>29941.185467142783</v>
      </c>
    </row>
    <row r="56" spans="8:49" x14ac:dyDescent="0.35">
      <c r="H56" s="2">
        <v>41638</v>
      </c>
      <c r="I56">
        <v>37446.15</v>
      </c>
      <c r="J56">
        <v>1</v>
      </c>
      <c r="K56">
        <v>194654.58615210999</v>
      </c>
      <c r="L56">
        <v>107207.05601608699</v>
      </c>
      <c r="M56">
        <v>3050484.9219999998</v>
      </c>
      <c r="N56">
        <v>53631.940600000002</v>
      </c>
      <c r="O56">
        <v>920148.46039999998</v>
      </c>
      <c r="P56">
        <v>189573.759860516</v>
      </c>
      <c r="Q56">
        <v>0</v>
      </c>
      <c r="R56">
        <v>0</v>
      </c>
      <c r="S56">
        <v>0</v>
      </c>
      <c r="T56">
        <v>433176.788484569</v>
      </c>
      <c r="U56">
        <v>567554.73096312606</v>
      </c>
      <c r="V56">
        <v>0</v>
      </c>
      <c r="W56">
        <v>10415.484598793801</v>
      </c>
      <c r="X56">
        <v>942.39685924164201</v>
      </c>
      <c r="Y56">
        <v>15.8090909090909</v>
      </c>
      <c r="Z56">
        <v>4233849</v>
      </c>
      <c r="AC56">
        <f t="shared" si="1"/>
        <v>-6478.2259999999997</v>
      </c>
      <c r="AD56">
        <f t="shared" si="2"/>
        <v>4331.4538510567518</v>
      </c>
      <c r="AE56">
        <f t="shared" si="3"/>
        <v>2099.9718132431121</v>
      </c>
      <c r="AF56">
        <f t="shared" si="4"/>
        <v>9087.3945826379986</v>
      </c>
      <c r="AG56">
        <f t="shared" si="5"/>
        <v>194.0939930314</v>
      </c>
      <c r="AH56">
        <f t="shared" si="6"/>
        <v>7641.8329636219996</v>
      </c>
      <c r="AI56">
        <f t="shared" si="7"/>
        <v>-592.03885204439143</v>
      </c>
      <c r="AJ56">
        <f t="shared" si="8"/>
        <v>0</v>
      </c>
      <c r="AK56">
        <f t="shared" si="9"/>
        <v>0</v>
      </c>
      <c r="AL56">
        <f t="shared" si="10"/>
        <v>0</v>
      </c>
      <c r="AM56">
        <f t="shared" si="11"/>
        <v>3064.2926017398413</v>
      </c>
      <c r="AN56">
        <f t="shared" si="12"/>
        <v>2805.4230351507322</v>
      </c>
      <c r="AO56">
        <f t="shared" si="13"/>
        <v>0</v>
      </c>
      <c r="AP56">
        <f t="shared" si="14"/>
        <v>133.43277319514738</v>
      </c>
      <c r="AQ56">
        <f t="shared" si="15"/>
        <v>39.099103293076482</v>
      </c>
      <c r="AR56">
        <f t="shared" si="16"/>
        <v>11346.703083636357</v>
      </c>
      <c r="AS56">
        <f t="shared" si="17"/>
        <v>3454.820784</v>
      </c>
      <c r="AV56">
        <f t="shared" si="18"/>
        <v>37446.15</v>
      </c>
      <c r="AW56">
        <f t="shared" si="19"/>
        <v>37128.253732562029</v>
      </c>
    </row>
    <row r="57" spans="8:49" x14ac:dyDescent="0.35">
      <c r="H57" s="2">
        <v>41645</v>
      </c>
      <c r="I57">
        <v>39248.929400000001</v>
      </c>
      <c r="J57">
        <v>1</v>
      </c>
      <c r="K57">
        <v>213606.61169126601</v>
      </c>
      <c r="L57">
        <v>128970.403609652</v>
      </c>
      <c r="M57">
        <v>3344758.3753999998</v>
      </c>
      <c r="N57">
        <v>0</v>
      </c>
      <c r="O57">
        <v>898242.86679999996</v>
      </c>
      <c r="P57">
        <v>239975.88989538699</v>
      </c>
      <c r="Q57">
        <v>0</v>
      </c>
      <c r="R57">
        <v>0</v>
      </c>
      <c r="S57">
        <v>0</v>
      </c>
      <c r="T57">
        <v>540408.71309074096</v>
      </c>
      <c r="U57">
        <v>672053.575126032</v>
      </c>
      <c r="V57">
        <v>0</v>
      </c>
      <c r="W57">
        <v>32323.387679035099</v>
      </c>
      <c r="X57">
        <v>82596.610490724997</v>
      </c>
      <c r="Y57">
        <v>11.056689342403599</v>
      </c>
      <c r="Z57">
        <v>2881897</v>
      </c>
      <c r="AC57">
        <f t="shared" si="1"/>
        <v>-6478.2259999999997</v>
      </c>
      <c r="AD57">
        <f t="shared" si="2"/>
        <v>4753.174323354051</v>
      </c>
      <c r="AE57">
        <f t="shared" si="3"/>
        <v>2526.2722659058636</v>
      </c>
      <c r="AF57">
        <f t="shared" si="4"/>
        <v>9964.035200316599</v>
      </c>
      <c r="AG57">
        <f t="shared" si="5"/>
        <v>0</v>
      </c>
      <c r="AH57">
        <f t="shared" si="6"/>
        <v>7459.9070087739992</v>
      </c>
      <c r="AI57">
        <f t="shared" si="7"/>
        <v>-749.44470414329351</v>
      </c>
      <c r="AJ57">
        <f t="shared" si="8"/>
        <v>0</v>
      </c>
      <c r="AK57">
        <f t="shared" si="9"/>
        <v>0</v>
      </c>
      <c r="AL57">
        <f t="shared" si="10"/>
        <v>0</v>
      </c>
      <c r="AM57">
        <f t="shared" si="11"/>
        <v>3822.8512364039016</v>
      </c>
      <c r="AN57">
        <f t="shared" si="12"/>
        <v>3321.9608218479766</v>
      </c>
      <c r="AO57">
        <f t="shared" si="13"/>
        <v>0</v>
      </c>
      <c r="AP57">
        <f t="shared" si="14"/>
        <v>414.09491955611861</v>
      </c>
      <c r="AQ57">
        <f t="shared" si="15"/>
        <v>3426.8507726496891</v>
      </c>
      <c r="AR57">
        <f t="shared" si="16"/>
        <v>7935.748600453494</v>
      </c>
      <c r="AS57">
        <f t="shared" si="17"/>
        <v>2351.6279519999998</v>
      </c>
      <c r="AV57">
        <f t="shared" si="18"/>
        <v>39248.929400000001</v>
      </c>
      <c r="AW57">
        <f t="shared" si="19"/>
        <v>38748.852397118404</v>
      </c>
    </row>
    <row r="58" spans="8:49" x14ac:dyDescent="0.35">
      <c r="H58" s="2">
        <v>41652</v>
      </c>
      <c r="I58">
        <v>42669.341200000003</v>
      </c>
      <c r="J58">
        <v>1</v>
      </c>
      <c r="K58">
        <v>245951.20701475901</v>
      </c>
      <c r="L58">
        <v>127875.81216579099</v>
      </c>
      <c r="M58">
        <v>3783307.3185000001</v>
      </c>
      <c r="N58">
        <v>0</v>
      </c>
      <c r="O58">
        <v>981009.59160000004</v>
      </c>
      <c r="P58">
        <v>251646.15742154</v>
      </c>
      <c r="Q58">
        <v>0</v>
      </c>
      <c r="R58">
        <v>0</v>
      </c>
      <c r="S58">
        <v>0</v>
      </c>
      <c r="T58">
        <v>423144.25678444502</v>
      </c>
      <c r="U58">
        <v>739977.82383192005</v>
      </c>
      <c r="V58">
        <v>0</v>
      </c>
      <c r="W58">
        <v>50219.710143228003</v>
      </c>
      <c r="X58">
        <v>66599.443675778501</v>
      </c>
      <c r="Y58">
        <v>15.7755102040816</v>
      </c>
      <c r="Z58">
        <v>4957465</v>
      </c>
      <c r="AC58">
        <f t="shared" si="1"/>
        <v>-6478.2259999999997</v>
      </c>
      <c r="AD58">
        <f t="shared" si="2"/>
        <v>5472.9062584924177</v>
      </c>
      <c r="AE58">
        <f t="shared" si="3"/>
        <v>2504.8314087035142</v>
      </c>
      <c r="AF58">
        <f t="shared" si="4"/>
        <v>11270.4725018115</v>
      </c>
      <c r="AG58">
        <f t="shared" si="5"/>
        <v>0</v>
      </c>
      <c r="AH58">
        <f t="shared" si="6"/>
        <v>8147.2846582379998</v>
      </c>
      <c r="AI58">
        <f t="shared" si="7"/>
        <v>-785.89094962746935</v>
      </c>
      <c r="AJ58">
        <f t="shared" si="8"/>
        <v>0</v>
      </c>
      <c r="AK58">
        <f t="shared" si="9"/>
        <v>0</v>
      </c>
      <c r="AL58">
        <f t="shared" si="10"/>
        <v>0</v>
      </c>
      <c r="AM58">
        <f t="shared" si="11"/>
        <v>2993.3224724931642</v>
      </c>
      <c r="AN58">
        <f t="shared" si="12"/>
        <v>3657.7103832011812</v>
      </c>
      <c r="AO58">
        <f t="shared" si="13"/>
        <v>0</v>
      </c>
      <c r="AP58">
        <f t="shared" si="14"/>
        <v>643.36470664489389</v>
      </c>
      <c r="AQ58">
        <f t="shared" si="15"/>
        <v>2763.1443186643742</v>
      </c>
      <c r="AR58">
        <f t="shared" si="16"/>
        <v>11322.601110204057</v>
      </c>
      <c r="AS58">
        <f t="shared" si="17"/>
        <v>4045.29144</v>
      </c>
      <c r="AV58">
        <f t="shared" si="18"/>
        <v>42669.341200000003</v>
      </c>
      <c r="AW58">
        <f t="shared" si="19"/>
        <v>45556.81230882564</v>
      </c>
    </row>
    <row r="59" spans="8:49" x14ac:dyDescent="0.35">
      <c r="H59" s="2">
        <v>41659</v>
      </c>
      <c r="I59">
        <v>39715.358200000002</v>
      </c>
      <c r="J59">
        <v>1</v>
      </c>
      <c r="K59">
        <v>238283.524208855</v>
      </c>
      <c r="L59">
        <v>147520.33729947399</v>
      </c>
      <c r="M59">
        <v>2200638.5016999999</v>
      </c>
      <c r="N59">
        <v>527279.31000000006</v>
      </c>
      <c r="O59">
        <v>1069769.1344000001</v>
      </c>
      <c r="P59">
        <v>192124.60806615499</v>
      </c>
      <c r="Q59">
        <v>0</v>
      </c>
      <c r="R59">
        <v>0</v>
      </c>
      <c r="S59">
        <v>0</v>
      </c>
      <c r="T59">
        <v>471589.82407066697</v>
      </c>
      <c r="U59">
        <v>516061.585490748</v>
      </c>
      <c r="V59">
        <v>0</v>
      </c>
      <c r="W59">
        <v>57008.768114582403</v>
      </c>
      <c r="X59">
        <v>53695.5896859821</v>
      </c>
      <c r="Y59">
        <v>17.492027334851901</v>
      </c>
      <c r="Z59">
        <v>2242089</v>
      </c>
      <c r="AC59">
        <f t="shared" si="1"/>
        <v>-6478.2259999999997</v>
      </c>
      <c r="AD59">
        <f t="shared" si="2"/>
        <v>5302.2849806954418</v>
      </c>
      <c r="AE59">
        <f t="shared" si="3"/>
        <v>2889.6283670220969</v>
      </c>
      <c r="AF59">
        <f t="shared" si="4"/>
        <v>6555.7020965642996</v>
      </c>
      <c r="AG59">
        <f t="shared" si="5"/>
        <v>1908.2238228900001</v>
      </c>
      <c r="AH59">
        <f t="shared" si="6"/>
        <v>8884.4326611920005</v>
      </c>
      <c r="AI59">
        <f t="shared" si="7"/>
        <v>-600.00515099060203</v>
      </c>
      <c r="AJ59">
        <f t="shared" si="8"/>
        <v>0</v>
      </c>
      <c r="AK59">
        <f t="shared" si="9"/>
        <v>0</v>
      </c>
      <c r="AL59">
        <f t="shared" si="10"/>
        <v>0</v>
      </c>
      <c r="AM59">
        <f t="shared" si="11"/>
        <v>3336.0264154758984</v>
      </c>
      <c r="AN59">
        <f t="shared" si="12"/>
        <v>2550.8924170807677</v>
      </c>
      <c r="AO59">
        <f t="shared" si="13"/>
        <v>0</v>
      </c>
      <c r="AP59">
        <f t="shared" si="14"/>
        <v>730.33932831591517</v>
      </c>
      <c r="AQ59">
        <f t="shared" si="15"/>
        <v>2227.7763204817111</v>
      </c>
      <c r="AR59">
        <f t="shared" si="16"/>
        <v>12554.601756719792</v>
      </c>
      <c r="AS59">
        <f t="shared" si="17"/>
        <v>1829.5446239999999</v>
      </c>
      <c r="AV59">
        <f t="shared" si="18"/>
        <v>39715.358200000002</v>
      </c>
      <c r="AW59">
        <f t="shared" si="19"/>
        <v>41691.221639447329</v>
      </c>
    </row>
    <row r="60" spans="8:49" x14ac:dyDescent="0.35">
      <c r="H60" s="2">
        <v>41666</v>
      </c>
      <c r="I60">
        <v>34672.605600000003</v>
      </c>
      <c r="J60">
        <v>1</v>
      </c>
      <c r="K60">
        <v>222916.36452531299</v>
      </c>
      <c r="L60">
        <v>132685.112379684</v>
      </c>
      <c r="M60">
        <v>1125616.2582</v>
      </c>
      <c r="N60">
        <v>1114681.567</v>
      </c>
      <c r="O60">
        <v>1084452.8071999999</v>
      </c>
      <c r="P60">
        <v>189510.42604961601</v>
      </c>
      <c r="Q60">
        <v>0</v>
      </c>
      <c r="R60">
        <v>0</v>
      </c>
      <c r="S60">
        <v>0</v>
      </c>
      <c r="T60">
        <v>480431.1684424</v>
      </c>
      <c r="U60">
        <v>444932.03056898603</v>
      </c>
      <c r="V60">
        <v>0</v>
      </c>
      <c r="W60">
        <v>60267.014491665897</v>
      </c>
      <c r="X60">
        <v>44720.923676439197</v>
      </c>
      <c r="Y60">
        <v>9.2665148063781295</v>
      </c>
      <c r="Z60">
        <v>1800720</v>
      </c>
      <c r="AC60">
        <f t="shared" si="1"/>
        <v>-6478.2259999999997</v>
      </c>
      <c r="AD60">
        <f t="shared" si="2"/>
        <v>4960.3349434172651</v>
      </c>
      <c r="AE60">
        <f t="shared" si="3"/>
        <v>2599.0359812932502</v>
      </c>
      <c r="AF60">
        <f t="shared" si="4"/>
        <v>3353.2108331777999</v>
      </c>
      <c r="AG60">
        <f t="shared" si="5"/>
        <v>4034.032590973</v>
      </c>
      <c r="AH60">
        <f t="shared" si="6"/>
        <v>9006.3805637959995</v>
      </c>
      <c r="AI60">
        <f t="shared" si="7"/>
        <v>-591.84106055295081</v>
      </c>
      <c r="AJ60">
        <f t="shared" si="8"/>
        <v>0</v>
      </c>
      <c r="AK60">
        <f t="shared" si="9"/>
        <v>0</v>
      </c>
      <c r="AL60">
        <f t="shared" si="10"/>
        <v>0</v>
      </c>
      <c r="AM60">
        <f t="shared" si="11"/>
        <v>3398.5700855615378</v>
      </c>
      <c r="AN60">
        <f t="shared" si="12"/>
        <v>2199.2990271024983</v>
      </c>
      <c r="AO60">
        <f t="shared" si="13"/>
        <v>0</v>
      </c>
      <c r="AP60">
        <f t="shared" si="14"/>
        <v>772.08072265273177</v>
      </c>
      <c r="AQ60">
        <f t="shared" si="15"/>
        <v>1855.4264024117858</v>
      </c>
      <c r="AR60">
        <f t="shared" si="16"/>
        <v>6650.8816182232331</v>
      </c>
      <c r="AS60">
        <f t="shared" si="17"/>
        <v>1469.38752</v>
      </c>
      <c r="AV60">
        <f t="shared" si="18"/>
        <v>34672.605600000003</v>
      </c>
      <c r="AW60">
        <f t="shared" si="19"/>
        <v>33228.57322805615</v>
      </c>
    </row>
    <row r="61" spans="8:49" x14ac:dyDescent="0.35">
      <c r="H61" s="2">
        <v>41673</v>
      </c>
      <c r="I61">
        <v>36916.722600000001</v>
      </c>
      <c r="J61">
        <v>1</v>
      </c>
      <c r="K61">
        <v>243287.058715188</v>
      </c>
      <c r="L61">
        <v>139193.15742780999</v>
      </c>
      <c r="M61">
        <v>1334851.6529999999</v>
      </c>
      <c r="N61">
        <v>798598.09689999896</v>
      </c>
      <c r="O61">
        <v>931120.97919999994</v>
      </c>
      <c r="P61">
        <v>186423.49953721199</v>
      </c>
      <c r="Q61">
        <v>0</v>
      </c>
      <c r="R61">
        <v>0</v>
      </c>
      <c r="S61">
        <v>0</v>
      </c>
      <c r="T61">
        <v>446574.29606543999</v>
      </c>
      <c r="U61">
        <v>591338.81986984098</v>
      </c>
      <c r="V61">
        <v>0</v>
      </c>
      <c r="W61">
        <v>71668.611593332695</v>
      </c>
      <c r="X61">
        <v>68544.475257191298</v>
      </c>
      <c r="Y61">
        <v>10.683257918552</v>
      </c>
      <c r="Z61">
        <v>2932153</v>
      </c>
      <c r="AC61">
        <f t="shared" si="1"/>
        <v>-6478.2259999999997</v>
      </c>
      <c r="AD61">
        <f t="shared" si="2"/>
        <v>5413.6236305303637</v>
      </c>
      <c r="AE61">
        <f t="shared" si="3"/>
        <v>2726.5155676959421</v>
      </c>
      <c r="AF61">
        <f t="shared" si="4"/>
        <v>3976.5230742869994</v>
      </c>
      <c r="AG61">
        <f t="shared" si="5"/>
        <v>2890.1265126810963</v>
      </c>
      <c r="AH61">
        <f t="shared" si="6"/>
        <v>7732.9597322559994</v>
      </c>
      <c r="AI61">
        <f t="shared" si="7"/>
        <v>-582.20058905471308</v>
      </c>
      <c r="AJ61">
        <f t="shared" si="8"/>
        <v>0</v>
      </c>
      <c r="AK61">
        <f t="shared" si="9"/>
        <v>0</v>
      </c>
      <c r="AL61">
        <f t="shared" si="10"/>
        <v>0</v>
      </c>
      <c r="AM61">
        <f t="shared" si="11"/>
        <v>3159.0665703669229</v>
      </c>
      <c r="AN61">
        <f t="shared" si="12"/>
        <v>2922.9877866166244</v>
      </c>
      <c r="AO61">
        <f t="shared" si="13"/>
        <v>0</v>
      </c>
      <c r="AP61">
        <f t="shared" si="14"/>
        <v>918.14658312218512</v>
      </c>
      <c r="AQ61">
        <f t="shared" si="15"/>
        <v>2843.8417339456096</v>
      </c>
      <c r="AR61">
        <f t="shared" si="16"/>
        <v>7667.7246190044989</v>
      </c>
      <c r="AS61">
        <f t="shared" si="17"/>
        <v>2392.6368480000001</v>
      </c>
      <c r="AV61">
        <f t="shared" si="18"/>
        <v>36916.722600000001</v>
      </c>
      <c r="AW61">
        <f t="shared" si="19"/>
        <v>35583.726069451535</v>
      </c>
    </row>
    <row r="62" spans="8:49" x14ac:dyDescent="0.35">
      <c r="H62" s="2">
        <v>41680</v>
      </c>
      <c r="I62">
        <v>46839.822800000002</v>
      </c>
      <c r="J62">
        <v>1</v>
      </c>
      <c r="K62">
        <v>254118.985229112</v>
      </c>
      <c r="L62">
        <v>150312.04445668601</v>
      </c>
      <c r="M62">
        <v>3202611.0150000001</v>
      </c>
      <c r="N62">
        <v>378161.86450000003</v>
      </c>
      <c r="O62">
        <v>758875.20319999999</v>
      </c>
      <c r="P62">
        <v>283034.29465290898</v>
      </c>
      <c r="Q62">
        <v>0</v>
      </c>
      <c r="R62">
        <v>0</v>
      </c>
      <c r="S62">
        <v>0</v>
      </c>
      <c r="T62">
        <v>752645.408754264</v>
      </c>
      <c r="U62">
        <v>815182.23291539599</v>
      </c>
      <c r="V62">
        <v>0</v>
      </c>
      <c r="W62">
        <v>78001.889274666202</v>
      </c>
      <c r="X62">
        <v>73932.752028694493</v>
      </c>
      <c r="Y62">
        <v>17.615384615384599</v>
      </c>
      <c r="Z62">
        <v>5611061</v>
      </c>
      <c r="AC62">
        <f t="shared" si="1"/>
        <v>-6478.2259999999997</v>
      </c>
      <c r="AD62">
        <f t="shared" si="2"/>
        <v>5654.6556593182004</v>
      </c>
      <c r="AE62">
        <f t="shared" si="3"/>
        <v>2944.3123268175659</v>
      </c>
      <c r="AF62">
        <f t="shared" si="4"/>
        <v>9540.5782136849994</v>
      </c>
      <c r="AG62">
        <f t="shared" si="5"/>
        <v>1368.5677876254999</v>
      </c>
      <c r="AH62">
        <f t="shared" si="6"/>
        <v>6302.4585625760001</v>
      </c>
      <c r="AI62">
        <f t="shared" si="7"/>
        <v>-883.91610220103473</v>
      </c>
      <c r="AJ62">
        <f t="shared" si="8"/>
        <v>0</v>
      </c>
      <c r="AK62">
        <f t="shared" si="9"/>
        <v>0</v>
      </c>
      <c r="AL62">
        <f t="shared" si="10"/>
        <v>0</v>
      </c>
      <c r="AM62">
        <f t="shared" si="11"/>
        <v>5324.2136215276641</v>
      </c>
      <c r="AN62">
        <f t="shared" si="12"/>
        <v>4029.4457773008025</v>
      </c>
      <c r="AO62">
        <f t="shared" si="13"/>
        <v>0</v>
      </c>
      <c r="AP62">
        <f t="shared" si="14"/>
        <v>999.2822034977487</v>
      </c>
      <c r="AQ62">
        <f t="shared" si="15"/>
        <v>3067.3959489185058</v>
      </c>
      <c r="AR62">
        <f t="shared" si="16"/>
        <v>12643.139323076912</v>
      </c>
      <c r="AS62">
        <f t="shared" si="17"/>
        <v>4578.6257759999999</v>
      </c>
      <c r="AV62">
        <f t="shared" si="18"/>
        <v>46839.822800000002</v>
      </c>
      <c r="AW62">
        <f t="shared" si="19"/>
        <v>49090.533098142871</v>
      </c>
    </row>
    <row r="63" spans="8:49" x14ac:dyDescent="0.35">
      <c r="H63" s="2">
        <v>41687</v>
      </c>
      <c r="I63">
        <v>46364.696199999998</v>
      </c>
      <c r="J63">
        <v>1</v>
      </c>
      <c r="K63">
        <v>237531.32113746699</v>
      </c>
      <c r="L63">
        <v>186855.626674011</v>
      </c>
      <c r="M63">
        <v>4081267.0005000001</v>
      </c>
      <c r="N63">
        <v>8977.28999999999</v>
      </c>
      <c r="O63">
        <v>619298.68519999995</v>
      </c>
      <c r="P63">
        <v>388491.72098968201</v>
      </c>
      <c r="Q63">
        <v>0</v>
      </c>
      <c r="R63">
        <v>0</v>
      </c>
      <c r="S63">
        <v>0</v>
      </c>
      <c r="T63">
        <v>709592.06525255798</v>
      </c>
      <c r="U63">
        <v>1048852.4513950001</v>
      </c>
      <c r="V63">
        <v>1</v>
      </c>
      <c r="W63">
        <v>74957.511419732997</v>
      </c>
      <c r="X63">
        <v>61600.524326430103</v>
      </c>
      <c r="Y63">
        <v>28.4761904761904</v>
      </c>
      <c r="Z63">
        <v>4081147</v>
      </c>
      <c r="AC63">
        <f t="shared" si="1"/>
        <v>-6478.2259999999997</v>
      </c>
      <c r="AD63">
        <f t="shared" si="2"/>
        <v>5285.5469579509154</v>
      </c>
      <c r="AE63">
        <f t="shared" si="3"/>
        <v>3660.1280152905279</v>
      </c>
      <c r="AF63">
        <f t="shared" si="4"/>
        <v>12158.094394489499</v>
      </c>
      <c r="AG63">
        <f t="shared" si="5"/>
        <v>32.48881250999996</v>
      </c>
      <c r="AH63">
        <f t="shared" si="6"/>
        <v>5143.2755805859997</v>
      </c>
      <c r="AI63">
        <f t="shared" si="7"/>
        <v>-1213.2596446507769</v>
      </c>
      <c r="AJ63">
        <f t="shared" si="8"/>
        <v>0</v>
      </c>
      <c r="AK63">
        <f t="shared" si="9"/>
        <v>0</v>
      </c>
      <c r="AL63">
        <f t="shared" si="10"/>
        <v>0</v>
      </c>
      <c r="AM63">
        <f t="shared" si="11"/>
        <v>5019.6542695965954</v>
      </c>
      <c r="AN63">
        <f t="shared" si="12"/>
        <v>5184.4776672454855</v>
      </c>
      <c r="AO63">
        <f t="shared" si="13"/>
        <v>-7028.0020000000004</v>
      </c>
      <c r="AP63">
        <f t="shared" si="14"/>
        <v>960.28067879819935</v>
      </c>
      <c r="AQ63">
        <f t="shared" si="15"/>
        <v>2555.7441537792583</v>
      </c>
      <c r="AR63">
        <f t="shared" si="16"/>
        <v>20438.29592380947</v>
      </c>
      <c r="AS63">
        <f t="shared" si="17"/>
        <v>3330.215952</v>
      </c>
      <c r="AV63">
        <f t="shared" si="18"/>
        <v>46364.696199999998</v>
      </c>
      <c r="AW63">
        <f t="shared" si="19"/>
        <v>49048.714761405179</v>
      </c>
    </row>
    <row r="64" spans="8:49" x14ac:dyDescent="0.35">
      <c r="H64" s="2">
        <v>41694</v>
      </c>
      <c r="I64">
        <v>28856.2713</v>
      </c>
      <c r="J64">
        <v>1</v>
      </c>
      <c r="K64">
        <v>200114.14268247999</v>
      </c>
      <c r="L64">
        <v>184739.41600440699</v>
      </c>
      <c r="M64">
        <v>2611127.7137000002</v>
      </c>
      <c r="N64">
        <v>274354</v>
      </c>
      <c r="O64">
        <v>483126.72759999998</v>
      </c>
      <c r="P64">
        <v>306549.71074226103</v>
      </c>
      <c r="Q64">
        <v>0</v>
      </c>
      <c r="R64">
        <v>0</v>
      </c>
      <c r="S64">
        <v>0</v>
      </c>
      <c r="T64">
        <v>480597.019151535</v>
      </c>
      <c r="U64">
        <v>970344.09340675501</v>
      </c>
      <c r="V64">
        <v>0</v>
      </c>
      <c r="W64">
        <v>80025.0091357864</v>
      </c>
      <c r="X64">
        <v>80160.414701505797</v>
      </c>
      <c r="Y64">
        <v>13.430839002267501</v>
      </c>
      <c r="Z64">
        <v>1244013</v>
      </c>
      <c r="AC64">
        <f t="shared" si="1"/>
        <v>-6478.2259999999997</v>
      </c>
      <c r="AD64">
        <f t="shared" si="2"/>
        <v>4452.9399029705446</v>
      </c>
      <c r="AE64">
        <f t="shared" si="3"/>
        <v>3618.6756806943245</v>
      </c>
      <c r="AF64">
        <f t="shared" si="4"/>
        <v>7778.5494591123006</v>
      </c>
      <c r="AG64">
        <f t="shared" si="5"/>
        <v>992.88712599999997</v>
      </c>
      <c r="AH64">
        <f t="shared" si="6"/>
        <v>4012.3674727179996</v>
      </c>
      <c r="AI64">
        <f t="shared" si="7"/>
        <v>-957.35474664808112</v>
      </c>
      <c r="AJ64">
        <f t="shared" si="8"/>
        <v>0</v>
      </c>
      <c r="AK64">
        <f t="shared" si="9"/>
        <v>0</v>
      </c>
      <c r="AL64">
        <f t="shared" si="10"/>
        <v>0</v>
      </c>
      <c r="AM64">
        <f t="shared" si="11"/>
        <v>3399.743313477959</v>
      </c>
      <c r="AN64">
        <f t="shared" si="12"/>
        <v>4796.4108537095908</v>
      </c>
      <c r="AO64">
        <f t="shared" si="13"/>
        <v>0</v>
      </c>
      <c r="AP64">
        <f t="shared" si="14"/>
        <v>1025.2003920385596</v>
      </c>
      <c r="AQ64">
        <f t="shared" si="15"/>
        <v>3325.7754455507738</v>
      </c>
      <c r="AR64">
        <f t="shared" si="16"/>
        <v>9639.7536834466591</v>
      </c>
      <c r="AS64">
        <f t="shared" si="17"/>
        <v>1015.114608</v>
      </c>
      <c r="AV64">
        <f t="shared" si="18"/>
        <v>28856.2713</v>
      </c>
      <c r="AW64">
        <f t="shared" si="19"/>
        <v>36621.837191070641</v>
      </c>
    </row>
    <row r="65" spans="8:49" x14ac:dyDescent="0.35">
      <c r="H65" s="2">
        <v>41701</v>
      </c>
      <c r="I65">
        <v>30283.066200000001</v>
      </c>
      <c r="J65">
        <v>1</v>
      </c>
      <c r="K65">
        <v>190496.54560948801</v>
      </c>
      <c r="L65">
        <v>181906.22960264399</v>
      </c>
      <c r="M65">
        <v>1005117.4721</v>
      </c>
      <c r="N65">
        <v>1055254.6100000001</v>
      </c>
      <c r="O65">
        <v>402301.71799999999</v>
      </c>
      <c r="P65">
        <v>258941.07305669601</v>
      </c>
      <c r="Q65">
        <v>0</v>
      </c>
      <c r="R65">
        <v>0</v>
      </c>
      <c r="S65">
        <v>0</v>
      </c>
      <c r="T65">
        <v>288358.21149092098</v>
      </c>
      <c r="U65">
        <v>639768.66071438999</v>
      </c>
      <c r="V65">
        <v>0</v>
      </c>
      <c r="W65">
        <v>83363.007308629094</v>
      </c>
      <c r="X65">
        <v>64269.364602708702</v>
      </c>
      <c r="Y65">
        <v>9.8163265306122405</v>
      </c>
      <c r="Z65">
        <v>1769656</v>
      </c>
      <c r="AC65">
        <f t="shared" si="1"/>
        <v>-6478.2259999999997</v>
      </c>
      <c r="AD65">
        <f t="shared" si="2"/>
        <v>4238.9291329023272</v>
      </c>
      <c r="AE65">
        <f t="shared" si="3"/>
        <v>3563.1792254565908</v>
      </c>
      <c r="AF65">
        <f t="shared" si="4"/>
        <v>2994.2449493858999</v>
      </c>
      <c r="AG65">
        <f t="shared" si="5"/>
        <v>3818.9664335900002</v>
      </c>
      <c r="AH65">
        <f t="shared" si="6"/>
        <v>3341.1157679899998</v>
      </c>
      <c r="AI65">
        <f t="shared" si="7"/>
        <v>-808.67297115606164</v>
      </c>
      <c r="AJ65">
        <f t="shared" si="8"/>
        <v>0</v>
      </c>
      <c r="AK65">
        <f t="shared" si="9"/>
        <v>0</v>
      </c>
      <c r="AL65">
        <f t="shared" si="10"/>
        <v>0</v>
      </c>
      <c r="AM65">
        <f t="shared" si="11"/>
        <v>2039.8459880867752</v>
      </c>
      <c r="AN65">
        <f t="shared" si="12"/>
        <v>3162.3764899112298</v>
      </c>
      <c r="AO65">
        <f t="shared" si="13"/>
        <v>0</v>
      </c>
      <c r="AP65">
        <f t="shared" si="14"/>
        <v>1067.9634866308472</v>
      </c>
      <c r="AQ65">
        <f t="shared" si="15"/>
        <v>2666.4716680017814</v>
      </c>
      <c r="AR65">
        <f t="shared" si="16"/>
        <v>7045.4995265306088</v>
      </c>
      <c r="AS65">
        <f t="shared" si="17"/>
        <v>1444.0392959999999</v>
      </c>
      <c r="AV65">
        <f t="shared" si="18"/>
        <v>30283.066200000001</v>
      </c>
      <c r="AW65">
        <f t="shared" si="19"/>
        <v>28095.732993329999</v>
      </c>
    </row>
    <row r="66" spans="8:49" x14ac:dyDescent="0.35">
      <c r="H66" s="2">
        <v>41708</v>
      </c>
      <c r="I66">
        <v>30699.6515</v>
      </c>
      <c r="J66">
        <v>1</v>
      </c>
      <c r="K66">
        <v>179080.49736569301</v>
      </c>
      <c r="L66">
        <v>179032.457761586</v>
      </c>
      <c r="M66">
        <v>72654.553999999902</v>
      </c>
      <c r="N66">
        <v>2022422.527</v>
      </c>
      <c r="O66">
        <v>341056.55200000003</v>
      </c>
      <c r="P66">
        <v>222913.65479252199</v>
      </c>
      <c r="Q66">
        <v>0</v>
      </c>
      <c r="R66">
        <v>0</v>
      </c>
      <c r="S66">
        <v>0</v>
      </c>
      <c r="T66">
        <v>344406.45582455199</v>
      </c>
      <c r="U66">
        <v>519845.62946435402</v>
      </c>
      <c r="V66">
        <v>0</v>
      </c>
      <c r="W66">
        <v>83221.405846903304</v>
      </c>
      <c r="X66">
        <v>63278.902438949401</v>
      </c>
      <c r="Y66">
        <v>11.6108597285067</v>
      </c>
      <c r="Z66">
        <v>2089317</v>
      </c>
      <c r="AC66">
        <f t="shared" si="1"/>
        <v>-6478.2259999999997</v>
      </c>
      <c r="AD66">
        <f t="shared" si="2"/>
        <v>3984.899227381401</v>
      </c>
      <c r="AE66">
        <f t="shared" si="3"/>
        <v>3506.8877826339467</v>
      </c>
      <c r="AF66">
        <f t="shared" si="4"/>
        <v>216.43791636599971</v>
      </c>
      <c r="AG66">
        <f t="shared" si="5"/>
        <v>7319.1471252129995</v>
      </c>
      <c r="AH66">
        <f t="shared" si="6"/>
        <v>2832.4746643600001</v>
      </c>
      <c r="AI66">
        <f t="shared" si="7"/>
        <v>-696.15934391704616</v>
      </c>
      <c r="AJ66">
        <f t="shared" si="8"/>
        <v>0</v>
      </c>
      <c r="AK66">
        <f t="shared" si="9"/>
        <v>0</v>
      </c>
      <c r="AL66">
        <f t="shared" si="10"/>
        <v>0</v>
      </c>
      <c r="AM66">
        <f t="shared" si="11"/>
        <v>2436.3312685028809</v>
      </c>
      <c r="AN66">
        <f t="shared" si="12"/>
        <v>2569.5969464423019</v>
      </c>
      <c r="AO66">
        <f t="shared" si="13"/>
        <v>0</v>
      </c>
      <c r="AP66">
        <f t="shared" si="14"/>
        <v>1066.1494303046782</v>
      </c>
      <c r="AQ66">
        <f t="shared" si="15"/>
        <v>2625.3783832895715</v>
      </c>
      <c r="AR66">
        <f t="shared" si="16"/>
        <v>8333.4948633483527</v>
      </c>
      <c r="AS66">
        <f t="shared" si="17"/>
        <v>1704.882672</v>
      </c>
      <c r="AV66">
        <f t="shared" si="18"/>
        <v>30699.6515</v>
      </c>
      <c r="AW66">
        <f t="shared" si="19"/>
        <v>29421.294935925085</v>
      </c>
    </row>
    <row r="67" spans="8:49" x14ac:dyDescent="0.35">
      <c r="H67" s="2">
        <v>41715</v>
      </c>
      <c r="I67">
        <v>33455.056700000001</v>
      </c>
      <c r="J67">
        <v>1</v>
      </c>
      <c r="K67">
        <v>167732.22841941501</v>
      </c>
      <c r="L67">
        <v>171782.754656951</v>
      </c>
      <c r="M67">
        <v>0</v>
      </c>
      <c r="N67">
        <v>2384739.3069000002</v>
      </c>
      <c r="O67">
        <v>310035.63679999998</v>
      </c>
      <c r="P67">
        <v>190554.62109439101</v>
      </c>
      <c r="Q67">
        <v>0</v>
      </c>
      <c r="R67">
        <v>0</v>
      </c>
      <c r="S67">
        <v>0</v>
      </c>
      <c r="T67">
        <v>468274.32429473102</v>
      </c>
      <c r="U67">
        <v>434585.65915183001</v>
      </c>
      <c r="V67">
        <v>0</v>
      </c>
      <c r="W67">
        <v>87619.124677522603</v>
      </c>
      <c r="X67">
        <v>56033.685492330398</v>
      </c>
      <c r="Y67">
        <v>10.797752808988699</v>
      </c>
      <c r="Z67">
        <v>1877160</v>
      </c>
      <c r="AC67">
        <f t="shared" si="1"/>
        <v>-6478.2259999999997</v>
      </c>
      <c r="AD67">
        <f t="shared" si="2"/>
        <v>3732.3775467888231</v>
      </c>
      <c r="AE67">
        <f t="shared" si="3"/>
        <v>3364.8805982203562</v>
      </c>
      <c r="AF67">
        <f t="shared" si="4"/>
        <v>0</v>
      </c>
      <c r="AG67">
        <f t="shared" si="5"/>
        <v>8630.3715516711</v>
      </c>
      <c r="AH67">
        <f t="shared" si="6"/>
        <v>2574.845963624</v>
      </c>
      <c r="AI67">
        <f t="shared" si="7"/>
        <v>-595.10208167778308</v>
      </c>
      <c r="AJ67">
        <f t="shared" si="8"/>
        <v>0</v>
      </c>
      <c r="AK67">
        <f t="shared" si="9"/>
        <v>0</v>
      </c>
      <c r="AL67">
        <f t="shared" si="10"/>
        <v>0</v>
      </c>
      <c r="AM67">
        <f t="shared" si="11"/>
        <v>3312.5725700609273</v>
      </c>
      <c r="AN67">
        <f t="shared" si="12"/>
        <v>2148.1569131874958</v>
      </c>
      <c r="AO67">
        <f t="shared" si="13"/>
        <v>0</v>
      </c>
      <c r="AP67">
        <f t="shared" si="14"/>
        <v>1122.488606243742</v>
      </c>
      <c r="AQ67">
        <f t="shared" si="15"/>
        <v>2324.7815773912957</v>
      </c>
      <c r="AR67">
        <f t="shared" si="16"/>
        <v>7749.9013573033244</v>
      </c>
      <c r="AS67">
        <f t="shared" si="17"/>
        <v>1531.7625599999999</v>
      </c>
      <c r="AV67">
        <f t="shared" si="18"/>
        <v>33455.056700000001</v>
      </c>
      <c r="AW67">
        <f t="shared" si="19"/>
        <v>29418.811162813279</v>
      </c>
    </row>
    <row r="68" spans="8:49" x14ac:dyDescent="0.35">
      <c r="H68" s="2">
        <v>41722</v>
      </c>
      <c r="I68">
        <v>37250.724800000004</v>
      </c>
      <c r="J68">
        <v>1</v>
      </c>
      <c r="K68">
        <v>162132.747051649</v>
      </c>
      <c r="L68">
        <v>176259.84279417101</v>
      </c>
      <c r="M68">
        <v>0</v>
      </c>
      <c r="N68">
        <v>2921996.0589999999</v>
      </c>
      <c r="O68">
        <v>318302.11680000002</v>
      </c>
      <c r="P68">
        <v>171914.93582079301</v>
      </c>
      <c r="Q68">
        <v>0</v>
      </c>
      <c r="R68">
        <v>0</v>
      </c>
      <c r="S68">
        <v>0</v>
      </c>
      <c r="T68">
        <v>347094.87457683898</v>
      </c>
      <c r="U68">
        <v>413714.678448689</v>
      </c>
      <c r="V68">
        <v>0</v>
      </c>
      <c r="W68">
        <v>98582.299742018105</v>
      </c>
      <c r="X68">
        <v>45667.254914568803</v>
      </c>
      <c r="Y68">
        <v>14.7336343115124</v>
      </c>
      <c r="Z68">
        <v>2653911</v>
      </c>
      <c r="AC68">
        <f t="shared" si="1"/>
        <v>-6478.2259999999997</v>
      </c>
      <c r="AD68">
        <f t="shared" si="2"/>
        <v>3607.7778873932939</v>
      </c>
      <c r="AE68">
        <f t="shared" si="3"/>
        <v>3452.5778006522219</v>
      </c>
      <c r="AF68">
        <f t="shared" si="4"/>
        <v>0</v>
      </c>
      <c r="AG68">
        <f t="shared" si="5"/>
        <v>10574.703737520998</v>
      </c>
      <c r="AH68">
        <f t="shared" si="6"/>
        <v>2643.4990800240002</v>
      </c>
      <c r="AI68">
        <f t="shared" si="7"/>
        <v>-536.89034456833656</v>
      </c>
      <c r="AJ68">
        <f t="shared" si="8"/>
        <v>0</v>
      </c>
      <c r="AK68">
        <f t="shared" si="9"/>
        <v>0</v>
      </c>
      <c r="AL68">
        <f t="shared" si="10"/>
        <v>0</v>
      </c>
      <c r="AM68">
        <f t="shared" si="11"/>
        <v>2455.3491427565591</v>
      </c>
      <c r="AN68">
        <f t="shared" si="12"/>
        <v>2044.9916555718698</v>
      </c>
      <c r="AO68">
        <f t="shared" si="13"/>
        <v>0</v>
      </c>
      <c r="AP68">
        <f t="shared" si="14"/>
        <v>1262.937841994994</v>
      </c>
      <c r="AQ68">
        <f t="shared" si="15"/>
        <v>1894.688739150545</v>
      </c>
      <c r="AR68">
        <f t="shared" si="16"/>
        <v>10574.812608577868</v>
      </c>
      <c r="AS68">
        <f t="shared" si="17"/>
        <v>2165.5913759999999</v>
      </c>
      <c r="AV68">
        <f t="shared" si="18"/>
        <v>37250.724800000004</v>
      </c>
      <c r="AW68">
        <f t="shared" si="19"/>
        <v>33661.813525074009</v>
      </c>
    </row>
    <row r="69" spans="8:49" x14ac:dyDescent="0.35">
      <c r="H69" s="2">
        <v>41729</v>
      </c>
      <c r="I69">
        <v>28963.672699999999</v>
      </c>
      <c r="J69">
        <v>1</v>
      </c>
      <c r="K69">
        <v>147886.00823098901</v>
      </c>
      <c r="L69">
        <v>226801.085676502</v>
      </c>
      <c r="M69">
        <v>0</v>
      </c>
      <c r="N69">
        <v>1605072.9464</v>
      </c>
      <c r="O69">
        <v>388253.36839999998</v>
      </c>
      <c r="P69">
        <v>160083.61186559501</v>
      </c>
      <c r="Q69">
        <v>0</v>
      </c>
      <c r="R69">
        <v>0</v>
      </c>
      <c r="S69">
        <v>0</v>
      </c>
      <c r="T69">
        <v>344475.50474610302</v>
      </c>
      <c r="U69">
        <v>268914.54099164798</v>
      </c>
      <c r="V69">
        <v>0</v>
      </c>
      <c r="W69">
        <v>100267.839793614</v>
      </c>
      <c r="X69">
        <v>36888.255145362797</v>
      </c>
      <c r="Y69">
        <v>8.6952595936794506</v>
      </c>
      <c r="Z69">
        <v>774892</v>
      </c>
      <c r="AC69">
        <f t="shared" ref="AC69:AC120" si="20">J69*J$1</f>
        <v>-6478.2259999999997</v>
      </c>
      <c r="AD69">
        <f t="shared" ref="AD69:AD120" si="21">K69*K$1</f>
        <v>3290.7594551559678</v>
      </c>
      <c r="AE69">
        <f t="shared" ref="AE69:AE120" si="22">L69*L$1</f>
        <v>4442.5796662313214</v>
      </c>
      <c r="AF69">
        <f t="shared" ref="AF69:AF120" si="23">M69*M$1</f>
        <v>0</v>
      </c>
      <c r="AG69">
        <f t="shared" ref="AG69:AG120" si="24">N69*N$1</f>
        <v>5808.7589930216</v>
      </c>
      <c r="AH69">
        <f t="shared" ref="AH69:AH120" si="25">O69*O$1</f>
        <v>3224.4442245619998</v>
      </c>
      <c r="AI69">
        <f t="shared" ref="AI69:AI120" si="26">P69*P$1</f>
        <v>-499.94111985625318</v>
      </c>
      <c r="AJ69">
        <f t="shared" ref="AJ69:AJ120" si="27">Q69*Q$1</f>
        <v>0</v>
      </c>
      <c r="AK69">
        <f t="shared" ref="AK69:AK120" si="28">R69*R$1</f>
        <v>0</v>
      </c>
      <c r="AL69">
        <f t="shared" ref="AL69:AL120" si="29">S69*S$1</f>
        <v>0</v>
      </c>
      <c r="AM69">
        <f t="shared" ref="AM69:AM120" si="30">T69*T$1</f>
        <v>2436.819720573933</v>
      </c>
      <c r="AN69">
        <f t="shared" ref="AN69:AN120" si="31">U69*U$1</f>
        <v>1329.2445761217161</v>
      </c>
      <c r="AO69">
        <f t="shared" ref="AO69:AO120" si="32">V69*V$1</f>
        <v>0</v>
      </c>
      <c r="AP69">
        <f t="shared" ref="AP69:AP120" si="33">W69*W$1</f>
        <v>1284.5312955959889</v>
      </c>
      <c r="AQ69">
        <f t="shared" ref="AQ69:AQ120" si="34">X69*X$1</f>
        <v>1530.4568177259571</v>
      </c>
      <c r="AR69">
        <f t="shared" ref="AR69:AR120" si="35">Y69*Y$1</f>
        <v>6240.8730148984141</v>
      </c>
      <c r="AS69">
        <f t="shared" ref="AS69:AS120" si="36">Z69*Z$1</f>
        <v>632.31187199999999</v>
      </c>
      <c r="AV69">
        <f t="shared" ref="AV69:AV120" si="37">I69</f>
        <v>28963.672699999999</v>
      </c>
      <c r="AW69">
        <f t="shared" ref="AW69:AW120" si="38">SUM(AC69:AS69)</f>
        <v>23242.612516030644</v>
      </c>
    </row>
    <row r="70" spans="8:49" x14ac:dyDescent="0.35">
      <c r="H70" s="2">
        <v>41736</v>
      </c>
      <c r="I70">
        <v>30435.4215</v>
      </c>
      <c r="J70">
        <v>1</v>
      </c>
      <c r="K70">
        <v>134660.08493859301</v>
      </c>
      <c r="L70">
        <v>239828.25140590101</v>
      </c>
      <c r="M70">
        <v>0</v>
      </c>
      <c r="N70">
        <v>1400687.9952012501</v>
      </c>
      <c r="O70">
        <v>401770.34600000002</v>
      </c>
      <c r="P70">
        <v>163047.108899196</v>
      </c>
      <c r="Q70">
        <v>0</v>
      </c>
      <c r="R70">
        <v>0</v>
      </c>
      <c r="S70">
        <v>0</v>
      </c>
      <c r="T70">
        <v>558518.427662662</v>
      </c>
      <c r="U70">
        <v>343135.980550821</v>
      </c>
      <c r="V70">
        <v>0</v>
      </c>
      <c r="W70">
        <v>93065.271834891595</v>
      </c>
      <c r="X70">
        <v>32824.845191968401</v>
      </c>
      <c r="Y70">
        <v>8.5923423423423397</v>
      </c>
      <c r="Z70">
        <v>1712558</v>
      </c>
      <c r="AC70">
        <f t="shared" si="20"/>
        <v>-6478.2259999999997</v>
      </c>
      <c r="AD70">
        <f t="shared" si="21"/>
        <v>2996.4562100535718</v>
      </c>
      <c r="AE70">
        <f t="shared" si="22"/>
        <v>4697.7557885387896</v>
      </c>
      <c r="AF70">
        <f t="shared" si="23"/>
        <v>0</v>
      </c>
      <c r="AG70">
        <f t="shared" si="24"/>
        <v>5069.0898546333237</v>
      </c>
      <c r="AH70">
        <f t="shared" si="25"/>
        <v>3336.7027235300002</v>
      </c>
      <c r="AI70">
        <f t="shared" si="26"/>
        <v>-509.19612109218912</v>
      </c>
      <c r="AJ70">
        <f t="shared" si="27"/>
        <v>0</v>
      </c>
      <c r="AK70">
        <f t="shared" si="28"/>
        <v>0</v>
      </c>
      <c r="AL70">
        <f t="shared" si="29"/>
        <v>0</v>
      </c>
      <c r="AM70">
        <f t="shared" si="30"/>
        <v>3950.9593572856711</v>
      </c>
      <c r="AN70">
        <f t="shared" si="31"/>
        <v>1696.1211518627083</v>
      </c>
      <c r="AO70">
        <f t="shared" si="32"/>
        <v>0</v>
      </c>
      <c r="AP70">
        <f t="shared" si="33"/>
        <v>1192.2591974767961</v>
      </c>
      <c r="AQ70">
        <f t="shared" si="34"/>
        <v>1361.870002169577</v>
      </c>
      <c r="AR70">
        <f t="shared" si="35"/>
        <v>6167.0059279279258</v>
      </c>
      <c r="AS70">
        <f t="shared" si="36"/>
        <v>1397.447328</v>
      </c>
      <c r="AV70">
        <f t="shared" si="37"/>
        <v>30435.4215</v>
      </c>
      <c r="AW70">
        <f t="shared" si="38"/>
        <v>24878.245420386174</v>
      </c>
    </row>
    <row r="71" spans="8:49" x14ac:dyDescent="0.35">
      <c r="H71" s="2">
        <v>41743</v>
      </c>
      <c r="I71">
        <v>31203.919000000002</v>
      </c>
      <c r="J71">
        <v>1</v>
      </c>
      <c r="K71">
        <v>131398.20096315601</v>
      </c>
      <c r="L71">
        <v>261344.12084354</v>
      </c>
      <c r="M71">
        <v>0</v>
      </c>
      <c r="N71">
        <v>1289024.7380021201</v>
      </c>
      <c r="O71">
        <v>387183.41080000001</v>
      </c>
      <c r="P71">
        <v>170552.86167439699</v>
      </c>
      <c r="Q71">
        <v>0</v>
      </c>
      <c r="R71">
        <v>0</v>
      </c>
      <c r="S71">
        <v>0</v>
      </c>
      <c r="T71">
        <v>435044.776597597</v>
      </c>
      <c r="U71">
        <v>391379.91626428301</v>
      </c>
      <c r="V71">
        <v>0</v>
      </c>
      <c r="W71">
        <v>87427.2174679132</v>
      </c>
      <c r="X71">
        <v>26491.112469614702</v>
      </c>
      <c r="Y71">
        <v>8.7101123595505605</v>
      </c>
      <c r="Z71">
        <v>1798535</v>
      </c>
      <c r="AC71">
        <f t="shared" si="20"/>
        <v>-6478.2259999999997</v>
      </c>
      <c r="AD71">
        <f t="shared" si="21"/>
        <v>2923.8727678321475</v>
      </c>
      <c r="AE71">
        <f t="shared" si="22"/>
        <v>5119.2086390832619</v>
      </c>
      <c r="AF71">
        <f t="shared" si="23"/>
        <v>0</v>
      </c>
      <c r="AG71">
        <f t="shared" si="24"/>
        <v>4664.9805268296723</v>
      </c>
      <c r="AH71">
        <f t="shared" si="25"/>
        <v>3215.558226694</v>
      </c>
      <c r="AI71">
        <f t="shared" si="26"/>
        <v>-532.63658700914175</v>
      </c>
      <c r="AJ71">
        <f t="shared" si="27"/>
        <v>0</v>
      </c>
      <c r="AK71">
        <f t="shared" si="28"/>
        <v>0</v>
      </c>
      <c r="AL71">
        <f t="shared" si="29"/>
        <v>0</v>
      </c>
      <c r="AM71">
        <f t="shared" si="30"/>
        <v>3077.5067496514012</v>
      </c>
      <c r="AN71">
        <f t="shared" si="31"/>
        <v>1934.5909260943511</v>
      </c>
      <c r="AO71">
        <f t="shared" si="32"/>
        <v>0</v>
      </c>
      <c r="AP71">
        <f t="shared" si="33"/>
        <v>1120.030082981436</v>
      </c>
      <c r="AQ71">
        <f t="shared" si="34"/>
        <v>1099.0897652518443</v>
      </c>
      <c r="AR71">
        <f t="shared" si="35"/>
        <v>6251.5333321348307</v>
      </c>
      <c r="AS71">
        <f t="shared" si="36"/>
        <v>1467.60456</v>
      </c>
      <c r="AV71">
        <f t="shared" si="37"/>
        <v>31203.919000000002</v>
      </c>
      <c r="AW71">
        <f t="shared" si="38"/>
        <v>23863.112989543803</v>
      </c>
    </row>
    <row r="72" spans="8:49" x14ac:dyDescent="0.35">
      <c r="H72" s="2">
        <v>41750</v>
      </c>
      <c r="I72">
        <v>13542.1438</v>
      </c>
      <c r="J72">
        <v>1</v>
      </c>
      <c r="K72">
        <v>94423.610577893705</v>
      </c>
      <c r="L72">
        <v>192625.67250612401</v>
      </c>
      <c r="M72">
        <v>0</v>
      </c>
      <c r="N72">
        <v>902317.31660148699</v>
      </c>
      <c r="O72">
        <v>289275.99800000002</v>
      </c>
      <c r="P72">
        <v>172839.746255798</v>
      </c>
      <c r="Q72">
        <v>0</v>
      </c>
      <c r="R72">
        <v>0</v>
      </c>
      <c r="S72">
        <v>0</v>
      </c>
      <c r="T72">
        <v>393241.95095855801</v>
      </c>
      <c r="U72">
        <v>254396.94557178399</v>
      </c>
      <c r="V72">
        <v>0</v>
      </c>
      <c r="W72">
        <v>92782.773974330601</v>
      </c>
      <c r="X72">
        <v>21215.684835282402</v>
      </c>
      <c r="Y72">
        <v>9.1393258426966195</v>
      </c>
      <c r="Z72">
        <v>658905</v>
      </c>
      <c r="AC72">
        <f t="shared" si="20"/>
        <v>-6478.2259999999997</v>
      </c>
      <c r="AD72">
        <f t="shared" si="21"/>
        <v>2101.1141825792906</v>
      </c>
      <c r="AE72">
        <f t="shared" si="22"/>
        <v>3773.1516730499575</v>
      </c>
      <c r="AF72">
        <f t="shared" si="23"/>
        <v>0</v>
      </c>
      <c r="AG72">
        <f t="shared" si="24"/>
        <v>3265.486368780781</v>
      </c>
      <c r="AH72">
        <f t="shared" si="25"/>
        <v>2402.43716339</v>
      </c>
      <c r="AI72">
        <f t="shared" si="26"/>
        <v>-539.77852755685717</v>
      </c>
      <c r="AJ72">
        <f t="shared" si="27"/>
        <v>0</v>
      </c>
      <c r="AK72">
        <f t="shared" si="28"/>
        <v>0</v>
      </c>
      <c r="AL72">
        <f t="shared" si="29"/>
        <v>0</v>
      </c>
      <c r="AM72">
        <f t="shared" si="30"/>
        <v>2781.7935610808395</v>
      </c>
      <c r="AN72">
        <f t="shared" si="31"/>
        <v>1257.4841019613284</v>
      </c>
      <c r="AO72">
        <f t="shared" si="32"/>
        <v>0</v>
      </c>
      <c r="AP72">
        <f t="shared" si="33"/>
        <v>1188.6401173851493</v>
      </c>
      <c r="AQ72">
        <f t="shared" si="34"/>
        <v>880.21754813103155</v>
      </c>
      <c r="AR72">
        <f t="shared" si="35"/>
        <v>6559.5939271910047</v>
      </c>
      <c r="AS72">
        <f t="shared" si="36"/>
        <v>537.66647999999998</v>
      </c>
      <c r="AV72">
        <f t="shared" si="37"/>
        <v>13542.1438</v>
      </c>
      <c r="AW72">
        <f t="shared" si="38"/>
        <v>17729.580595992527</v>
      </c>
    </row>
    <row r="73" spans="8:49" x14ac:dyDescent="0.35">
      <c r="H73" s="2">
        <v>41757</v>
      </c>
      <c r="I73">
        <v>7514.3834999999999</v>
      </c>
      <c r="J73">
        <v>1</v>
      </c>
      <c r="K73">
        <v>79039.636346736195</v>
      </c>
      <c r="L73">
        <v>201131.29350367401</v>
      </c>
      <c r="M73">
        <v>0</v>
      </c>
      <c r="N73">
        <v>1083785.0680018601</v>
      </c>
      <c r="O73">
        <v>305282.22399999999</v>
      </c>
      <c r="P73">
        <v>177696.82969184799</v>
      </c>
      <c r="Q73">
        <v>0</v>
      </c>
      <c r="R73">
        <v>0</v>
      </c>
      <c r="S73">
        <v>0</v>
      </c>
      <c r="T73">
        <v>264621.17057513399</v>
      </c>
      <c r="U73">
        <v>288840.97266853502</v>
      </c>
      <c r="V73">
        <v>0</v>
      </c>
      <c r="W73">
        <v>126988.21917946399</v>
      </c>
      <c r="X73">
        <v>16989.096059563399</v>
      </c>
      <c r="Y73">
        <v>7.2157303370786501</v>
      </c>
      <c r="Z73">
        <v>1453603</v>
      </c>
      <c r="AC73">
        <f t="shared" si="20"/>
        <v>-6478.2259999999997</v>
      </c>
      <c r="AD73">
        <f t="shared" si="21"/>
        <v>1758.7899879875738</v>
      </c>
      <c r="AE73">
        <f t="shared" si="22"/>
        <v>3939.7597771499668</v>
      </c>
      <c r="AF73">
        <f t="shared" si="23"/>
        <v>0</v>
      </c>
      <c r="AG73">
        <f t="shared" si="24"/>
        <v>3922.2181610987313</v>
      </c>
      <c r="AH73">
        <f t="shared" si="25"/>
        <v>2535.36887032</v>
      </c>
      <c r="AI73">
        <f t="shared" si="26"/>
        <v>-554.94719912764128</v>
      </c>
      <c r="AJ73">
        <f t="shared" si="27"/>
        <v>0</v>
      </c>
      <c r="AK73">
        <f t="shared" si="28"/>
        <v>0</v>
      </c>
      <c r="AL73">
        <f t="shared" si="29"/>
        <v>0</v>
      </c>
      <c r="AM73">
        <f t="shared" si="30"/>
        <v>1871.930160648498</v>
      </c>
      <c r="AN73">
        <f t="shared" si="31"/>
        <v>1427.7409279005687</v>
      </c>
      <c r="AO73">
        <f t="shared" si="32"/>
        <v>0</v>
      </c>
      <c r="AP73">
        <f t="shared" si="33"/>
        <v>1626.8460759081131</v>
      </c>
      <c r="AQ73">
        <f t="shared" si="34"/>
        <v>704.86060641522579</v>
      </c>
      <c r="AR73">
        <f t="shared" si="35"/>
        <v>5178.9663388764029</v>
      </c>
      <c r="AS73">
        <f t="shared" si="36"/>
        <v>1186.140048</v>
      </c>
      <c r="AV73">
        <f t="shared" si="37"/>
        <v>7514.3834999999999</v>
      </c>
      <c r="AW73">
        <f t="shared" si="38"/>
        <v>17119.44775517744</v>
      </c>
    </row>
    <row r="74" spans="8:49" x14ac:dyDescent="0.35">
      <c r="H74" s="2">
        <v>41764</v>
      </c>
      <c r="I74">
        <v>22066.880000000001</v>
      </c>
      <c r="J74">
        <v>1</v>
      </c>
      <c r="K74">
        <v>106240.791808041</v>
      </c>
      <c r="L74">
        <v>232795.726102204</v>
      </c>
      <c r="M74">
        <v>0</v>
      </c>
      <c r="N74">
        <v>1273430.17932071</v>
      </c>
      <c r="O74">
        <v>298780.17879999999</v>
      </c>
      <c r="P74">
        <v>196440.84226888599</v>
      </c>
      <c r="Q74">
        <v>0</v>
      </c>
      <c r="R74">
        <v>0</v>
      </c>
      <c r="S74">
        <v>0</v>
      </c>
      <c r="T74">
        <v>158772.70234508</v>
      </c>
      <c r="U74">
        <v>311229.59028142202</v>
      </c>
      <c r="V74">
        <v>0</v>
      </c>
      <c r="W74">
        <v>231669.57534357099</v>
      </c>
      <c r="X74">
        <v>13616.9589038144</v>
      </c>
      <c r="Y74">
        <v>8.7740492170022293</v>
      </c>
      <c r="Z74">
        <v>1889058</v>
      </c>
      <c r="AC74">
        <f t="shared" si="20"/>
        <v>-6478.2259999999997</v>
      </c>
      <c r="AD74">
        <f t="shared" si="21"/>
        <v>2364.0700993125283</v>
      </c>
      <c r="AE74">
        <f t="shared" si="22"/>
        <v>4560.0026828899727</v>
      </c>
      <c r="AF74">
        <f t="shared" si="23"/>
        <v>0</v>
      </c>
      <c r="AG74">
        <f t="shared" si="24"/>
        <v>4608.5438189616489</v>
      </c>
      <c r="AH74">
        <f t="shared" si="25"/>
        <v>2481.3693849339998</v>
      </c>
      <c r="AI74">
        <f t="shared" si="26"/>
        <v>-613.48475040573089</v>
      </c>
      <c r="AJ74">
        <f t="shared" si="27"/>
        <v>0</v>
      </c>
      <c r="AK74">
        <f t="shared" si="28"/>
        <v>0</v>
      </c>
      <c r="AL74">
        <f t="shared" si="29"/>
        <v>0</v>
      </c>
      <c r="AM74">
        <f t="shared" si="30"/>
        <v>1123.158096389096</v>
      </c>
      <c r="AN74">
        <f t="shared" si="31"/>
        <v>1538.407864761069</v>
      </c>
      <c r="AO74">
        <f t="shared" si="32"/>
        <v>0</v>
      </c>
      <c r="AP74">
        <f t="shared" si="33"/>
        <v>2967.9189297264879</v>
      </c>
      <c r="AQ74">
        <f t="shared" si="34"/>
        <v>564.95400796035563</v>
      </c>
      <c r="AR74">
        <f t="shared" si="35"/>
        <v>6297.4229118568173</v>
      </c>
      <c r="AS74">
        <f t="shared" si="36"/>
        <v>1541.4713280000001</v>
      </c>
      <c r="AV74">
        <f t="shared" si="37"/>
        <v>22066.880000000001</v>
      </c>
      <c r="AW74">
        <f t="shared" si="38"/>
        <v>20955.608374386244</v>
      </c>
    </row>
    <row r="75" spans="8:49" x14ac:dyDescent="0.35">
      <c r="H75" s="2">
        <v>41771</v>
      </c>
      <c r="I75">
        <v>28080.787</v>
      </c>
      <c r="J75">
        <v>1</v>
      </c>
      <c r="K75">
        <v>144378.66508482501</v>
      </c>
      <c r="L75">
        <v>282879.70566132199</v>
      </c>
      <c r="M75">
        <v>1440299.2956375</v>
      </c>
      <c r="N75">
        <v>981852.24988090899</v>
      </c>
      <c r="O75">
        <v>316110.5528</v>
      </c>
      <c r="P75">
        <v>241202.32170166401</v>
      </c>
      <c r="Q75">
        <v>0</v>
      </c>
      <c r="R75">
        <v>0</v>
      </c>
      <c r="S75">
        <v>0</v>
      </c>
      <c r="T75">
        <v>218741.62140704799</v>
      </c>
      <c r="U75">
        <v>531132.871671987</v>
      </c>
      <c r="V75">
        <v>0</v>
      </c>
      <c r="W75">
        <v>306620.66027485701</v>
      </c>
      <c r="X75">
        <v>10922.9712163405</v>
      </c>
      <c r="Y75">
        <v>9.203125</v>
      </c>
      <c r="Z75">
        <v>2812281</v>
      </c>
      <c r="AC75">
        <f t="shared" si="20"/>
        <v>-6478.2259999999997</v>
      </c>
      <c r="AD75">
        <f t="shared" si="21"/>
        <v>3212.7140554675261</v>
      </c>
      <c r="AE75">
        <f t="shared" si="22"/>
        <v>5541.0476744939751</v>
      </c>
      <c r="AF75">
        <f t="shared" si="23"/>
        <v>4290.6516017041122</v>
      </c>
      <c r="AG75">
        <f t="shared" si="24"/>
        <v>3553.3232923190094</v>
      </c>
      <c r="AH75">
        <f t="shared" si="25"/>
        <v>2625.2981410040002</v>
      </c>
      <c r="AI75">
        <f t="shared" si="26"/>
        <v>-753.27485067429666</v>
      </c>
      <c r="AJ75">
        <f t="shared" si="27"/>
        <v>0</v>
      </c>
      <c r="AK75">
        <f t="shared" si="28"/>
        <v>0</v>
      </c>
      <c r="AL75">
        <f t="shared" si="29"/>
        <v>0</v>
      </c>
      <c r="AM75">
        <f t="shared" si="30"/>
        <v>1547.3782298334577</v>
      </c>
      <c r="AN75">
        <f t="shared" si="31"/>
        <v>2625.3897846746318</v>
      </c>
      <c r="AO75">
        <f t="shared" si="32"/>
        <v>0</v>
      </c>
      <c r="AP75">
        <f t="shared" si="33"/>
        <v>3928.1172787811929</v>
      </c>
      <c r="AQ75">
        <f t="shared" si="34"/>
        <v>453.18315279475098</v>
      </c>
      <c r="AR75">
        <f t="shared" si="35"/>
        <v>6605.3846750000002</v>
      </c>
      <c r="AS75">
        <f t="shared" si="36"/>
        <v>2294.8212960000001</v>
      </c>
      <c r="AV75">
        <f t="shared" si="37"/>
        <v>28080.787</v>
      </c>
      <c r="AW75">
        <f t="shared" si="38"/>
        <v>29445.808331398359</v>
      </c>
    </row>
    <row r="76" spans="8:49" x14ac:dyDescent="0.35">
      <c r="H76" s="2">
        <v>41778</v>
      </c>
      <c r="I76">
        <v>36332.544999999998</v>
      </c>
      <c r="J76">
        <v>1</v>
      </c>
      <c r="K76">
        <v>182060.25905089499</v>
      </c>
      <c r="L76">
        <v>341092.08339679299</v>
      </c>
      <c r="M76">
        <v>2946862.70257125</v>
      </c>
      <c r="N76">
        <v>456697.98670320702</v>
      </c>
      <c r="O76">
        <v>294963.20679999999</v>
      </c>
      <c r="P76">
        <v>221984.28127624799</v>
      </c>
      <c r="Q76">
        <v>0</v>
      </c>
      <c r="R76">
        <v>0</v>
      </c>
      <c r="S76">
        <v>0</v>
      </c>
      <c r="T76">
        <v>325626.52284422901</v>
      </c>
      <c r="U76">
        <v>747763.16737194697</v>
      </c>
      <c r="V76">
        <v>0</v>
      </c>
      <c r="W76">
        <v>282096.52821988502</v>
      </c>
      <c r="X76">
        <v>18633.5057212875</v>
      </c>
      <c r="Y76">
        <v>15.0245535714285</v>
      </c>
      <c r="Z76">
        <v>4660947</v>
      </c>
      <c r="AC76">
        <f t="shared" si="20"/>
        <v>-6478.2259999999997</v>
      </c>
      <c r="AD76">
        <f t="shared" si="21"/>
        <v>4051.2048844005158</v>
      </c>
      <c r="AE76">
        <f t="shared" si="22"/>
        <v>6681.3117295763814</v>
      </c>
      <c r="AF76">
        <f t="shared" si="23"/>
        <v>8778.7039909597534</v>
      </c>
      <c r="AG76">
        <f t="shared" si="24"/>
        <v>1652.7900138789062</v>
      </c>
      <c r="AH76">
        <f t="shared" si="25"/>
        <v>2449.6694324739997</v>
      </c>
      <c r="AI76">
        <f t="shared" si="26"/>
        <v>-693.25691042572248</v>
      </c>
      <c r="AJ76">
        <f t="shared" si="27"/>
        <v>0</v>
      </c>
      <c r="AK76">
        <f t="shared" si="28"/>
        <v>0</v>
      </c>
      <c r="AL76">
        <f t="shared" si="29"/>
        <v>0</v>
      </c>
      <c r="AM76">
        <f t="shared" si="30"/>
        <v>2303.4820226000761</v>
      </c>
      <c r="AN76">
        <f t="shared" si="31"/>
        <v>3696.193336319534</v>
      </c>
      <c r="AO76">
        <f t="shared" si="32"/>
        <v>0</v>
      </c>
      <c r="AP76">
        <f t="shared" si="33"/>
        <v>3613.938623024947</v>
      </c>
      <c r="AQ76">
        <f t="shared" si="34"/>
        <v>773.08551887049703</v>
      </c>
      <c r="AR76">
        <f t="shared" si="35"/>
        <v>10783.614903571377</v>
      </c>
      <c r="AS76">
        <f t="shared" si="36"/>
        <v>3803.3327519999998</v>
      </c>
      <c r="AV76">
        <f t="shared" si="37"/>
        <v>36332.544999999998</v>
      </c>
      <c r="AW76">
        <f t="shared" si="38"/>
        <v>41415.844297250267</v>
      </c>
    </row>
    <row r="77" spans="8:49" x14ac:dyDescent="0.35">
      <c r="H77" s="2">
        <v>41785</v>
      </c>
      <c r="I77">
        <v>38768.757100000003</v>
      </c>
      <c r="J77">
        <v>1</v>
      </c>
      <c r="K77">
        <v>193261.65543053701</v>
      </c>
      <c r="L77">
        <v>378591.07003807602</v>
      </c>
      <c r="M77">
        <v>3953808.92742487</v>
      </c>
      <c r="N77">
        <v>44321.050934639003</v>
      </c>
      <c r="O77">
        <v>287115.33880000003</v>
      </c>
      <c r="P77">
        <v>212322.51095718599</v>
      </c>
      <c r="Q77">
        <v>0</v>
      </c>
      <c r="R77">
        <v>1</v>
      </c>
      <c r="S77">
        <v>0</v>
      </c>
      <c r="T77">
        <v>245772.91370653699</v>
      </c>
      <c r="U77">
        <v>964300.94534176495</v>
      </c>
      <c r="V77">
        <v>0</v>
      </c>
      <c r="W77">
        <v>241120.222575908</v>
      </c>
      <c r="X77">
        <v>17414.6201410471</v>
      </c>
      <c r="Y77">
        <v>19.620535714285701</v>
      </c>
      <c r="Z77">
        <v>3764187</v>
      </c>
      <c r="AC77">
        <f t="shared" si="20"/>
        <v>-6478.2259999999997</v>
      </c>
      <c r="AD77">
        <f t="shared" si="21"/>
        <v>4300.4583566403098</v>
      </c>
      <c r="AE77">
        <f t="shared" si="22"/>
        <v>7415.8418799058336</v>
      </c>
      <c r="AF77">
        <f t="shared" si="23"/>
        <v>11778.396794798688</v>
      </c>
      <c r="AG77">
        <f t="shared" si="24"/>
        <v>160.39788333245855</v>
      </c>
      <c r="AH77">
        <f t="shared" si="25"/>
        <v>2384.4928887340002</v>
      </c>
      <c r="AI77">
        <f t="shared" si="26"/>
        <v>-663.08320171929188</v>
      </c>
      <c r="AJ77">
        <f t="shared" si="27"/>
        <v>0</v>
      </c>
      <c r="AK77">
        <f t="shared" si="28"/>
        <v>-8969.6350000000002</v>
      </c>
      <c r="AL77">
        <f t="shared" si="29"/>
        <v>0</v>
      </c>
      <c r="AM77">
        <f t="shared" si="30"/>
        <v>1738.5975915600427</v>
      </c>
      <c r="AN77">
        <f t="shared" si="31"/>
        <v>4766.5395728243448</v>
      </c>
      <c r="AO77">
        <f t="shared" si="32"/>
        <v>0</v>
      </c>
      <c r="AP77">
        <f t="shared" si="33"/>
        <v>3088.9911714199575</v>
      </c>
      <c r="AQ77">
        <f t="shared" si="34"/>
        <v>722.51517503190314</v>
      </c>
      <c r="AR77">
        <f t="shared" si="35"/>
        <v>14082.302035714276</v>
      </c>
      <c r="AS77">
        <f t="shared" si="36"/>
        <v>3071.5765919999999</v>
      </c>
      <c r="AV77">
        <f t="shared" si="37"/>
        <v>38768.757100000003</v>
      </c>
      <c r="AW77">
        <f t="shared" si="38"/>
        <v>37399.165740242519</v>
      </c>
    </row>
    <row r="78" spans="8:49" x14ac:dyDescent="0.35">
      <c r="H78" s="2">
        <v>41792</v>
      </c>
      <c r="I78">
        <v>28697.537700000001</v>
      </c>
      <c r="J78">
        <v>1</v>
      </c>
      <c r="K78">
        <v>178357.72325832199</v>
      </c>
      <c r="L78">
        <v>348290.23202284501</v>
      </c>
      <c r="M78">
        <v>2427966.9850687501</v>
      </c>
      <c r="N78">
        <v>858261.7</v>
      </c>
      <c r="O78">
        <v>293498.9216</v>
      </c>
      <c r="P78">
        <v>220753.80321788901</v>
      </c>
      <c r="Q78">
        <v>0</v>
      </c>
      <c r="R78">
        <v>0</v>
      </c>
      <c r="S78">
        <v>0</v>
      </c>
      <c r="T78">
        <v>474374.06442392198</v>
      </c>
      <c r="U78">
        <v>642353.44049167901</v>
      </c>
      <c r="V78">
        <v>0</v>
      </c>
      <c r="W78">
        <v>234594.17806072699</v>
      </c>
      <c r="X78">
        <v>14285.5447563408</v>
      </c>
      <c r="Y78">
        <v>9.7671840354767099</v>
      </c>
      <c r="Z78">
        <v>1885869</v>
      </c>
      <c r="AC78">
        <f t="shared" si="20"/>
        <v>-6478.2259999999997</v>
      </c>
      <c r="AD78">
        <f t="shared" si="21"/>
        <v>3968.816057944181</v>
      </c>
      <c r="AE78">
        <f t="shared" si="22"/>
        <v>6822.3090648634889</v>
      </c>
      <c r="AF78">
        <f t="shared" si="23"/>
        <v>7232.913648519806</v>
      </c>
      <c r="AG78">
        <f t="shared" si="24"/>
        <v>3106.0490922999998</v>
      </c>
      <c r="AH78">
        <f t="shared" si="25"/>
        <v>2437.5085438880001</v>
      </c>
      <c r="AI78">
        <f t="shared" si="26"/>
        <v>-689.4141274494674</v>
      </c>
      <c r="AJ78">
        <f t="shared" si="27"/>
        <v>0</v>
      </c>
      <c r="AK78">
        <f t="shared" si="28"/>
        <v>0</v>
      </c>
      <c r="AL78">
        <f t="shared" si="29"/>
        <v>0</v>
      </c>
      <c r="AM78">
        <f t="shared" si="30"/>
        <v>3355.7221317348244</v>
      </c>
      <c r="AN78">
        <f t="shared" si="31"/>
        <v>3175.1530563503698</v>
      </c>
      <c r="AO78">
        <f t="shared" si="32"/>
        <v>0</v>
      </c>
      <c r="AP78">
        <f t="shared" si="33"/>
        <v>3005.3860151359731</v>
      </c>
      <c r="AQ78">
        <f t="shared" si="34"/>
        <v>592.69296639582342</v>
      </c>
      <c r="AR78">
        <f t="shared" si="35"/>
        <v>7010.2283458979982</v>
      </c>
      <c r="AS78">
        <f t="shared" si="36"/>
        <v>1538.8691039999999</v>
      </c>
      <c r="AV78">
        <f t="shared" si="37"/>
        <v>28697.537700000001</v>
      </c>
      <c r="AW78">
        <f t="shared" si="38"/>
        <v>35078.007899580989</v>
      </c>
    </row>
    <row r="79" spans="8:49" x14ac:dyDescent="0.35">
      <c r="H79" s="2">
        <v>41799</v>
      </c>
      <c r="I79">
        <v>29490.5798</v>
      </c>
      <c r="J79">
        <v>1</v>
      </c>
      <c r="K79">
        <v>175162.373954993</v>
      </c>
      <c r="L79">
        <v>330359.689213707</v>
      </c>
      <c r="M79">
        <v>1034618.84344875</v>
      </c>
      <c r="N79">
        <v>1894008.32785</v>
      </c>
      <c r="O79">
        <v>299238.16399999999</v>
      </c>
      <c r="P79">
        <v>244193.772413417</v>
      </c>
      <c r="Q79">
        <v>0</v>
      </c>
      <c r="R79">
        <v>0</v>
      </c>
      <c r="S79">
        <v>0</v>
      </c>
      <c r="T79">
        <v>382368.93865435303</v>
      </c>
      <c r="U79">
        <v>521955.58879459102</v>
      </c>
      <c r="V79">
        <v>0</v>
      </c>
      <c r="W79">
        <v>238431.34244858101</v>
      </c>
      <c r="X79">
        <v>11466.387447147799</v>
      </c>
      <c r="Y79">
        <v>8.5809312638580906</v>
      </c>
      <c r="Z79">
        <v>2344405</v>
      </c>
      <c r="AC79">
        <f t="shared" si="20"/>
        <v>-6478.2259999999997</v>
      </c>
      <c r="AD79">
        <f t="shared" si="21"/>
        <v>3897.7131452465046</v>
      </c>
      <c r="AE79">
        <f t="shared" si="22"/>
        <v>6471.0855923180934</v>
      </c>
      <c r="AF79">
        <f t="shared" si="23"/>
        <v>3082.1295346338261</v>
      </c>
      <c r="AG79">
        <f t="shared" si="24"/>
        <v>6854.4161384891495</v>
      </c>
      <c r="AH79">
        <f t="shared" si="25"/>
        <v>2485.1729520199997</v>
      </c>
      <c r="AI79">
        <f t="shared" si="26"/>
        <v>-762.61715124710122</v>
      </c>
      <c r="AJ79">
        <f t="shared" si="27"/>
        <v>0</v>
      </c>
      <c r="AK79">
        <f t="shared" si="28"/>
        <v>0</v>
      </c>
      <c r="AL79">
        <f t="shared" si="29"/>
        <v>0</v>
      </c>
      <c r="AM79">
        <f t="shared" si="30"/>
        <v>2704.8778720408936</v>
      </c>
      <c r="AN79">
        <f t="shared" si="31"/>
        <v>2580.0264754116638</v>
      </c>
      <c r="AO79">
        <f t="shared" si="32"/>
        <v>0</v>
      </c>
      <c r="AP79">
        <f t="shared" si="33"/>
        <v>3054.5439281087711</v>
      </c>
      <c r="AQ79">
        <f t="shared" si="34"/>
        <v>475.72894879471505</v>
      </c>
      <c r="AR79">
        <f t="shared" si="35"/>
        <v>6158.815822616406</v>
      </c>
      <c r="AS79">
        <f t="shared" si="36"/>
        <v>1913.03448</v>
      </c>
      <c r="AV79">
        <f t="shared" si="37"/>
        <v>29490.5798</v>
      </c>
      <c r="AW79">
        <f t="shared" si="38"/>
        <v>32436.701738432923</v>
      </c>
    </row>
    <row r="80" spans="8:49" x14ac:dyDescent="0.35">
      <c r="H80" s="2">
        <v>41806</v>
      </c>
      <c r="I80">
        <v>26487.806199999999</v>
      </c>
      <c r="J80">
        <v>1</v>
      </c>
      <c r="K80">
        <v>168391.62437299601</v>
      </c>
      <c r="L80">
        <v>311463.40352822398</v>
      </c>
      <c r="M80">
        <v>75618.4631947499</v>
      </c>
      <c r="N80">
        <v>2597311.7881450001</v>
      </c>
      <c r="O80">
        <v>318965.88760000002</v>
      </c>
      <c r="P80">
        <v>301930.67931006302</v>
      </c>
      <c r="Q80">
        <v>0</v>
      </c>
      <c r="R80">
        <v>0</v>
      </c>
      <c r="S80">
        <v>0</v>
      </c>
      <c r="T80">
        <v>402458.55800761201</v>
      </c>
      <c r="U80">
        <v>443230.288978984</v>
      </c>
      <c r="V80">
        <v>0</v>
      </c>
      <c r="W80">
        <v>270642.07395886502</v>
      </c>
      <c r="X80">
        <v>9210.6949172613604</v>
      </c>
      <c r="Y80">
        <v>8.7937915742793695</v>
      </c>
      <c r="Z80">
        <v>2123787</v>
      </c>
      <c r="AC80">
        <f t="shared" si="20"/>
        <v>-6478.2259999999997</v>
      </c>
      <c r="AD80">
        <f t="shared" si="21"/>
        <v>3747.0504255479073</v>
      </c>
      <c r="AE80">
        <f t="shared" si="22"/>
        <v>6100.9451483108514</v>
      </c>
      <c r="AF80">
        <f t="shared" si="23"/>
        <v>225.26740185715994</v>
      </c>
      <c r="AG80">
        <f t="shared" si="24"/>
        <v>9399.6713612967542</v>
      </c>
      <c r="AH80">
        <f t="shared" si="25"/>
        <v>2649.011696518</v>
      </c>
      <c r="AI80">
        <f t="shared" si="26"/>
        <v>-942.92951148532677</v>
      </c>
      <c r="AJ80">
        <f t="shared" si="27"/>
        <v>0</v>
      </c>
      <c r="AK80">
        <f t="shared" si="28"/>
        <v>0</v>
      </c>
      <c r="AL80">
        <f t="shared" si="29"/>
        <v>0</v>
      </c>
      <c r="AM80">
        <f t="shared" si="30"/>
        <v>2846.9918393458474</v>
      </c>
      <c r="AN80">
        <f t="shared" si="31"/>
        <v>2190.8873184231179</v>
      </c>
      <c r="AO80">
        <f t="shared" si="32"/>
        <v>0</v>
      </c>
      <c r="AP80">
        <f t="shared" si="33"/>
        <v>3467.1956094870197</v>
      </c>
      <c r="AQ80">
        <f t="shared" si="34"/>
        <v>382.14252142225655</v>
      </c>
      <c r="AR80">
        <f t="shared" si="35"/>
        <v>6311.5926492239396</v>
      </c>
      <c r="AS80">
        <f t="shared" si="36"/>
        <v>1733.010192</v>
      </c>
      <c r="AV80">
        <f t="shared" si="37"/>
        <v>26487.806199999999</v>
      </c>
      <c r="AW80">
        <f t="shared" si="38"/>
        <v>31632.610651947529</v>
      </c>
    </row>
    <row r="81" spans="8:49" x14ac:dyDescent="0.35">
      <c r="H81" s="2">
        <v>41813</v>
      </c>
      <c r="I81">
        <v>31832.668600000001</v>
      </c>
      <c r="J81">
        <v>1</v>
      </c>
      <c r="K81">
        <v>152447.12462379699</v>
      </c>
      <c r="L81">
        <v>246299.66211693399</v>
      </c>
      <c r="M81">
        <v>0</v>
      </c>
      <c r="N81">
        <v>3275699.7064514998</v>
      </c>
      <c r="O81">
        <v>349334.99160000001</v>
      </c>
      <c r="P81">
        <v>344888.199482547</v>
      </c>
      <c r="Q81">
        <v>0</v>
      </c>
      <c r="R81">
        <v>0</v>
      </c>
      <c r="S81">
        <v>0</v>
      </c>
      <c r="T81">
        <v>257182.73480456701</v>
      </c>
      <c r="U81">
        <v>419872.63316134003</v>
      </c>
      <c r="V81">
        <v>0</v>
      </c>
      <c r="W81">
        <v>289112.659167092</v>
      </c>
      <c r="X81">
        <v>7433.8254245278004</v>
      </c>
      <c r="Y81">
        <v>10.5055432372505</v>
      </c>
      <c r="Z81">
        <v>2719173</v>
      </c>
      <c r="AC81">
        <f t="shared" si="20"/>
        <v>-6478.2259999999997</v>
      </c>
      <c r="AD81">
        <f t="shared" si="21"/>
        <v>3392.2534171287307</v>
      </c>
      <c r="AE81">
        <f t="shared" si="22"/>
        <v>4824.5177815465031</v>
      </c>
      <c r="AF81">
        <f t="shared" si="23"/>
        <v>0</v>
      </c>
      <c r="AG81">
        <f t="shared" si="24"/>
        <v>11854.757237647977</v>
      </c>
      <c r="AH81">
        <f t="shared" si="25"/>
        <v>2901.2271052380001</v>
      </c>
      <c r="AI81">
        <f t="shared" si="26"/>
        <v>-1077.0858469839943</v>
      </c>
      <c r="AJ81">
        <f t="shared" si="27"/>
        <v>0</v>
      </c>
      <c r="AK81">
        <f t="shared" si="28"/>
        <v>0</v>
      </c>
      <c r="AL81">
        <f t="shared" si="29"/>
        <v>0</v>
      </c>
      <c r="AM81">
        <f t="shared" si="30"/>
        <v>1819.3106660075071</v>
      </c>
      <c r="AN81">
        <f t="shared" si="31"/>
        <v>2075.430425716504</v>
      </c>
      <c r="AO81">
        <f t="shared" si="32"/>
        <v>0</v>
      </c>
      <c r="AP81">
        <f t="shared" si="33"/>
        <v>3703.8222765896153</v>
      </c>
      <c r="AQ81">
        <f t="shared" si="34"/>
        <v>308.42198303823392</v>
      </c>
      <c r="AR81">
        <f t="shared" si="35"/>
        <v>7540.1729631928656</v>
      </c>
      <c r="AS81">
        <f t="shared" si="36"/>
        <v>2218.8451679999998</v>
      </c>
      <c r="AV81">
        <f t="shared" si="37"/>
        <v>31832.668600000001</v>
      </c>
      <c r="AW81">
        <f t="shared" si="38"/>
        <v>33083.44717712194</v>
      </c>
    </row>
    <row r="82" spans="8:49" x14ac:dyDescent="0.35">
      <c r="H82" s="2">
        <v>41820</v>
      </c>
      <c r="I82">
        <v>50299.145400000001</v>
      </c>
      <c r="J82">
        <v>1</v>
      </c>
      <c r="K82">
        <v>188740.19003465801</v>
      </c>
      <c r="L82">
        <v>298501.69636070001</v>
      </c>
      <c r="M82">
        <v>2024351.26</v>
      </c>
      <c r="N82">
        <v>1849413.5722334899</v>
      </c>
      <c r="O82">
        <v>479503.0344</v>
      </c>
      <c r="P82">
        <v>396858.57808421599</v>
      </c>
      <c r="Q82">
        <v>0</v>
      </c>
      <c r="R82">
        <v>0</v>
      </c>
      <c r="S82">
        <v>1</v>
      </c>
      <c r="T82">
        <v>434794.47394274001</v>
      </c>
      <c r="U82">
        <v>632518.04290487</v>
      </c>
      <c r="V82">
        <v>0</v>
      </c>
      <c r="W82">
        <v>268780.12733367301</v>
      </c>
      <c r="X82">
        <v>6005.3628622305196</v>
      </c>
      <c r="Y82">
        <v>11.5321507760532</v>
      </c>
      <c r="Z82">
        <v>4527235</v>
      </c>
      <c r="AC82">
        <f t="shared" si="20"/>
        <v>-6478.2259999999997</v>
      </c>
      <c r="AD82">
        <f t="shared" si="21"/>
        <v>4199.8467086512101</v>
      </c>
      <c r="AE82">
        <f t="shared" si="22"/>
        <v>5847.0512283133921</v>
      </c>
      <c r="AF82">
        <f t="shared" si="23"/>
        <v>6030.5424035400001</v>
      </c>
      <c r="AG82">
        <f t="shared" si="24"/>
        <v>6693.0277179129998</v>
      </c>
      <c r="AH82">
        <f t="shared" si="25"/>
        <v>3982.2727006919999</v>
      </c>
      <c r="AI82">
        <f t="shared" si="26"/>
        <v>-1239.3893393570065</v>
      </c>
      <c r="AJ82">
        <f t="shared" si="27"/>
        <v>0</v>
      </c>
      <c r="AK82">
        <f t="shared" si="28"/>
        <v>0</v>
      </c>
      <c r="AL82">
        <f t="shared" si="29"/>
        <v>7591.36</v>
      </c>
      <c r="AM82">
        <f t="shared" si="30"/>
        <v>3075.7361086709429</v>
      </c>
      <c r="AN82">
        <f t="shared" si="31"/>
        <v>3126.5366860787726</v>
      </c>
      <c r="AO82">
        <f t="shared" si="32"/>
        <v>0</v>
      </c>
      <c r="AP82">
        <f t="shared" si="33"/>
        <v>3443.3422112716848</v>
      </c>
      <c r="AQ82">
        <f t="shared" si="34"/>
        <v>249.15649979108201</v>
      </c>
      <c r="AR82">
        <f t="shared" si="35"/>
        <v>8277.0028665188365</v>
      </c>
      <c r="AS82">
        <f t="shared" si="36"/>
        <v>3694.2237599999999</v>
      </c>
      <c r="AV82">
        <f t="shared" si="37"/>
        <v>50299.145400000001</v>
      </c>
      <c r="AW82">
        <f t="shared" si="38"/>
        <v>48492.483552083919</v>
      </c>
    </row>
    <row r="83" spans="8:49" x14ac:dyDescent="0.35">
      <c r="H83" s="2">
        <v>41827</v>
      </c>
      <c r="I83">
        <v>43904.295700000002</v>
      </c>
      <c r="J83">
        <v>1</v>
      </c>
      <c r="K83">
        <v>186488.68376571499</v>
      </c>
      <c r="L83">
        <v>332575.49897135998</v>
      </c>
      <c r="M83">
        <v>2399043.0419999999</v>
      </c>
      <c r="N83">
        <v>858462.95674649905</v>
      </c>
      <c r="O83">
        <v>565706.08959999995</v>
      </c>
      <c r="P83">
        <v>447536.28660963598</v>
      </c>
      <c r="Q83">
        <v>0</v>
      </c>
      <c r="R83">
        <v>0</v>
      </c>
      <c r="S83">
        <v>0</v>
      </c>
      <c r="T83">
        <v>306233.98436564399</v>
      </c>
      <c r="U83">
        <v>757515.20923816599</v>
      </c>
      <c r="V83">
        <v>0</v>
      </c>
      <c r="W83">
        <v>240300.10186693899</v>
      </c>
      <c r="X83">
        <v>5174.0099470904597</v>
      </c>
      <c r="Y83">
        <v>13.9358407079646</v>
      </c>
      <c r="Z83">
        <v>2517458</v>
      </c>
      <c r="AC83">
        <f t="shared" si="20"/>
        <v>-6478.2259999999997</v>
      </c>
      <c r="AD83">
        <f t="shared" si="21"/>
        <v>4149.7461911546898</v>
      </c>
      <c r="AE83">
        <f t="shared" si="22"/>
        <v>6514.4888738509999</v>
      </c>
      <c r="AF83">
        <f t="shared" si="23"/>
        <v>7146.7492221179991</v>
      </c>
      <c r="AG83">
        <f t="shared" si="24"/>
        <v>3106.7774404655797</v>
      </c>
      <c r="AH83">
        <f t="shared" si="25"/>
        <v>4698.1890741279994</v>
      </c>
      <c r="AI83">
        <f t="shared" si="26"/>
        <v>-1397.6558230818932</v>
      </c>
      <c r="AJ83">
        <f t="shared" si="27"/>
        <v>0</v>
      </c>
      <c r="AK83">
        <f t="shared" si="28"/>
        <v>0</v>
      </c>
      <c r="AL83">
        <f t="shared" si="29"/>
        <v>0</v>
      </c>
      <c r="AM83">
        <f t="shared" si="30"/>
        <v>2166.2992054025658</v>
      </c>
      <c r="AN83">
        <f t="shared" si="31"/>
        <v>3744.3976792642547</v>
      </c>
      <c r="AO83">
        <f t="shared" si="32"/>
        <v>0</v>
      </c>
      <c r="AP83">
        <f t="shared" si="33"/>
        <v>3078.4846050173551</v>
      </c>
      <c r="AQ83">
        <f t="shared" si="34"/>
        <v>214.66449869483608</v>
      </c>
      <c r="AR83">
        <f t="shared" si="35"/>
        <v>10002.209971681414</v>
      </c>
      <c r="AS83">
        <f t="shared" si="36"/>
        <v>2054.2457279999999</v>
      </c>
      <c r="AV83">
        <f t="shared" si="37"/>
        <v>43904.295700000002</v>
      </c>
      <c r="AW83">
        <f t="shared" si="38"/>
        <v>39000.370666695802</v>
      </c>
    </row>
    <row r="84" spans="8:49" x14ac:dyDescent="0.35">
      <c r="H84" s="2">
        <v>41834</v>
      </c>
      <c r="I84">
        <v>32522.319899999999</v>
      </c>
      <c r="J84">
        <v>1</v>
      </c>
      <c r="K84">
        <v>169145.27602194899</v>
      </c>
      <c r="L84">
        <v>317384.79492495599</v>
      </c>
      <c r="M84">
        <v>1785273.1394</v>
      </c>
      <c r="N84">
        <v>30756</v>
      </c>
      <c r="O84">
        <v>647220.51199999999</v>
      </c>
      <c r="P84">
        <v>390900.53073611599</v>
      </c>
      <c r="Q84">
        <v>0</v>
      </c>
      <c r="R84">
        <v>0</v>
      </c>
      <c r="S84">
        <v>0</v>
      </c>
      <c r="T84">
        <v>414261.19061938598</v>
      </c>
      <c r="U84">
        <v>726867.04382480797</v>
      </c>
      <c r="V84">
        <v>0</v>
      </c>
      <c r="W84">
        <v>216116.081493551</v>
      </c>
      <c r="X84">
        <v>4499.8658586718902</v>
      </c>
      <c r="Y84">
        <v>9.0575221238938006</v>
      </c>
      <c r="Z84">
        <v>1011653</v>
      </c>
      <c r="AC84">
        <f t="shared" si="20"/>
        <v>-6478.2259999999997</v>
      </c>
      <c r="AD84">
        <f t="shared" si="21"/>
        <v>3763.8206820404089</v>
      </c>
      <c r="AE84">
        <f t="shared" si="22"/>
        <v>6216.9333629900384</v>
      </c>
      <c r="AF84">
        <f t="shared" si="23"/>
        <v>5318.3286822725995</v>
      </c>
      <c r="AG84">
        <f t="shared" si="24"/>
        <v>111.30596399999999</v>
      </c>
      <c r="AH84">
        <f t="shared" si="25"/>
        <v>5375.1663521599994</v>
      </c>
      <c r="AI84">
        <f t="shared" si="26"/>
        <v>-1220.7823574888903</v>
      </c>
      <c r="AJ84">
        <f t="shared" si="27"/>
        <v>0</v>
      </c>
      <c r="AK84">
        <f t="shared" si="28"/>
        <v>0</v>
      </c>
      <c r="AL84">
        <f t="shared" si="29"/>
        <v>0</v>
      </c>
      <c r="AM84">
        <f t="shared" si="30"/>
        <v>2930.4836624415366</v>
      </c>
      <c r="AN84">
        <f t="shared" si="31"/>
        <v>3592.9037976260261</v>
      </c>
      <c r="AO84">
        <f t="shared" si="32"/>
        <v>0</v>
      </c>
      <c r="AP84">
        <f t="shared" si="33"/>
        <v>2768.6631200138818</v>
      </c>
      <c r="AQ84">
        <f t="shared" si="34"/>
        <v>186.69493461043805</v>
      </c>
      <c r="AR84">
        <f t="shared" si="35"/>
        <v>6500.8807150442444</v>
      </c>
      <c r="AS84">
        <f t="shared" si="36"/>
        <v>825.50884799999994</v>
      </c>
      <c r="AV84">
        <f t="shared" si="37"/>
        <v>32522.319899999999</v>
      </c>
      <c r="AW84">
        <f t="shared" si="38"/>
        <v>29891.681763710283</v>
      </c>
    </row>
    <row r="85" spans="8:49" x14ac:dyDescent="0.35">
      <c r="H85" s="2">
        <v>41841</v>
      </c>
      <c r="I85">
        <v>33836.189100000003</v>
      </c>
      <c r="J85">
        <v>1</v>
      </c>
      <c r="K85">
        <v>168003.402011189</v>
      </c>
      <c r="L85">
        <v>356302.66693257302</v>
      </c>
      <c r="M85">
        <v>555338.71539999999</v>
      </c>
      <c r="N85">
        <v>963965.22</v>
      </c>
      <c r="O85">
        <v>689890.58719999995</v>
      </c>
      <c r="P85">
        <v>343878.83773155202</v>
      </c>
      <c r="Q85">
        <v>0</v>
      </c>
      <c r="R85">
        <v>0</v>
      </c>
      <c r="S85">
        <v>0</v>
      </c>
      <c r="T85">
        <v>248556.71437163101</v>
      </c>
      <c r="U85">
        <v>810091.02348612505</v>
      </c>
      <c r="V85">
        <v>0</v>
      </c>
      <c r="W85">
        <v>203575.865194841</v>
      </c>
      <c r="X85">
        <v>19905.0128678037</v>
      </c>
      <c r="Y85">
        <v>9.1106194690265401</v>
      </c>
      <c r="Z85">
        <v>2408902</v>
      </c>
      <c r="AC85">
        <f t="shared" si="20"/>
        <v>-6478.2259999999997</v>
      </c>
      <c r="AD85">
        <f t="shared" si="21"/>
        <v>3738.4117015529778</v>
      </c>
      <c r="AE85">
        <f t="shared" si="22"/>
        <v>6979.2566398752406</v>
      </c>
      <c r="AF85">
        <f t="shared" si="23"/>
        <v>1654.3540331765998</v>
      </c>
      <c r="AG85">
        <f t="shared" si="24"/>
        <v>3488.5901311799998</v>
      </c>
      <c r="AH85">
        <f t="shared" si="25"/>
        <v>5729.5413266959995</v>
      </c>
      <c r="AI85">
        <f t="shared" si="26"/>
        <v>-1073.9336102356369</v>
      </c>
      <c r="AJ85">
        <f t="shared" si="27"/>
        <v>0</v>
      </c>
      <c r="AK85">
        <f t="shared" si="28"/>
        <v>0</v>
      </c>
      <c r="AL85">
        <f t="shared" si="29"/>
        <v>0</v>
      </c>
      <c r="AM85">
        <f t="shared" si="30"/>
        <v>1758.2901974649178</v>
      </c>
      <c r="AN85">
        <f t="shared" si="31"/>
        <v>4004.2799290919165</v>
      </c>
      <c r="AO85">
        <f t="shared" si="32"/>
        <v>0</v>
      </c>
      <c r="AP85">
        <f t="shared" si="33"/>
        <v>2608.0104090111081</v>
      </c>
      <c r="AQ85">
        <f t="shared" si="34"/>
        <v>825.83907887230771</v>
      </c>
      <c r="AR85">
        <f t="shared" si="35"/>
        <v>6538.990421238932</v>
      </c>
      <c r="AS85">
        <f t="shared" si="36"/>
        <v>1965.6640319999999</v>
      </c>
      <c r="AV85">
        <f t="shared" si="37"/>
        <v>33836.189100000003</v>
      </c>
      <c r="AW85">
        <f t="shared" si="38"/>
        <v>31739.068289924362</v>
      </c>
    </row>
    <row r="86" spans="8:49" x14ac:dyDescent="0.35">
      <c r="H86" s="2">
        <v>41848</v>
      </c>
      <c r="I86">
        <v>36510.875999999997</v>
      </c>
      <c r="J86">
        <v>1</v>
      </c>
      <c r="K86">
        <v>169603.74787139299</v>
      </c>
      <c r="L86">
        <v>393658.26465484401</v>
      </c>
      <c r="M86">
        <v>51912.0749</v>
      </c>
      <c r="N86">
        <v>1825733.4839999999</v>
      </c>
      <c r="O86">
        <v>672470.43519999995</v>
      </c>
      <c r="P86">
        <v>328412.79134253802</v>
      </c>
      <c r="Q86">
        <v>0</v>
      </c>
      <c r="R86">
        <v>0</v>
      </c>
      <c r="S86">
        <v>0</v>
      </c>
      <c r="T86">
        <v>149134.02862297901</v>
      </c>
      <c r="U86">
        <v>879486.70854398096</v>
      </c>
      <c r="V86">
        <v>0</v>
      </c>
      <c r="W86">
        <v>212037.69215587201</v>
      </c>
      <c r="X86">
        <v>16478.589780202001</v>
      </c>
      <c r="Y86">
        <v>8.9513274336283093</v>
      </c>
      <c r="Z86">
        <v>2555783</v>
      </c>
      <c r="AC86">
        <f t="shared" si="20"/>
        <v>-6478.2259999999997</v>
      </c>
      <c r="AD86">
        <f t="shared" si="21"/>
        <v>3774.0225976342367</v>
      </c>
      <c r="AE86">
        <f t="shared" si="22"/>
        <v>7710.9780880590852</v>
      </c>
      <c r="AF86">
        <f t="shared" si="23"/>
        <v>154.64607112709999</v>
      </c>
      <c r="AG86">
        <f t="shared" si="24"/>
        <v>6607.3294785959997</v>
      </c>
      <c r="AH86">
        <f t="shared" si="25"/>
        <v>5584.8669643359999</v>
      </c>
      <c r="AI86">
        <f t="shared" si="26"/>
        <v>-1025.6331473627463</v>
      </c>
      <c r="AJ86">
        <f t="shared" si="27"/>
        <v>0</v>
      </c>
      <c r="AK86">
        <f t="shared" si="28"/>
        <v>0</v>
      </c>
      <c r="AL86">
        <f t="shared" si="29"/>
        <v>0</v>
      </c>
      <c r="AM86">
        <f t="shared" si="30"/>
        <v>1054.9741184789536</v>
      </c>
      <c r="AN86">
        <f t="shared" si="31"/>
        <v>4347.3028003328982</v>
      </c>
      <c r="AO86">
        <f t="shared" si="32"/>
        <v>0</v>
      </c>
      <c r="AP86">
        <f t="shared" si="33"/>
        <v>2716.414874208876</v>
      </c>
      <c r="AQ86">
        <f t="shared" si="34"/>
        <v>683.68021139080076</v>
      </c>
      <c r="AR86">
        <f t="shared" si="35"/>
        <v>6424.6613026548603</v>
      </c>
      <c r="AS86">
        <f t="shared" si="36"/>
        <v>2085.518928</v>
      </c>
      <c r="AV86">
        <f t="shared" si="37"/>
        <v>36510.875999999997</v>
      </c>
      <c r="AW86">
        <f t="shared" si="38"/>
        <v>33640.53628745606</v>
      </c>
    </row>
    <row r="87" spans="8:49" x14ac:dyDescent="0.35">
      <c r="H87" s="2">
        <v>41855</v>
      </c>
      <c r="I87">
        <v>36330.065300000002</v>
      </c>
      <c r="J87">
        <v>1</v>
      </c>
      <c r="K87">
        <v>167310.409514456</v>
      </c>
      <c r="L87">
        <v>386242.345077626</v>
      </c>
      <c r="M87">
        <v>0</v>
      </c>
      <c r="N87">
        <v>2555555.6608000002</v>
      </c>
      <c r="O87">
        <v>635659.52679999999</v>
      </c>
      <c r="P87">
        <v>318413.12367171299</v>
      </c>
      <c r="Q87">
        <v>0</v>
      </c>
      <c r="R87">
        <v>0</v>
      </c>
      <c r="S87">
        <v>0</v>
      </c>
      <c r="T87">
        <v>262864.28717378702</v>
      </c>
      <c r="U87">
        <v>982777.71930358699</v>
      </c>
      <c r="V87">
        <v>0</v>
      </c>
      <c r="W87">
        <v>298334.153724698</v>
      </c>
      <c r="X87">
        <v>13324.5879593353</v>
      </c>
      <c r="Y87">
        <v>9.2769230769230706</v>
      </c>
      <c r="Z87">
        <v>2774645</v>
      </c>
      <c r="AC87">
        <f t="shared" si="20"/>
        <v>-6478.2259999999997</v>
      </c>
      <c r="AD87">
        <f t="shared" si="21"/>
        <v>3722.9912325156752</v>
      </c>
      <c r="AE87">
        <f t="shared" si="22"/>
        <v>7565.7150553805386</v>
      </c>
      <c r="AF87">
        <f t="shared" si="23"/>
        <v>0</v>
      </c>
      <c r="AG87">
        <f t="shared" si="24"/>
        <v>9248.5559364351993</v>
      </c>
      <c r="AH87">
        <f t="shared" si="25"/>
        <v>5279.1523700739999</v>
      </c>
      <c r="AI87">
        <f t="shared" si="26"/>
        <v>-994.40418522675964</v>
      </c>
      <c r="AJ87">
        <f t="shared" si="27"/>
        <v>0</v>
      </c>
      <c r="AK87">
        <f t="shared" si="28"/>
        <v>0</v>
      </c>
      <c r="AL87">
        <f t="shared" si="29"/>
        <v>0</v>
      </c>
      <c r="AM87">
        <f t="shared" si="30"/>
        <v>1859.5019674673695</v>
      </c>
      <c r="AN87">
        <f t="shared" si="31"/>
        <v>4857.8702665176306</v>
      </c>
      <c r="AO87">
        <f t="shared" si="32"/>
        <v>0</v>
      </c>
      <c r="AP87">
        <f t="shared" si="33"/>
        <v>3821.9588433671061</v>
      </c>
      <c r="AQ87">
        <f t="shared" si="34"/>
        <v>552.82382984486219</v>
      </c>
      <c r="AR87">
        <f t="shared" si="35"/>
        <v>6658.3519753846113</v>
      </c>
      <c r="AS87">
        <f t="shared" si="36"/>
        <v>2264.1103199999998</v>
      </c>
      <c r="AV87">
        <f t="shared" si="37"/>
        <v>36330.065300000002</v>
      </c>
      <c r="AW87">
        <f t="shared" si="38"/>
        <v>38358.401611760237</v>
      </c>
    </row>
    <row r="88" spans="8:49" x14ac:dyDescent="0.35">
      <c r="H88" s="2">
        <v>41862</v>
      </c>
      <c r="I88">
        <v>45752.829299999998</v>
      </c>
      <c r="J88">
        <v>1</v>
      </c>
      <c r="K88">
        <v>181221.751431693</v>
      </c>
      <c r="L88">
        <v>411475.66761229502</v>
      </c>
      <c r="M88">
        <v>1147767.49</v>
      </c>
      <c r="N88">
        <v>1789246.9276999999</v>
      </c>
      <c r="O88">
        <v>629283.07999999996</v>
      </c>
      <c r="P88">
        <v>329593.08856104501</v>
      </c>
      <c r="Q88">
        <v>0</v>
      </c>
      <c r="R88">
        <v>0</v>
      </c>
      <c r="S88">
        <v>0</v>
      </c>
      <c r="T88">
        <v>508930.02230427199</v>
      </c>
      <c r="U88">
        <v>957082.92754733202</v>
      </c>
      <c r="V88">
        <v>0</v>
      </c>
      <c r="W88">
        <v>312793.32297975803</v>
      </c>
      <c r="X88">
        <v>10867.2545654692</v>
      </c>
      <c r="Y88">
        <v>13.0637362637362</v>
      </c>
      <c r="Z88">
        <v>3099288</v>
      </c>
      <c r="AC88">
        <f t="shared" si="20"/>
        <v>-6478.2259999999997</v>
      </c>
      <c r="AD88">
        <f t="shared" si="21"/>
        <v>4032.5464128580329</v>
      </c>
      <c r="AE88">
        <f t="shared" si="22"/>
        <v>8059.9853771896351</v>
      </c>
      <c r="AF88">
        <f t="shared" si="23"/>
        <v>3419.1993527099999</v>
      </c>
      <c r="AG88">
        <f t="shared" si="24"/>
        <v>6475.2846313462996</v>
      </c>
      <c r="AH88">
        <f t="shared" si="25"/>
        <v>5226.1959793999995</v>
      </c>
      <c r="AI88">
        <f t="shared" si="26"/>
        <v>-1029.3192155761435</v>
      </c>
      <c r="AJ88">
        <f t="shared" si="27"/>
        <v>0</v>
      </c>
      <c r="AK88">
        <f t="shared" si="28"/>
        <v>0</v>
      </c>
      <c r="AL88">
        <f t="shared" si="29"/>
        <v>0</v>
      </c>
      <c r="AM88">
        <f t="shared" si="30"/>
        <v>3600.1709777804203</v>
      </c>
      <c r="AN88">
        <f t="shared" si="31"/>
        <v>4730.8609108664623</v>
      </c>
      <c r="AO88">
        <f t="shared" si="32"/>
        <v>0</v>
      </c>
      <c r="AP88">
        <f t="shared" si="33"/>
        <v>4007.1952606936798</v>
      </c>
      <c r="AQ88">
        <f t="shared" si="34"/>
        <v>450.87152466675161</v>
      </c>
      <c r="AR88">
        <f t="shared" si="35"/>
        <v>9376.2720070329215</v>
      </c>
      <c r="AS88">
        <f t="shared" si="36"/>
        <v>2529.0190079999998</v>
      </c>
      <c r="AV88">
        <f t="shared" si="37"/>
        <v>45752.829299999998</v>
      </c>
      <c r="AW88">
        <f t="shared" si="38"/>
        <v>44400.056226968067</v>
      </c>
    </row>
    <row r="89" spans="8:49" x14ac:dyDescent="0.35">
      <c r="H89" s="2">
        <v>41869</v>
      </c>
      <c r="I89">
        <v>69135.861999999906</v>
      </c>
      <c r="J89">
        <v>1</v>
      </c>
      <c r="K89">
        <v>233249.48902559601</v>
      </c>
      <c r="L89">
        <v>485624.62875647697</v>
      </c>
      <c r="M89">
        <v>4352312.1229999997</v>
      </c>
      <c r="N89">
        <v>857694.31369999901</v>
      </c>
      <c r="O89">
        <v>616618.56839999999</v>
      </c>
      <c r="P89">
        <v>321594.64435232902</v>
      </c>
      <c r="Q89">
        <v>0</v>
      </c>
      <c r="R89">
        <v>0</v>
      </c>
      <c r="S89">
        <v>0</v>
      </c>
      <c r="T89">
        <v>328171.48338256299</v>
      </c>
      <c r="U89">
        <v>1247173.9829057599</v>
      </c>
      <c r="V89">
        <v>0</v>
      </c>
      <c r="W89">
        <v>275161.658383806</v>
      </c>
      <c r="X89">
        <v>8921.84686989088</v>
      </c>
      <c r="Y89">
        <v>21.7912087912087</v>
      </c>
      <c r="Z89">
        <v>5881200</v>
      </c>
      <c r="AC89">
        <f t="shared" si="20"/>
        <v>-6478.2259999999997</v>
      </c>
      <c r="AD89">
        <f t="shared" si="21"/>
        <v>5190.2676297975622</v>
      </c>
      <c r="AE89">
        <f t="shared" si="22"/>
        <v>9512.4152280818707</v>
      </c>
      <c r="AF89">
        <f t="shared" si="23"/>
        <v>12965.537814416999</v>
      </c>
      <c r="AG89">
        <f t="shared" si="24"/>
        <v>3103.995721280296</v>
      </c>
      <c r="AH89">
        <f t="shared" si="25"/>
        <v>5121.0172105619995</v>
      </c>
      <c r="AI89">
        <f t="shared" si="26"/>
        <v>-1004.3400743123235</v>
      </c>
      <c r="AJ89">
        <f t="shared" si="27"/>
        <v>0</v>
      </c>
      <c r="AK89">
        <f t="shared" si="28"/>
        <v>0</v>
      </c>
      <c r="AL89">
        <f t="shared" si="29"/>
        <v>0</v>
      </c>
      <c r="AM89">
        <f t="shared" si="30"/>
        <v>2321.4850734482507</v>
      </c>
      <c r="AN89">
        <f t="shared" si="31"/>
        <v>6164.7809975031714</v>
      </c>
      <c r="AO89">
        <f t="shared" si="32"/>
        <v>0</v>
      </c>
      <c r="AP89">
        <f t="shared" si="33"/>
        <v>3525.0960055549385</v>
      </c>
      <c r="AQ89">
        <f t="shared" si="34"/>
        <v>370.15850478490273</v>
      </c>
      <c r="AR89">
        <f t="shared" si="35"/>
        <v>15640.265301098836</v>
      </c>
      <c r="AS89">
        <f t="shared" si="36"/>
        <v>4799.0591999999997</v>
      </c>
      <c r="AV89">
        <f t="shared" si="37"/>
        <v>69135.861999999906</v>
      </c>
      <c r="AW89">
        <f t="shared" si="38"/>
        <v>61231.512612216495</v>
      </c>
    </row>
    <row r="90" spans="8:49" x14ac:dyDescent="0.35">
      <c r="H90" s="2">
        <v>41876</v>
      </c>
      <c r="I90">
        <v>87198.603499999997</v>
      </c>
      <c r="J90">
        <v>1</v>
      </c>
      <c r="K90">
        <v>282817.11632513697</v>
      </c>
      <c r="L90">
        <v>553537.63852840604</v>
      </c>
      <c r="M90">
        <v>7496100.8060999997</v>
      </c>
      <c r="N90">
        <v>158570.62479999999</v>
      </c>
      <c r="O90">
        <v>634201.46680000005</v>
      </c>
      <c r="P90">
        <v>325850.06313154899</v>
      </c>
      <c r="Q90">
        <v>0</v>
      </c>
      <c r="R90">
        <v>0</v>
      </c>
      <c r="S90">
        <v>0</v>
      </c>
      <c r="T90">
        <v>237808.99002953799</v>
      </c>
      <c r="U90">
        <v>1423918.80388874</v>
      </c>
      <c r="V90">
        <v>0</v>
      </c>
      <c r="W90">
        <v>246599.32670704499</v>
      </c>
      <c r="X90">
        <v>15775.1757348465</v>
      </c>
      <c r="Y90">
        <v>30.857142857142801</v>
      </c>
      <c r="Z90">
        <v>7728450</v>
      </c>
      <c r="AC90">
        <f t="shared" si="20"/>
        <v>-6478.2259999999997</v>
      </c>
      <c r="AD90">
        <f t="shared" si="21"/>
        <v>6293.246472466948</v>
      </c>
      <c r="AE90">
        <f t="shared" si="22"/>
        <v>10842.695263494417</v>
      </c>
      <c r="AF90">
        <f t="shared" si="23"/>
        <v>22330.884301371898</v>
      </c>
      <c r="AG90">
        <f t="shared" si="24"/>
        <v>573.86709115119993</v>
      </c>
      <c r="AH90">
        <f t="shared" si="25"/>
        <v>5267.043181774</v>
      </c>
      <c r="AI90">
        <f t="shared" si="26"/>
        <v>-1017.6297471598275</v>
      </c>
      <c r="AJ90">
        <f t="shared" si="27"/>
        <v>0</v>
      </c>
      <c r="AK90">
        <f t="shared" si="28"/>
        <v>0</v>
      </c>
      <c r="AL90">
        <f t="shared" si="29"/>
        <v>0</v>
      </c>
      <c r="AM90">
        <f t="shared" si="30"/>
        <v>1682.2607954689518</v>
      </c>
      <c r="AN90">
        <f t="shared" si="31"/>
        <v>7038.4306476220427</v>
      </c>
      <c r="AO90">
        <f t="shared" si="32"/>
        <v>0</v>
      </c>
      <c r="AP90">
        <f t="shared" si="33"/>
        <v>3159.1839744439535</v>
      </c>
      <c r="AQ90">
        <f t="shared" si="34"/>
        <v>654.49626606304639</v>
      </c>
      <c r="AR90">
        <f t="shared" si="35"/>
        <v>22147.183542857103</v>
      </c>
      <c r="AS90">
        <f t="shared" si="36"/>
        <v>6306.4152000000004</v>
      </c>
      <c r="AV90">
        <f t="shared" si="37"/>
        <v>87198.603499999997</v>
      </c>
      <c r="AW90">
        <f t="shared" si="38"/>
        <v>78799.850989553743</v>
      </c>
    </row>
    <row r="91" spans="8:49" x14ac:dyDescent="0.35">
      <c r="H91" s="2">
        <v>41883</v>
      </c>
      <c r="I91">
        <v>68336.529800000004</v>
      </c>
      <c r="J91">
        <v>1</v>
      </c>
      <c r="K91">
        <v>261511.46423834201</v>
      </c>
      <c r="L91">
        <v>538681.71116076305</v>
      </c>
      <c r="M91">
        <v>6816293.3751999997</v>
      </c>
      <c r="N91">
        <v>0</v>
      </c>
      <c r="O91">
        <v>642083.11880000005</v>
      </c>
      <c r="P91">
        <v>296780.89522250002</v>
      </c>
      <c r="Q91">
        <v>1</v>
      </c>
      <c r="R91">
        <v>0</v>
      </c>
      <c r="S91">
        <v>0</v>
      </c>
      <c r="T91">
        <v>442980.46601772198</v>
      </c>
      <c r="U91">
        <v>1652636.6625276799</v>
      </c>
      <c r="V91">
        <v>0</v>
      </c>
      <c r="W91">
        <v>221384.461365636</v>
      </c>
      <c r="X91">
        <v>14047.7809496097</v>
      </c>
      <c r="Y91">
        <v>39.934065934065899</v>
      </c>
      <c r="Z91">
        <v>4455876</v>
      </c>
      <c r="AC91">
        <f t="shared" si="20"/>
        <v>-6478.2259999999997</v>
      </c>
      <c r="AD91">
        <f t="shared" si="21"/>
        <v>5819.1531022315867</v>
      </c>
      <c r="AE91">
        <f t="shared" si="22"/>
        <v>10551.697358217027</v>
      </c>
      <c r="AF91">
        <f t="shared" si="23"/>
        <v>20305.7379647208</v>
      </c>
      <c r="AG91">
        <f t="shared" si="24"/>
        <v>0</v>
      </c>
      <c r="AH91">
        <f t="shared" si="25"/>
        <v>5332.5003016340006</v>
      </c>
      <c r="AI91">
        <f t="shared" si="26"/>
        <v>-926.84673577986757</v>
      </c>
      <c r="AJ91">
        <f t="shared" si="27"/>
        <v>-14926.15</v>
      </c>
      <c r="AK91">
        <f t="shared" si="28"/>
        <v>0</v>
      </c>
      <c r="AL91">
        <f t="shared" si="29"/>
        <v>0</v>
      </c>
      <c r="AM91">
        <f t="shared" si="30"/>
        <v>3133.6438166093653</v>
      </c>
      <c r="AN91">
        <f t="shared" si="31"/>
        <v>8168.9830228743222</v>
      </c>
      <c r="AO91">
        <f t="shared" si="32"/>
        <v>0</v>
      </c>
      <c r="AP91">
        <f t="shared" si="33"/>
        <v>2836.1563345551626</v>
      </c>
      <c r="AQ91">
        <f t="shared" si="34"/>
        <v>582.82838381835677</v>
      </c>
      <c r="AR91">
        <f t="shared" si="35"/>
        <v>28661.988958241735</v>
      </c>
      <c r="AS91">
        <f t="shared" si="36"/>
        <v>3635.9948159999999</v>
      </c>
      <c r="AV91">
        <f t="shared" si="37"/>
        <v>68336.529800000004</v>
      </c>
      <c r="AW91">
        <f t="shared" si="38"/>
        <v>66697.461323122494</v>
      </c>
    </row>
    <row r="92" spans="8:49" x14ac:dyDescent="0.35">
      <c r="H92" s="2">
        <v>41890</v>
      </c>
      <c r="I92">
        <v>36892.245600000002</v>
      </c>
      <c r="J92">
        <v>1</v>
      </c>
      <c r="K92">
        <v>243476.53635104501</v>
      </c>
      <c r="L92">
        <v>512795.59455927799</v>
      </c>
      <c r="M92">
        <v>3628938.4487999999</v>
      </c>
      <c r="N92">
        <v>145222.1</v>
      </c>
      <c r="O92">
        <v>654603.4976</v>
      </c>
      <c r="P92">
        <v>279374.15617915598</v>
      </c>
      <c r="Q92">
        <v>0</v>
      </c>
      <c r="R92">
        <v>0</v>
      </c>
      <c r="S92">
        <v>0</v>
      </c>
      <c r="T92">
        <v>353634.20854063297</v>
      </c>
      <c r="U92">
        <v>1264674.2056429901</v>
      </c>
      <c r="V92">
        <v>0</v>
      </c>
      <c r="W92">
        <v>196104.56909250899</v>
      </c>
      <c r="X92">
        <v>11380.819714471199</v>
      </c>
      <c r="Y92">
        <v>10.4100877192982</v>
      </c>
      <c r="Z92">
        <v>1182286</v>
      </c>
      <c r="AC92">
        <f t="shared" si="20"/>
        <v>-6478.2259999999997</v>
      </c>
      <c r="AD92">
        <f t="shared" si="21"/>
        <v>5417.8398868834538</v>
      </c>
      <c r="AE92">
        <f t="shared" si="22"/>
        <v>10044.640106227138</v>
      </c>
      <c r="AF92">
        <f t="shared" si="23"/>
        <v>10810.6076389752</v>
      </c>
      <c r="AG92">
        <f t="shared" si="24"/>
        <v>525.55877989999999</v>
      </c>
      <c r="AH92">
        <f t="shared" si="25"/>
        <v>5436.4820475679999</v>
      </c>
      <c r="AI92">
        <f t="shared" si="26"/>
        <v>-872.48548974750406</v>
      </c>
      <c r="AJ92">
        <f t="shared" si="27"/>
        <v>0</v>
      </c>
      <c r="AK92">
        <f t="shared" si="28"/>
        <v>0</v>
      </c>
      <c r="AL92">
        <f t="shared" si="29"/>
        <v>0</v>
      </c>
      <c r="AM92">
        <f t="shared" si="30"/>
        <v>2501.6083912164377</v>
      </c>
      <c r="AN92">
        <f t="shared" si="31"/>
        <v>6251.2845984933001</v>
      </c>
      <c r="AO92">
        <f t="shared" si="32"/>
        <v>0</v>
      </c>
      <c r="AP92">
        <f t="shared" si="33"/>
        <v>2512.2956346441324</v>
      </c>
      <c r="AQ92">
        <f t="shared" si="34"/>
        <v>472.17882913369556</v>
      </c>
      <c r="AR92">
        <f t="shared" si="35"/>
        <v>7471.661407017511</v>
      </c>
      <c r="AS92">
        <f t="shared" si="36"/>
        <v>964.74537599999996</v>
      </c>
      <c r="AV92">
        <f t="shared" si="37"/>
        <v>36892.245600000002</v>
      </c>
      <c r="AW92">
        <f t="shared" si="38"/>
        <v>45058.191206311363</v>
      </c>
    </row>
    <row r="93" spans="8:49" x14ac:dyDescent="0.35">
      <c r="H93" s="2">
        <v>41897</v>
      </c>
      <c r="I93">
        <v>36128.625099999997</v>
      </c>
      <c r="J93">
        <v>1</v>
      </c>
      <c r="K93">
        <v>236100.94625948701</v>
      </c>
      <c r="L93">
        <v>541379.232829127</v>
      </c>
      <c r="M93">
        <v>1014084.4784</v>
      </c>
      <c r="N93">
        <v>1180650.28</v>
      </c>
      <c r="O93">
        <v>596715.69519999996</v>
      </c>
      <c r="P93">
        <v>285602.64053113898</v>
      </c>
      <c r="Q93">
        <v>0</v>
      </c>
      <c r="R93">
        <v>0</v>
      </c>
      <c r="S93">
        <v>0</v>
      </c>
      <c r="T93">
        <v>458808.03512438003</v>
      </c>
      <c r="U93">
        <v>929682.56366794696</v>
      </c>
      <c r="V93">
        <v>0</v>
      </c>
      <c r="W93">
        <v>179251.655274007</v>
      </c>
      <c r="X93">
        <v>10509.1184084165</v>
      </c>
      <c r="Y93">
        <v>7.0350109409190296</v>
      </c>
      <c r="Z93">
        <v>2238710</v>
      </c>
      <c r="AC93">
        <f t="shared" si="20"/>
        <v>-6478.2259999999997</v>
      </c>
      <c r="AD93">
        <f t="shared" si="21"/>
        <v>5253.7182561661057</v>
      </c>
      <c r="AE93">
        <f t="shared" si="22"/>
        <v>10604.53641265694</v>
      </c>
      <c r="AF93">
        <f t="shared" si="23"/>
        <v>3020.9576611535999</v>
      </c>
      <c r="AG93">
        <f t="shared" si="24"/>
        <v>4272.7733633199996</v>
      </c>
      <c r="AH93">
        <f t="shared" si="25"/>
        <v>4955.7238486359993</v>
      </c>
      <c r="AI93">
        <f t="shared" si="26"/>
        <v>-891.93704637874703</v>
      </c>
      <c r="AJ93">
        <f t="shared" si="27"/>
        <v>0</v>
      </c>
      <c r="AK93">
        <f t="shared" si="28"/>
        <v>0</v>
      </c>
      <c r="AL93">
        <f t="shared" si="29"/>
        <v>0</v>
      </c>
      <c r="AM93">
        <f t="shared" si="30"/>
        <v>3245.6080404698646</v>
      </c>
      <c r="AN93">
        <f t="shared" si="31"/>
        <v>4595.4209122106622</v>
      </c>
      <c r="AO93">
        <f t="shared" si="32"/>
        <v>0</v>
      </c>
      <c r="AP93">
        <f t="shared" si="33"/>
        <v>2296.3929557153037</v>
      </c>
      <c r="AQ93">
        <f t="shared" si="34"/>
        <v>436.01281364679215</v>
      </c>
      <c r="AR93">
        <f t="shared" si="35"/>
        <v>5049.2581006564496</v>
      </c>
      <c r="AS93">
        <f t="shared" si="36"/>
        <v>1826.78736</v>
      </c>
      <c r="AV93">
        <f t="shared" si="37"/>
        <v>36128.625099999997</v>
      </c>
      <c r="AW93">
        <f t="shared" si="38"/>
        <v>38187.026678252972</v>
      </c>
    </row>
    <row r="94" spans="8:49" x14ac:dyDescent="0.35">
      <c r="H94" s="2">
        <v>41904</v>
      </c>
      <c r="I94">
        <v>34412.626199999999</v>
      </c>
      <c r="J94">
        <v>1</v>
      </c>
      <c r="K94">
        <v>244166.21834819199</v>
      </c>
      <c r="L94">
        <v>507326.73939335602</v>
      </c>
      <c r="M94">
        <v>36650.613299999997</v>
      </c>
      <c r="N94">
        <v>2535659.9360000002</v>
      </c>
      <c r="O94">
        <v>436683.03639999998</v>
      </c>
      <c r="P94">
        <v>242234.92054960999</v>
      </c>
      <c r="Q94">
        <v>0</v>
      </c>
      <c r="R94">
        <v>0</v>
      </c>
      <c r="S94">
        <v>0</v>
      </c>
      <c r="T94">
        <v>275284.82107462798</v>
      </c>
      <c r="U94">
        <v>868984.44638416602</v>
      </c>
      <c r="V94">
        <v>0</v>
      </c>
      <c r="W94">
        <v>172056.32421920501</v>
      </c>
      <c r="X94">
        <v>9307.4660737109007</v>
      </c>
      <c r="Y94">
        <v>8.8108695652173896</v>
      </c>
      <c r="Z94">
        <v>2771577</v>
      </c>
      <c r="AC94">
        <f t="shared" si="20"/>
        <v>-6478.2259999999997</v>
      </c>
      <c r="AD94">
        <f t="shared" si="21"/>
        <v>5433.1866906839687</v>
      </c>
      <c r="AE94">
        <f t="shared" si="22"/>
        <v>9937.5161712370591</v>
      </c>
      <c r="AF94">
        <f t="shared" si="23"/>
        <v>109.18217702069998</v>
      </c>
      <c r="AG94">
        <f t="shared" si="24"/>
        <v>9176.553308384</v>
      </c>
      <c r="AH94">
        <f t="shared" si="25"/>
        <v>3626.6526173019997</v>
      </c>
      <c r="AI94">
        <f t="shared" si="26"/>
        <v>-756.49965687643203</v>
      </c>
      <c r="AJ94">
        <f t="shared" si="27"/>
        <v>0</v>
      </c>
      <c r="AK94">
        <f t="shared" si="28"/>
        <v>0</v>
      </c>
      <c r="AL94">
        <f t="shared" si="29"/>
        <v>0</v>
      </c>
      <c r="AM94">
        <f t="shared" si="30"/>
        <v>1947.3648242819183</v>
      </c>
      <c r="AN94">
        <f t="shared" si="31"/>
        <v>4295.3901184769329</v>
      </c>
      <c r="AO94">
        <f t="shared" si="32"/>
        <v>0</v>
      </c>
      <c r="AP94">
        <f t="shared" si="33"/>
        <v>2204.2135695722354</v>
      </c>
      <c r="AQ94">
        <f t="shared" si="34"/>
        <v>386.15745993219156</v>
      </c>
      <c r="AR94">
        <f t="shared" si="35"/>
        <v>6323.8500834782599</v>
      </c>
      <c r="AS94">
        <f t="shared" si="36"/>
        <v>2261.6068319999999</v>
      </c>
      <c r="AV94">
        <f t="shared" si="37"/>
        <v>34412.626199999999</v>
      </c>
      <c r="AW94">
        <f t="shared" si="38"/>
        <v>38466.948195492827</v>
      </c>
    </row>
    <row r="95" spans="8:49" x14ac:dyDescent="0.35">
      <c r="H95" s="2">
        <v>41911</v>
      </c>
      <c r="I95">
        <v>29390.245599999998</v>
      </c>
      <c r="J95">
        <v>1</v>
      </c>
      <c r="K95">
        <v>228153.341580195</v>
      </c>
      <c r="L95">
        <v>385035.48341201298</v>
      </c>
      <c r="M95">
        <v>0</v>
      </c>
      <c r="N95">
        <v>3267061.8848999999</v>
      </c>
      <c r="O95">
        <v>299675.55959999998</v>
      </c>
      <c r="P95">
        <v>244809.802401213</v>
      </c>
      <c r="Q95">
        <v>0</v>
      </c>
      <c r="R95">
        <v>0</v>
      </c>
      <c r="S95">
        <v>0</v>
      </c>
      <c r="T95">
        <v>165170.892644776</v>
      </c>
      <c r="U95">
        <v>666382.47447470797</v>
      </c>
      <c r="V95">
        <v>0</v>
      </c>
      <c r="W95">
        <v>178371.05937536401</v>
      </c>
      <c r="X95">
        <v>8992.37933207676</v>
      </c>
      <c r="Y95">
        <v>7.8478260869565197</v>
      </c>
      <c r="Z95">
        <v>2331664</v>
      </c>
      <c r="AC95">
        <f t="shared" si="20"/>
        <v>-6478.2259999999997</v>
      </c>
      <c r="AD95">
        <f t="shared" si="21"/>
        <v>5076.868156842499</v>
      </c>
      <c r="AE95">
        <f t="shared" si="22"/>
        <v>7542.0750490745104</v>
      </c>
      <c r="AF95">
        <f t="shared" si="23"/>
        <v>0</v>
      </c>
      <c r="AG95">
        <f t="shared" si="24"/>
        <v>11823.4969614531</v>
      </c>
      <c r="AH95">
        <f t="shared" si="25"/>
        <v>2488.8055224779996</v>
      </c>
      <c r="AI95">
        <f t="shared" si="26"/>
        <v>-764.54101289898824</v>
      </c>
      <c r="AJ95">
        <f t="shared" si="27"/>
        <v>0</v>
      </c>
      <c r="AK95">
        <f t="shared" si="28"/>
        <v>0</v>
      </c>
      <c r="AL95">
        <f t="shared" si="29"/>
        <v>0</v>
      </c>
      <c r="AM95">
        <f t="shared" si="30"/>
        <v>1168.4188945691456</v>
      </c>
      <c r="AN95">
        <f t="shared" si="31"/>
        <v>3293.9285713284817</v>
      </c>
      <c r="AO95">
        <f t="shared" si="32"/>
        <v>0</v>
      </c>
      <c r="AP95">
        <f t="shared" si="33"/>
        <v>2285.1116416577884</v>
      </c>
      <c r="AQ95">
        <f t="shared" si="34"/>
        <v>373.0848261085327</v>
      </c>
      <c r="AR95">
        <f t="shared" si="35"/>
        <v>5632.6421913043459</v>
      </c>
      <c r="AS95">
        <f t="shared" si="36"/>
        <v>1902.6378239999999</v>
      </c>
      <c r="AV95">
        <f t="shared" si="37"/>
        <v>29390.245599999998</v>
      </c>
      <c r="AW95">
        <f t="shared" si="38"/>
        <v>34344.302625917415</v>
      </c>
    </row>
    <row r="96" spans="8:49" x14ac:dyDescent="0.35">
      <c r="H96" s="2">
        <v>41918</v>
      </c>
      <c r="I96">
        <v>36308.7425</v>
      </c>
      <c r="J96">
        <v>1</v>
      </c>
      <c r="K96">
        <v>241217.797408757</v>
      </c>
      <c r="L96">
        <v>385228.89591220801</v>
      </c>
      <c r="M96">
        <v>2055117.45</v>
      </c>
      <c r="N96">
        <v>1937314.50959999</v>
      </c>
      <c r="O96">
        <v>227544.7648</v>
      </c>
      <c r="P96">
        <v>242905.64419063801</v>
      </c>
      <c r="Q96">
        <v>0</v>
      </c>
      <c r="R96">
        <v>0</v>
      </c>
      <c r="S96">
        <v>0</v>
      </c>
      <c r="T96">
        <v>374497.53058686602</v>
      </c>
      <c r="U96">
        <v>741447.41240856005</v>
      </c>
      <c r="V96">
        <v>0</v>
      </c>
      <c r="W96">
        <v>189462.84750029101</v>
      </c>
      <c r="X96">
        <v>7416.8389725628804</v>
      </c>
      <c r="Y96">
        <v>11.182212581344899</v>
      </c>
      <c r="Z96">
        <v>4412341</v>
      </c>
      <c r="AC96">
        <f t="shared" si="20"/>
        <v>-6478.2259999999997</v>
      </c>
      <c r="AD96">
        <f t="shared" si="21"/>
        <v>5367.5784279396612</v>
      </c>
      <c r="AE96">
        <f t="shared" si="22"/>
        <v>7545.8636131283311</v>
      </c>
      <c r="AF96">
        <f t="shared" si="23"/>
        <v>6122.1948835499998</v>
      </c>
      <c r="AG96">
        <f t="shared" si="24"/>
        <v>7011.1412102423637</v>
      </c>
      <c r="AH96">
        <f t="shared" si="25"/>
        <v>1889.7592716639999</v>
      </c>
      <c r="AI96">
        <f t="shared" si="26"/>
        <v>-758.59432680736245</v>
      </c>
      <c r="AJ96">
        <f t="shared" si="27"/>
        <v>0</v>
      </c>
      <c r="AK96">
        <f t="shared" si="28"/>
        <v>0</v>
      </c>
      <c r="AL96">
        <f t="shared" si="29"/>
        <v>0</v>
      </c>
      <c r="AM96">
        <f t="shared" si="30"/>
        <v>2649.1955313714902</v>
      </c>
      <c r="AN96">
        <f t="shared" si="31"/>
        <v>3664.9745595355125</v>
      </c>
      <c r="AO96">
        <f t="shared" si="32"/>
        <v>0</v>
      </c>
      <c r="AP96">
        <f t="shared" si="33"/>
        <v>2427.2085393262282</v>
      </c>
      <c r="AQ96">
        <f t="shared" si="34"/>
        <v>307.71723213266131</v>
      </c>
      <c r="AR96">
        <f t="shared" si="35"/>
        <v>8025.8407462039022</v>
      </c>
      <c r="AS96">
        <f t="shared" si="36"/>
        <v>3600.4702560000001</v>
      </c>
      <c r="AV96">
        <f t="shared" si="37"/>
        <v>36308.7425</v>
      </c>
      <c r="AW96">
        <f t="shared" si="38"/>
        <v>41375.123944286788</v>
      </c>
    </row>
    <row r="97" spans="8:49" x14ac:dyDescent="0.35">
      <c r="H97" s="2">
        <v>41925</v>
      </c>
      <c r="I97">
        <v>32261.0805</v>
      </c>
      <c r="J97">
        <v>1</v>
      </c>
      <c r="K97">
        <v>234525.708594094</v>
      </c>
      <c r="L97">
        <v>349039.54793732503</v>
      </c>
      <c r="M97">
        <v>1836475.9950000001</v>
      </c>
      <c r="N97">
        <v>771564.93089999899</v>
      </c>
      <c r="O97">
        <v>213642.05360000001</v>
      </c>
      <c r="P97">
        <v>223345.60307196199</v>
      </c>
      <c r="Q97">
        <v>0</v>
      </c>
      <c r="R97">
        <v>0</v>
      </c>
      <c r="S97">
        <v>0</v>
      </c>
      <c r="T97">
        <v>470725.75835211901</v>
      </c>
      <c r="U97">
        <v>554852.16206556396</v>
      </c>
      <c r="V97">
        <v>0</v>
      </c>
      <c r="W97">
        <v>207229.278000233</v>
      </c>
      <c r="X97">
        <v>13601.1786982787</v>
      </c>
      <c r="Y97">
        <v>12.1973969631236</v>
      </c>
      <c r="Z97">
        <v>1689909</v>
      </c>
      <c r="AC97">
        <f t="shared" si="20"/>
        <v>-6478.2259999999997</v>
      </c>
      <c r="AD97">
        <f t="shared" si="21"/>
        <v>5218.6660676357797</v>
      </c>
      <c r="AE97">
        <f t="shared" si="22"/>
        <v>6836.9866649963233</v>
      </c>
      <c r="AF97">
        <f t="shared" si="23"/>
        <v>5470.8619891050002</v>
      </c>
      <c r="AG97">
        <f t="shared" si="24"/>
        <v>2792.2934849270964</v>
      </c>
      <c r="AH97">
        <f t="shared" si="25"/>
        <v>1774.297255148</v>
      </c>
      <c r="AI97">
        <f t="shared" si="26"/>
        <v>-697.50831839373723</v>
      </c>
      <c r="AJ97">
        <f t="shared" si="27"/>
        <v>0</v>
      </c>
      <c r="AK97">
        <f t="shared" si="28"/>
        <v>0</v>
      </c>
      <c r="AL97">
        <f t="shared" si="29"/>
        <v>0</v>
      </c>
      <c r="AM97">
        <f t="shared" si="30"/>
        <v>3329.9140145828901</v>
      </c>
      <c r="AN97">
        <f t="shared" si="31"/>
        <v>2742.6342370900829</v>
      </c>
      <c r="AO97">
        <f t="shared" si="32"/>
        <v>0</v>
      </c>
      <c r="AP97">
        <f t="shared" si="33"/>
        <v>2654.8142804609847</v>
      </c>
      <c r="AQ97">
        <f t="shared" si="34"/>
        <v>564.29930301288493</v>
      </c>
      <c r="AR97">
        <f t="shared" si="35"/>
        <v>8754.4718750541979</v>
      </c>
      <c r="AS97">
        <f t="shared" si="36"/>
        <v>1378.9657440000001</v>
      </c>
      <c r="AV97">
        <f t="shared" si="37"/>
        <v>32261.0805</v>
      </c>
      <c r="AW97">
        <f t="shared" si="38"/>
        <v>34342.470597619504</v>
      </c>
    </row>
    <row r="98" spans="8:49" x14ac:dyDescent="0.35">
      <c r="H98" s="2">
        <v>41932</v>
      </c>
      <c r="I98">
        <v>32154.8099</v>
      </c>
      <c r="J98">
        <v>1</v>
      </c>
      <c r="K98">
        <v>239167.105977256</v>
      </c>
      <c r="L98">
        <v>290493.04749939498</v>
      </c>
      <c r="M98">
        <v>1285533.1965000001</v>
      </c>
      <c r="N98">
        <v>1223551.1009</v>
      </c>
      <c r="O98">
        <v>196710.92199999999</v>
      </c>
      <c r="P98">
        <v>215848.81168749099</v>
      </c>
      <c r="Q98">
        <v>0</v>
      </c>
      <c r="R98">
        <v>0</v>
      </c>
      <c r="S98">
        <v>0</v>
      </c>
      <c r="T98">
        <v>418838.520011271</v>
      </c>
      <c r="U98">
        <v>360653.90534261602</v>
      </c>
      <c r="V98">
        <v>0</v>
      </c>
      <c r="W98">
        <v>222276.42240018601</v>
      </c>
      <c r="X98">
        <v>17640.984486466899</v>
      </c>
      <c r="Y98">
        <v>9.2125813449023806</v>
      </c>
      <c r="Z98">
        <v>2143151</v>
      </c>
      <c r="AC98">
        <f t="shared" si="20"/>
        <v>-6478.2259999999997</v>
      </c>
      <c r="AD98">
        <f t="shared" si="21"/>
        <v>5321.9464422059009</v>
      </c>
      <c r="AE98">
        <f t="shared" si="22"/>
        <v>5690.177814418149</v>
      </c>
      <c r="AF98">
        <f t="shared" si="23"/>
        <v>3829.6033923734999</v>
      </c>
      <c r="AG98">
        <f t="shared" si="24"/>
        <v>4428.0314341570993</v>
      </c>
      <c r="AH98">
        <f t="shared" si="25"/>
        <v>1633.6842072099998</v>
      </c>
      <c r="AI98">
        <f t="shared" si="26"/>
        <v>-674.09583890003432</v>
      </c>
      <c r="AJ98">
        <f t="shared" si="27"/>
        <v>0</v>
      </c>
      <c r="AK98">
        <f t="shared" si="28"/>
        <v>0</v>
      </c>
      <c r="AL98">
        <f t="shared" si="29"/>
        <v>0</v>
      </c>
      <c r="AM98">
        <f t="shared" si="30"/>
        <v>2962.8636905597314</v>
      </c>
      <c r="AN98">
        <f t="shared" si="31"/>
        <v>1782.7122541085512</v>
      </c>
      <c r="AO98">
        <f t="shared" si="32"/>
        <v>0</v>
      </c>
      <c r="AP98">
        <f t="shared" si="33"/>
        <v>2847.5832473687828</v>
      </c>
      <c r="AQ98">
        <f t="shared" si="34"/>
        <v>731.90680535902516</v>
      </c>
      <c r="AR98">
        <f t="shared" si="35"/>
        <v>6612.1718039045509</v>
      </c>
      <c r="AS98">
        <f t="shared" si="36"/>
        <v>1748.8112160000001</v>
      </c>
      <c r="AV98">
        <f t="shared" si="37"/>
        <v>32154.8099</v>
      </c>
      <c r="AW98">
        <f t="shared" si="38"/>
        <v>30437.17046876526</v>
      </c>
    </row>
    <row r="99" spans="8:49" x14ac:dyDescent="0.35">
      <c r="H99" s="2">
        <v>41939</v>
      </c>
      <c r="I99">
        <v>31567.614399999999</v>
      </c>
      <c r="J99">
        <v>1</v>
      </c>
      <c r="K99">
        <v>247829.83077235401</v>
      </c>
      <c r="L99">
        <v>222656.62092063701</v>
      </c>
      <c r="M99">
        <v>233043.99220000001</v>
      </c>
      <c r="N99">
        <v>2443346.2420000001</v>
      </c>
      <c r="O99">
        <v>183621.0808</v>
      </c>
      <c r="P99">
        <v>211948.54103230199</v>
      </c>
      <c r="Q99">
        <v>0</v>
      </c>
      <c r="R99">
        <v>0</v>
      </c>
      <c r="S99">
        <v>0</v>
      </c>
      <c r="T99">
        <v>279979.112006763</v>
      </c>
      <c r="U99">
        <v>441090.0288727</v>
      </c>
      <c r="V99">
        <v>0</v>
      </c>
      <c r="W99">
        <v>219853.13792014899</v>
      </c>
      <c r="X99">
        <v>20321.8599356751</v>
      </c>
      <c r="Y99">
        <v>8.2472885032537899</v>
      </c>
      <c r="Z99">
        <v>2549760</v>
      </c>
      <c r="AC99">
        <f t="shared" si="20"/>
        <v>-6478.2259999999997</v>
      </c>
      <c r="AD99">
        <f t="shared" si="21"/>
        <v>5514.7093943464215</v>
      </c>
      <c r="AE99">
        <f t="shared" si="22"/>
        <v>4361.3978905934382</v>
      </c>
      <c r="AF99">
        <f t="shared" si="23"/>
        <v>694.23805276379994</v>
      </c>
      <c r="AG99">
        <f t="shared" si="24"/>
        <v>8842.4700497979993</v>
      </c>
      <c r="AH99">
        <f t="shared" si="25"/>
        <v>1524.973076044</v>
      </c>
      <c r="AI99">
        <f t="shared" si="26"/>
        <v>-661.91529364387907</v>
      </c>
      <c r="AJ99">
        <f t="shared" si="27"/>
        <v>0</v>
      </c>
      <c r="AK99">
        <f t="shared" si="28"/>
        <v>0</v>
      </c>
      <c r="AL99">
        <f t="shared" si="29"/>
        <v>0</v>
      </c>
      <c r="AM99">
        <f t="shared" si="30"/>
        <v>1980.5722383358416</v>
      </c>
      <c r="AN99">
        <f t="shared" si="31"/>
        <v>2180.3080127177564</v>
      </c>
      <c r="AO99">
        <f t="shared" si="32"/>
        <v>0</v>
      </c>
      <c r="AP99">
        <f t="shared" si="33"/>
        <v>2816.5385498950286</v>
      </c>
      <c r="AQ99">
        <f t="shared" si="34"/>
        <v>843.13364687122419</v>
      </c>
      <c r="AR99">
        <f t="shared" si="35"/>
        <v>5919.3494698481518</v>
      </c>
      <c r="AS99">
        <f t="shared" si="36"/>
        <v>2080.6041599999999</v>
      </c>
      <c r="AV99">
        <f t="shared" si="37"/>
        <v>31567.614399999999</v>
      </c>
      <c r="AW99">
        <f t="shared" si="38"/>
        <v>29618.153247569782</v>
      </c>
    </row>
    <row r="100" spans="8:49" x14ac:dyDescent="0.35">
      <c r="H100" s="2">
        <v>41946</v>
      </c>
      <c r="I100">
        <v>39023.135199999997</v>
      </c>
      <c r="J100">
        <v>1</v>
      </c>
      <c r="K100">
        <v>273400.11787617201</v>
      </c>
      <c r="L100">
        <v>264386.216859382</v>
      </c>
      <c r="M100">
        <v>2676947.858</v>
      </c>
      <c r="N100">
        <v>1718038.5833999999</v>
      </c>
      <c r="O100">
        <v>177951.45600000001</v>
      </c>
      <c r="P100">
        <v>237056.63752367499</v>
      </c>
      <c r="Q100">
        <v>0</v>
      </c>
      <c r="R100">
        <v>0</v>
      </c>
      <c r="S100">
        <v>0</v>
      </c>
      <c r="T100">
        <v>167987.467204057</v>
      </c>
      <c r="U100">
        <v>692372.94276725501</v>
      </c>
      <c r="V100">
        <v>0</v>
      </c>
      <c r="W100">
        <v>224619.51033611901</v>
      </c>
      <c r="X100">
        <v>20671.123360248799</v>
      </c>
      <c r="Y100">
        <v>10.8676789587852</v>
      </c>
      <c r="Z100">
        <v>5165482</v>
      </c>
      <c r="AC100">
        <f t="shared" si="20"/>
        <v>-6478.2259999999997</v>
      </c>
      <c r="AD100">
        <f t="shared" si="21"/>
        <v>6083.6994229805796</v>
      </c>
      <c r="AE100">
        <f t="shared" si="22"/>
        <v>5178.7972158415751</v>
      </c>
      <c r="AF100">
        <f t="shared" si="23"/>
        <v>7974.6276689819997</v>
      </c>
      <c r="AG100">
        <f t="shared" si="24"/>
        <v>6217.5816333245994</v>
      </c>
      <c r="AH100">
        <f t="shared" si="25"/>
        <v>1477.88684208</v>
      </c>
      <c r="AI100">
        <f t="shared" si="26"/>
        <v>-740.32787898643699</v>
      </c>
      <c r="AJ100">
        <f t="shared" si="27"/>
        <v>0</v>
      </c>
      <c r="AK100">
        <f t="shared" si="28"/>
        <v>0</v>
      </c>
      <c r="AL100">
        <f t="shared" si="29"/>
        <v>0</v>
      </c>
      <c r="AM100">
        <f t="shared" si="30"/>
        <v>1188.3433430014993</v>
      </c>
      <c r="AN100">
        <f t="shared" si="31"/>
        <v>3422.3994560985416</v>
      </c>
      <c r="AO100">
        <f t="shared" si="32"/>
        <v>0</v>
      </c>
      <c r="AP100">
        <f t="shared" si="33"/>
        <v>2877.6005469160204</v>
      </c>
      <c r="AQ100">
        <f t="shared" si="34"/>
        <v>857.62423709336235</v>
      </c>
      <c r="AR100">
        <f t="shared" si="35"/>
        <v>7800.0896485899866</v>
      </c>
      <c r="AS100">
        <f t="shared" si="36"/>
        <v>4215.0333119999996</v>
      </c>
      <c r="AV100">
        <f t="shared" si="37"/>
        <v>39023.135199999997</v>
      </c>
      <c r="AW100">
        <f t="shared" si="38"/>
        <v>40075.129447921718</v>
      </c>
    </row>
    <row r="101" spans="8:49" x14ac:dyDescent="0.35">
      <c r="H101" s="2">
        <v>41953</v>
      </c>
      <c r="I101">
        <v>40120.4211</v>
      </c>
      <c r="J101">
        <v>1</v>
      </c>
      <c r="K101">
        <v>298573.02789442299</v>
      </c>
      <c r="L101">
        <v>273816.22798262897</v>
      </c>
      <c r="M101">
        <v>4006185.5405999999</v>
      </c>
      <c r="N101">
        <v>786797.42050000001</v>
      </c>
      <c r="O101">
        <v>181438.5668</v>
      </c>
      <c r="P101">
        <v>259425.99208175499</v>
      </c>
      <c r="Q101">
        <v>0</v>
      </c>
      <c r="R101">
        <v>0</v>
      </c>
      <c r="S101">
        <v>0</v>
      </c>
      <c r="T101">
        <v>158443.01032243401</v>
      </c>
      <c r="U101">
        <v>917984.73599871597</v>
      </c>
      <c r="V101">
        <v>0</v>
      </c>
      <c r="W101">
        <v>226311.60826889501</v>
      </c>
      <c r="X101">
        <v>17238.484599669799</v>
      </c>
      <c r="Y101">
        <v>15.4642082429501</v>
      </c>
      <c r="Z101">
        <v>4081259</v>
      </c>
      <c r="AC101">
        <f t="shared" si="20"/>
        <v>-6478.2259999999997</v>
      </c>
      <c r="AD101">
        <f t="shared" si="21"/>
        <v>6643.8470167067007</v>
      </c>
      <c r="AE101">
        <f t="shared" si="22"/>
        <v>5363.5122737237371</v>
      </c>
      <c r="AF101">
        <f t="shared" si="23"/>
        <v>11934.4267254474</v>
      </c>
      <c r="AG101">
        <f t="shared" si="24"/>
        <v>2847.4198647895</v>
      </c>
      <c r="AH101">
        <f t="shared" si="25"/>
        <v>1506.8472972740001</v>
      </c>
      <c r="AI101">
        <f t="shared" si="26"/>
        <v>-810.18737327132078</v>
      </c>
      <c r="AJ101">
        <f t="shared" si="27"/>
        <v>0</v>
      </c>
      <c r="AK101">
        <f t="shared" si="28"/>
        <v>0</v>
      </c>
      <c r="AL101">
        <f t="shared" si="29"/>
        <v>0</v>
      </c>
      <c r="AM101">
        <f t="shared" si="30"/>
        <v>1120.8258550208982</v>
      </c>
      <c r="AN101">
        <f t="shared" si="31"/>
        <v>4537.5985500416537</v>
      </c>
      <c r="AO101">
        <f t="shared" si="32"/>
        <v>0</v>
      </c>
      <c r="AP101">
        <f t="shared" si="33"/>
        <v>2899.2780135328139</v>
      </c>
      <c r="AQ101">
        <f t="shared" si="34"/>
        <v>715.20748755570025</v>
      </c>
      <c r="AR101">
        <f t="shared" si="35"/>
        <v>11099.169481995656</v>
      </c>
      <c r="AS101">
        <f t="shared" si="36"/>
        <v>3330.3073439999998</v>
      </c>
      <c r="AV101">
        <f t="shared" si="37"/>
        <v>40120.4211</v>
      </c>
      <c r="AW101">
        <f t="shared" si="38"/>
        <v>44710.026536816746</v>
      </c>
    </row>
    <row r="102" spans="8:49" x14ac:dyDescent="0.35">
      <c r="H102" s="2">
        <v>41960</v>
      </c>
      <c r="I102">
        <v>36142.518400000001</v>
      </c>
      <c r="J102">
        <v>1</v>
      </c>
      <c r="K102">
        <v>329053.09251747403</v>
      </c>
      <c r="L102">
        <v>245592.376199577</v>
      </c>
      <c r="M102">
        <v>3074677.1167000001</v>
      </c>
      <c r="N102">
        <v>1050250.24</v>
      </c>
      <c r="O102">
        <v>179470.98480000001</v>
      </c>
      <c r="P102">
        <v>287720.92546886299</v>
      </c>
      <c r="Q102">
        <v>0</v>
      </c>
      <c r="R102">
        <v>0</v>
      </c>
      <c r="S102">
        <v>0</v>
      </c>
      <c r="T102">
        <v>348511.35619346</v>
      </c>
      <c r="U102">
        <v>803467.70879916498</v>
      </c>
      <c r="V102">
        <v>0</v>
      </c>
      <c r="W102">
        <v>239212.286615116</v>
      </c>
      <c r="X102">
        <v>26077.7081937767</v>
      </c>
      <c r="Y102">
        <v>12.6550976138828</v>
      </c>
      <c r="Z102">
        <v>2733687</v>
      </c>
      <c r="AC102">
        <f t="shared" si="20"/>
        <v>-6478.2259999999997</v>
      </c>
      <c r="AD102">
        <f t="shared" si="21"/>
        <v>7322.0894146988321</v>
      </c>
      <c r="AE102">
        <f t="shared" si="22"/>
        <v>4810.6634649973148</v>
      </c>
      <c r="AF102">
        <f t="shared" si="23"/>
        <v>9159.4631306492993</v>
      </c>
      <c r="AG102">
        <f t="shared" si="24"/>
        <v>3800.8556185599996</v>
      </c>
      <c r="AH102">
        <f t="shared" si="25"/>
        <v>1490.506528764</v>
      </c>
      <c r="AI102">
        <f t="shared" si="26"/>
        <v>-898.55245023925909</v>
      </c>
      <c r="AJ102">
        <f t="shared" si="27"/>
        <v>0</v>
      </c>
      <c r="AK102">
        <f t="shared" si="28"/>
        <v>0</v>
      </c>
      <c r="AL102">
        <f t="shared" si="29"/>
        <v>0</v>
      </c>
      <c r="AM102">
        <f t="shared" si="30"/>
        <v>2465.369333712536</v>
      </c>
      <c r="AN102">
        <f t="shared" si="31"/>
        <v>3971.5408845942729</v>
      </c>
      <c r="AO102">
        <f t="shared" si="32"/>
        <v>0</v>
      </c>
      <c r="AP102">
        <f t="shared" si="33"/>
        <v>3064.5486038262511</v>
      </c>
      <c r="AQ102">
        <f t="shared" si="34"/>
        <v>1081.9380352516014</v>
      </c>
      <c r="AR102">
        <f t="shared" si="35"/>
        <v>9082.9786446854214</v>
      </c>
      <c r="AS102">
        <f t="shared" si="36"/>
        <v>2230.688592</v>
      </c>
      <c r="AV102">
        <f t="shared" si="37"/>
        <v>36142.518400000001</v>
      </c>
      <c r="AW102">
        <f t="shared" si="38"/>
        <v>41103.863801500265</v>
      </c>
    </row>
    <row r="103" spans="8:49" x14ac:dyDescent="0.35">
      <c r="H103" s="2">
        <v>41967</v>
      </c>
      <c r="I103">
        <v>58485.941599999998</v>
      </c>
      <c r="J103">
        <v>1</v>
      </c>
      <c r="K103">
        <v>359190.74650280399</v>
      </c>
      <c r="L103">
        <v>210816.43607074599</v>
      </c>
      <c r="M103">
        <v>3970591.6935999999</v>
      </c>
      <c r="N103">
        <v>732335.12800000003</v>
      </c>
      <c r="O103">
        <v>180366.0912</v>
      </c>
      <c r="P103">
        <v>313136.93287564698</v>
      </c>
      <c r="Q103">
        <v>0</v>
      </c>
      <c r="R103">
        <v>0</v>
      </c>
      <c r="S103">
        <v>0</v>
      </c>
      <c r="T103">
        <v>209106.81371607599</v>
      </c>
      <c r="U103">
        <v>825259.07791945699</v>
      </c>
      <c r="V103">
        <v>0</v>
      </c>
      <c r="W103">
        <v>299731.829292093</v>
      </c>
      <c r="X103">
        <v>45541.734379866699</v>
      </c>
      <c r="Y103">
        <v>28.023809523809501</v>
      </c>
      <c r="Z103">
        <v>6355729</v>
      </c>
      <c r="AC103">
        <f t="shared" si="20"/>
        <v>-6478.2259999999997</v>
      </c>
      <c r="AD103">
        <f t="shared" si="21"/>
        <v>7992.7124911803949</v>
      </c>
      <c r="AE103">
        <f t="shared" si="22"/>
        <v>4129.4723497537725</v>
      </c>
      <c r="AF103">
        <f t="shared" si="23"/>
        <v>11828.392655234398</v>
      </c>
      <c r="AG103">
        <f t="shared" si="24"/>
        <v>2650.3208282320002</v>
      </c>
      <c r="AH103">
        <f t="shared" si="25"/>
        <v>1497.940387416</v>
      </c>
      <c r="AI103">
        <f t="shared" si="26"/>
        <v>-977.92664137064548</v>
      </c>
      <c r="AJ103">
        <f t="shared" si="27"/>
        <v>0</v>
      </c>
      <c r="AK103">
        <f t="shared" si="28"/>
        <v>0</v>
      </c>
      <c r="AL103">
        <f t="shared" si="29"/>
        <v>0</v>
      </c>
      <c r="AM103">
        <f t="shared" si="30"/>
        <v>1479.2216002275218</v>
      </c>
      <c r="AN103">
        <f t="shared" si="31"/>
        <v>4079.2556221558762</v>
      </c>
      <c r="AO103">
        <f t="shared" si="32"/>
        <v>0</v>
      </c>
      <c r="AP103">
        <f t="shared" si="33"/>
        <v>3839.8644650610031</v>
      </c>
      <c r="AQ103">
        <f t="shared" si="34"/>
        <v>1889.4810176862893</v>
      </c>
      <c r="AR103">
        <f t="shared" si="35"/>
        <v>20113.607276190458</v>
      </c>
      <c r="AS103">
        <f t="shared" si="36"/>
        <v>5186.274864</v>
      </c>
      <c r="AV103">
        <f t="shared" si="37"/>
        <v>58485.941599999998</v>
      </c>
      <c r="AW103">
        <f t="shared" si="38"/>
        <v>57230.390915767064</v>
      </c>
    </row>
    <row r="104" spans="8:49" x14ac:dyDescent="0.35">
      <c r="H104" s="2">
        <v>41974</v>
      </c>
      <c r="I104">
        <v>39800.2232</v>
      </c>
      <c r="J104">
        <v>1</v>
      </c>
      <c r="K104">
        <v>312568.32732852199</v>
      </c>
      <c r="L104">
        <v>241264.59042944701</v>
      </c>
      <c r="M104">
        <v>2362659.5257999999</v>
      </c>
      <c r="N104">
        <v>529194.58959999995</v>
      </c>
      <c r="O104">
        <v>203028.7408</v>
      </c>
      <c r="P104">
        <v>281198.621252171</v>
      </c>
      <c r="Q104">
        <v>0</v>
      </c>
      <c r="R104">
        <v>0</v>
      </c>
      <c r="S104">
        <v>0</v>
      </c>
      <c r="T104">
        <v>282336.78822964599</v>
      </c>
      <c r="U104">
        <v>607465.02464764705</v>
      </c>
      <c r="V104">
        <v>0</v>
      </c>
      <c r="W104">
        <v>309676.46343367401</v>
      </c>
      <c r="X104">
        <v>36819.015300180799</v>
      </c>
      <c r="Y104">
        <v>18.532188841201702</v>
      </c>
      <c r="Z104">
        <v>1723110</v>
      </c>
      <c r="AC104">
        <f t="shared" si="20"/>
        <v>-6478.2259999999997</v>
      </c>
      <c r="AD104">
        <f t="shared" si="21"/>
        <v>6955.2704197142721</v>
      </c>
      <c r="AE104">
        <f t="shared" si="22"/>
        <v>4725.8907973320083</v>
      </c>
      <c r="AF104">
        <f t="shared" si="23"/>
        <v>7038.3627273581997</v>
      </c>
      <c r="AG104">
        <f t="shared" si="24"/>
        <v>1915.1552197623996</v>
      </c>
      <c r="AH104">
        <f t="shared" si="25"/>
        <v>1686.1536923439999</v>
      </c>
      <c r="AI104">
        <f t="shared" si="26"/>
        <v>-878.18329417052996</v>
      </c>
      <c r="AJ104">
        <f t="shared" si="27"/>
        <v>0</v>
      </c>
      <c r="AK104">
        <f t="shared" si="28"/>
        <v>0</v>
      </c>
      <c r="AL104">
        <f t="shared" si="29"/>
        <v>0</v>
      </c>
      <c r="AM104">
        <f t="shared" si="30"/>
        <v>1997.2504399365159</v>
      </c>
      <c r="AN104">
        <f t="shared" si="31"/>
        <v>3002.6996168333194</v>
      </c>
      <c r="AO104">
        <f t="shared" si="32"/>
        <v>0</v>
      </c>
      <c r="AP104">
        <f t="shared" si="33"/>
        <v>3967.2651730487978</v>
      </c>
      <c r="AQ104">
        <f t="shared" si="34"/>
        <v>1527.5841257892012</v>
      </c>
      <c r="AR104">
        <f t="shared" si="35"/>
        <v>13301.159787124452</v>
      </c>
      <c r="AS104">
        <f t="shared" si="36"/>
        <v>1406.0577599999999</v>
      </c>
      <c r="AV104">
        <f t="shared" si="37"/>
        <v>39800.2232</v>
      </c>
      <c r="AW104">
        <f t="shared" si="38"/>
        <v>40166.440465072643</v>
      </c>
    </row>
    <row r="105" spans="8:49" x14ac:dyDescent="0.35">
      <c r="H105" s="2">
        <v>41981</v>
      </c>
      <c r="I105">
        <v>34209.534399999997</v>
      </c>
      <c r="J105">
        <v>1</v>
      </c>
      <c r="K105">
        <v>287439.05744079303</v>
      </c>
      <c r="L105">
        <v>234725.01386766799</v>
      </c>
      <c r="M105">
        <v>1556652.9572999999</v>
      </c>
      <c r="N105">
        <v>1572873.4</v>
      </c>
      <c r="O105">
        <v>200607.37760000001</v>
      </c>
      <c r="P105">
        <v>249757.658959464</v>
      </c>
      <c r="Q105">
        <v>0</v>
      </c>
      <c r="R105">
        <v>0</v>
      </c>
      <c r="S105">
        <v>0</v>
      </c>
      <c r="T105">
        <v>169402.07293778699</v>
      </c>
      <c r="U105">
        <v>394852.26602097001</v>
      </c>
      <c r="V105">
        <v>0</v>
      </c>
      <c r="W105">
        <v>323557.17074693902</v>
      </c>
      <c r="X105">
        <v>30361.0846818391</v>
      </c>
      <c r="Y105">
        <v>9.2043010752688108</v>
      </c>
      <c r="Z105">
        <v>2350078</v>
      </c>
      <c r="AC105">
        <f t="shared" si="20"/>
        <v>-6478.2259999999997</v>
      </c>
      <c r="AD105">
        <f t="shared" si="21"/>
        <v>6396.0939061725267</v>
      </c>
      <c r="AE105">
        <f t="shared" si="22"/>
        <v>4597.7935716398806</v>
      </c>
      <c r="AF105">
        <f t="shared" si="23"/>
        <v>4637.2691597966996</v>
      </c>
      <c r="AG105">
        <f t="shared" si="24"/>
        <v>5692.2288345999996</v>
      </c>
      <c r="AH105">
        <f t="shared" si="25"/>
        <v>1666.0442709680001</v>
      </c>
      <c r="AI105">
        <f t="shared" si="26"/>
        <v>-779.993168930406</v>
      </c>
      <c r="AJ105">
        <f t="shared" si="27"/>
        <v>0</v>
      </c>
      <c r="AK105">
        <f t="shared" si="28"/>
        <v>0</v>
      </c>
      <c r="AL105">
        <f t="shared" si="29"/>
        <v>0</v>
      </c>
      <c r="AM105">
        <f t="shared" si="30"/>
        <v>1198.3502639619053</v>
      </c>
      <c r="AN105">
        <f t="shared" si="31"/>
        <v>1951.7547509416549</v>
      </c>
      <c r="AO105">
        <f t="shared" si="32"/>
        <v>0</v>
      </c>
      <c r="AP105">
        <f t="shared" si="33"/>
        <v>4145.0909144390353</v>
      </c>
      <c r="AQ105">
        <f t="shared" si="34"/>
        <v>1259.6510423648224</v>
      </c>
      <c r="AR105">
        <f t="shared" si="35"/>
        <v>6606.2287827956943</v>
      </c>
      <c r="AS105">
        <f t="shared" si="36"/>
        <v>1917.663648</v>
      </c>
      <c r="AV105">
        <f t="shared" si="37"/>
        <v>34209.534399999997</v>
      </c>
      <c r="AW105">
        <f t="shared" si="38"/>
        <v>32809.949976749806</v>
      </c>
    </row>
    <row r="106" spans="8:49" x14ac:dyDescent="0.35">
      <c r="H106" s="2">
        <v>41988</v>
      </c>
      <c r="I106">
        <v>34546.6276</v>
      </c>
      <c r="J106">
        <v>1</v>
      </c>
      <c r="K106">
        <v>269646.97780565597</v>
      </c>
      <c r="L106">
        <v>249126.88007060101</v>
      </c>
      <c r="M106">
        <v>154169.58199999999</v>
      </c>
      <c r="N106">
        <v>2459160.7799999998</v>
      </c>
      <c r="O106">
        <v>211046.8</v>
      </c>
      <c r="P106">
        <v>224161.04011928901</v>
      </c>
      <c r="Q106">
        <v>0</v>
      </c>
      <c r="R106">
        <v>0</v>
      </c>
      <c r="S106">
        <v>0</v>
      </c>
      <c r="T106">
        <v>707287.45876267203</v>
      </c>
      <c r="U106">
        <v>256653.97291363101</v>
      </c>
      <c r="V106">
        <v>0</v>
      </c>
      <c r="W106">
        <v>314530.73659755097</v>
      </c>
      <c r="X106">
        <v>33704.248040568797</v>
      </c>
      <c r="Y106">
        <v>9.7811158798283202</v>
      </c>
      <c r="Z106">
        <v>2182760</v>
      </c>
      <c r="AC106">
        <f t="shared" si="20"/>
        <v>-6478.2259999999997</v>
      </c>
      <c r="AD106">
        <f t="shared" si="21"/>
        <v>6000.1845501314574</v>
      </c>
      <c r="AE106">
        <f t="shared" si="22"/>
        <v>4879.8973268229329</v>
      </c>
      <c r="AF106">
        <f t="shared" si="23"/>
        <v>459.27118477799996</v>
      </c>
      <c r="AG106">
        <f t="shared" si="24"/>
        <v>8899.7028628199987</v>
      </c>
      <c r="AH106">
        <f t="shared" si="25"/>
        <v>1752.7436739999998</v>
      </c>
      <c r="AI106">
        <f t="shared" si="26"/>
        <v>-700.05492829253956</v>
      </c>
      <c r="AJ106">
        <f t="shared" si="27"/>
        <v>0</v>
      </c>
      <c r="AK106">
        <f t="shared" si="28"/>
        <v>0</v>
      </c>
      <c r="AL106">
        <f t="shared" si="29"/>
        <v>0</v>
      </c>
      <c r="AM106">
        <f t="shared" si="30"/>
        <v>5003.3514832871424</v>
      </c>
      <c r="AN106">
        <f t="shared" si="31"/>
        <v>1268.6405881120781</v>
      </c>
      <c r="AO106">
        <f t="shared" si="32"/>
        <v>0</v>
      </c>
      <c r="AP106">
        <f t="shared" si="33"/>
        <v>4029.4532665512252</v>
      </c>
      <c r="AQ106">
        <f t="shared" si="34"/>
        <v>1398.3555469551588</v>
      </c>
      <c r="AR106">
        <f t="shared" si="35"/>
        <v>7020.2276875536436</v>
      </c>
      <c r="AS106">
        <f t="shared" si="36"/>
        <v>1781.1321599999999</v>
      </c>
      <c r="AV106">
        <f t="shared" si="37"/>
        <v>34546.6276</v>
      </c>
      <c r="AW106">
        <f t="shared" si="38"/>
        <v>35314.679402719092</v>
      </c>
    </row>
    <row r="107" spans="8:49" x14ac:dyDescent="0.35">
      <c r="H107" s="2">
        <v>41995</v>
      </c>
      <c r="I107">
        <v>36048.489500000003</v>
      </c>
      <c r="J107">
        <v>1</v>
      </c>
      <c r="K107">
        <v>262089.20044397301</v>
      </c>
      <c r="L107">
        <v>210214.18505135999</v>
      </c>
      <c r="M107">
        <v>1151035.96</v>
      </c>
      <c r="N107">
        <v>2129147.2659999998</v>
      </c>
      <c r="O107">
        <v>303791.76</v>
      </c>
      <c r="P107">
        <v>220865.154237757</v>
      </c>
      <c r="Q107">
        <v>0</v>
      </c>
      <c r="R107">
        <v>0</v>
      </c>
      <c r="S107">
        <v>0</v>
      </c>
      <c r="T107">
        <v>469233.83025760303</v>
      </c>
      <c r="U107">
        <v>306988.27919386001</v>
      </c>
      <c r="V107">
        <v>0</v>
      </c>
      <c r="W107">
        <v>282838.58927804098</v>
      </c>
      <c r="X107">
        <v>27377.8225162247</v>
      </c>
      <c r="Y107">
        <v>10.1741935483871</v>
      </c>
      <c r="Z107">
        <v>3472988</v>
      </c>
      <c r="AC107">
        <f t="shared" si="20"/>
        <v>-6478.2259999999997</v>
      </c>
      <c r="AD107">
        <f t="shared" si="21"/>
        <v>5832.0088882792879</v>
      </c>
      <c r="AE107">
        <f t="shared" si="22"/>
        <v>4117.6754567860398</v>
      </c>
      <c r="AF107">
        <f t="shared" si="23"/>
        <v>3428.9361248399996</v>
      </c>
      <c r="AG107">
        <f t="shared" si="24"/>
        <v>7705.3839556539988</v>
      </c>
      <c r="AH107">
        <f t="shared" si="25"/>
        <v>2522.9905668000001</v>
      </c>
      <c r="AI107">
        <f t="shared" si="26"/>
        <v>-689.76187668451507</v>
      </c>
      <c r="AJ107">
        <f t="shared" si="27"/>
        <v>0</v>
      </c>
      <c r="AK107">
        <f t="shared" si="28"/>
        <v>0</v>
      </c>
      <c r="AL107">
        <f t="shared" si="29"/>
        <v>0</v>
      </c>
      <c r="AM107">
        <f t="shared" si="30"/>
        <v>3319.3601152422839</v>
      </c>
      <c r="AN107">
        <f t="shared" si="31"/>
        <v>1517.4430640552503</v>
      </c>
      <c r="AO107">
        <f t="shared" si="32"/>
        <v>0</v>
      </c>
      <c r="AP107">
        <f t="shared" si="33"/>
        <v>3623.4451672409828</v>
      </c>
      <c r="AQ107">
        <f t="shared" si="34"/>
        <v>1135.8784783756466</v>
      </c>
      <c r="AR107">
        <f t="shared" si="35"/>
        <v>7302.3524232258087</v>
      </c>
      <c r="AS107">
        <f t="shared" si="36"/>
        <v>2833.958208</v>
      </c>
      <c r="AV107">
        <f t="shared" si="37"/>
        <v>36048.489500000003</v>
      </c>
      <c r="AW107">
        <f t="shared" si="38"/>
        <v>36171.444571814776</v>
      </c>
    </row>
    <row r="108" spans="8:49" x14ac:dyDescent="0.35">
      <c r="H108" s="2">
        <v>42002</v>
      </c>
      <c r="I108">
        <v>46525.371800000001</v>
      </c>
      <c r="J108">
        <v>1</v>
      </c>
      <c r="K108">
        <v>262032.56207222401</v>
      </c>
      <c r="L108">
        <v>169370.78968581601</v>
      </c>
      <c r="M108">
        <v>3378841.4720000001</v>
      </c>
      <c r="N108">
        <v>954883.56599999894</v>
      </c>
      <c r="O108">
        <v>482588.56</v>
      </c>
      <c r="P108">
        <v>278723.02405683399</v>
      </c>
      <c r="Q108">
        <v>0</v>
      </c>
      <c r="R108">
        <v>0</v>
      </c>
      <c r="S108">
        <v>0</v>
      </c>
      <c r="T108">
        <v>307755.29815456201</v>
      </c>
      <c r="U108">
        <v>579214.92307600903</v>
      </c>
      <c r="V108">
        <v>0</v>
      </c>
      <c r="W108">
        <v>263715.871422433</v>
      </c>
      <c r="X108">
        <v>29483.2884746647</v>
      </c>
      <c r="Y108">
        <v>19.892473118279501</v>
      </c>
      <c r="Z108">
        <v>4207449</v>
      </c>
      <c r="AC108">
        <f t="shared" si="20"/>
        <v>-6478.2259999999997</v>
      </c>
      <c r="AD108">
        <f t="shared" si="21"/>
        <v>5830.7485712311291</v>
      </c>
      <c r="AE108">
        <f t="shared" si="22"/>
        <v>3317.6350283657644</v>
      </c>
      <c r="AF108">
        <f t="shared" si="23"/>
        <v>10065.568745088</v>
      </c>
      <c r="AG108">
        <f t="shared" si="24"/>
        <v>3455.7236253539959</v>
      </c>
      <c r="AH108">
        <f t="shared" si="25"/>
        <v>4007.8979908000001</v>
      </c>
      <c r="AI108">
        <f t="shared" si="26"/>
        <v>-870.45200412949259</v>
      </c>
      <c r="AJ108">
        <f t="shared" si="27"/>
        <v>0</v>
      </c>
      <c r="AK108">
        <f t="shared" si="28"/>
        <v>0</v>
      </c>
      <c r="AL108">
        <f t="shared" si="29"/>
        <v>0</v>
      </c>
      <c r="AM108">
        <f t="shared" si="30"/>
        <v>2177.0609791453717</v>
      </c>
      <c r="AN108">
        <f t="shared" si="31"/>
        <v>2863.0593647647129</v>
      </c>
      <c r="AO108">
        <f t="shared" si="32"/>
        <v>0</v>
      </c>
      <c r="AP108">
        <f t="shared" si="33"/>
        <v>3378.4640287927891</v>
      </c>
      <c r="AQ108">
        <f t="shared" si="34"/>
        <v>1223.2321555253636</v>
      </c>
      <c r="AR108">
        <f t="shared" si="35"/>
        <v>14277.480430107476</v>
      </c>
      <c r="AS108">
        <f t="shared" si="36"/>
        <v>3433.2783840000002</v>
      </c>
      <c r="AV108">
        <f t="shared" si="37"/>
        <v>46525.371800000001</v>
      </c>
      <c r="AW108">
        <f t="shared" si="38"/>
        <v>46681.471299045101</v>
      </c>
    </row>
    <row r="109" spans="8:49" x14ac:dyDescent="0.35">
      <c r="H109" s="2">
        <v>42009</v>
      </c>
      <c r="I109">
        <v>50820.891199999998</v>
      </c>
      <c r="J109">
        <v>1</v>
      </c>
      <c r="K109">
        <v>302908.30804333399</v>
      </c>
      <c r="L109">
        <v>165003.17021148899</v>
      </c>
      <c r="M109">
        <v>5115999.2803999996</v>
      </c>
      <c r="N109">
        <v>202573.25200000001</v>
      </c>
      <c r="O109">
        <v>614129.32999999996</v>
      </c>
      <c r="P109">
        <v>325818.06042782601</v>
      </c>
      <c r="Q109">
        <v>0</v>
      </c>
      <c r="R109">
        <v>0</v>
      </c>
      <c r="S109">
        <v>0</v>
      </c>
      <c r="T109">
        <v>197011.67889273699</v>
      </c>
      <c r="U109">
        <v>757400.21679940599</v>
      </c>
      <c r="V109">
        <v>0</v>
      </c>
      <c r="W109">
        <v>330285.69713794597</v>
      </c>
      <c r="X109">
        <v>74971.630779731699</v>
      </c>
      <c r="Y109">
        <v>10.9118279569892</v>
      </c>
      <c r="Z109">
        <v>4380692</v>
      </c>
      <c r="AC109">
        <f t="shared" si="20"/>
        <v>-6478.2259999999997</v>
      </c>
      <c r="AD109">
        <f t="shared" si="21"/>
        <v>6740.3156705802685</v>
      </c>
      <c r="AE109">
        <f t="shared" si="22"/>
        <v>3232.0820981026468</v>
      </c>
      <c r="AF109">
        <f t="shared" si="23"/>
        <v>15240.561856311599</v>
      </c>
      <c r="AG109">
        <f t="shared" si="24"/>
        <v>733.11259898799995</v>
      </c>
      <c r="AH109">
        <f t="shared" si="25"/>
        <v>5100.3440856499992</v>
      </c>
      <c r="AI109">
        <f t="shared" si="26"/>
        <v>-1017.5298027161006</v>
      </c>
      <c r="AJ109">
        <f t="shared" si="27"/>
        <v>0</v>
      </c>
      <c r="AK109">
        <f t="shared" si="28"/>
        <v>0</v>
      </c>
      <c r="AL109">
        <f t="shared" si="29"/>
        <v>0</v>
      </c>
      <c r="AM109">
        <f t="shared" si="30"/>
        <v>1393.6606164872217</v>
      </c>
      <c r="AN109">
        <f t="shared" si="31"/>
        <v>3743.829271639464</v>
      </c>
      <c r="AO109">
        <f t="shared" si="32"/>
        <v>0</v>
      </c>
      <c r="AP109">
        <f t="shared" si="33"/>
        <v>4231.2900660342257</v>
      </c>
      <c r="AQ109">
        <f t="shared" si="34"/>
        <v>3110.4979894202884</v>
      </c>
      <c r="AR109">
        <f t="shared" si="35"/>
        <v>7831.7768326881378</v>
      </c>
      <c r="AS109">
        <f t="shared" si="36"/>
        <v>3574.6446719999999</v>
      </c>
      <c r="AV109">
        <f t="shared" si="37"/>
        <v>50820.891199999998</v>
      </c>
      <c r="AW109">
        <f t="shared" si="38"/>
        <v>47436.359955185755</v>
      </c>
    </row>
    <row r="110" spans="8:49" x14ac:dyDescent="0.35">
      <c r="H110" s="2">
        <v>42016</v>
      </c>
      <c r="I110">
        <v>60952.2719</v>
      </c>
      <c r="J110">
        <v>1</v>
      </c>
      <c r="K110">
        <v>324948.66482599999</v>
      </c>
      <c r="L110">
        <v>181358.187726893</v>
      </c>
      <c r="M110">
        <v>6244362.7819999997</v>
      </c>
      <c r="N110">
        <v>0</v>
      </c>
      <c r="O110">
        <v>821427.18200000003</v>
      </c>
      <c r="P110">
        <v>365101.30267606903</v>
      </c>
      <c r="Q110">
        <v>0</v>
      </c>
      <c r="R110">
        <v>0</v>
      </c>
      <c r="S110">
        <v>0</v>
      </c>
      <c r="T110">
        <v>748339.10233564198</v>
      </c>
      <c r="U110">
        <v>749585.93771961296</v>
      </c>
      <c r="V110">
        <v>0</v>
      </c>
      <c r="W110">
        <v>330203.55771035701</v>
      </c>
      <c r="X110">
        <v>61572.3046237854</v>
      </c>
      <c r="Y110">
        <v>14.096774193548301</v>
      </c>
      <c r="Z110">
        <v>5780639</v>
      </c>
      <c r="AC110">
        <f t="shared" si="20"/>
        <v>-6478.2259999999997</v>
      </c>
      <c r="AD110">
        <f t="shared" si="21"/>
        <v>7230.7576897081517</v>
      </c>
      <c r="AE110">
        <f t="shared" si="22"/>
        <v>3552.4441811943802</v>
      </c>
      <c r="AF110">
        <f t="shared" si="23"/>
        <v>18601.956727577999</v>
      </c>
      <c r="AG110">
        <f t="shared" si="24"/>
        <v>0</v>
      </c>
      <c r="AH110">
        <f t="shared" si="25"/>
        <v>6821.95274651</v>
      </c>
      <c r="AI110">
        <f t="shared" si="26"/>
        <v>-1140.2113682573636</v>
      </c>
      <c r="AJ110">
        <f t="shared" si="27"/>
        <v>0</v>
      </c>
      <c r="AK110">
        <f t="shared" si="28"/>
        <v>0</v>
      </c>
      <c r="AL110">
        <f t="shared" si="29"/>
        <v>0</v>
      </c>
      <c r="AM110">
        <f t="shared" si="30"/>
        <v>5293.7508099223314</v>
      </c>
      <c r="AN110">
        <f t="shared" si="31"/>
        <v>3705.203290148047</v>
      </c>
      <c r="AO110">
        <f t="shared" si="32"/>
        <v>0</v>
      </c>
      <c r="AP110">
        <f t="shared" si="33"/>
        <v>4230.2377778273831</v>
      </c>
      <c r="AQ110">
        <f t="shared" si="34"/>
        <v>2554.5733465362323</v>
      </c>
      <c r="AR110">
        <f t="shared" si="35"/>
        <v>10117.717212903164</v>
      </c>
      <c r="AS110">
        <f t="shared" si="36"/>
        <v>4717.001424</v>
      </c>
      <c r="AV110">
        <f t="shared" si="37"/>
        <v>60952.2719</v>
      </c>
      <c r="AW110">
        <f t="shared" si="38"/>
        <v>59207.157838070329</v>
      </c>
    </row>
    <row r="111" spans="8:49" x14ac:dyDescent="0.35">
      <c r="H111" s="2">
        <v>42023</v>
      </c>
      <c r="I111">
        <v>51897.290099999998</v>
      </c>
      <c r="J111">
        <v>1</v>
      </c>
      <c r="K111">
        <v>306149.61529559997</v>
      </c>
      <c r="L111">
        <v>171484.472236136</v>
      </c>
      <c r="M111">
        <v>3768116.7165000001</v>
      </c>
      <c r="N111">
        <v>676854.76</v>
      </c>
      <c r="O111">
        <v>789364.68959999899</v>
      </c>
      <c r="P111">
        <v>385211.333353533</v>
      </c>
      <c r="Q111">
        <v>0</v>
      </c>
      <c r="R111">
        <v>0</v>
      </c>
      <c r="S111">
        <v>0</v>
      </c>
      <c r="T111">
        <v>472860.18140138499</v>
      </c>
      <c r="U111">
        <v>544139.13951774896</v>
      </c>
      <c r="V111">
        <v>0</v>
      </c>
      <c r="W111">
        <v>324754.846168285</v>
      </c>
      <c r="X111">
        <v>49886.843699028301</v>
      </c>
      <c r="Y111">
        <v>14.7956989247311</v>
      </c>
      <c r="Z111">
        <v>2129753</v>
      </c>
      <c r="AC111">
        <f t="shared" si="20"/>
        <v>-6478.2259999999997</v>
      </c>
      <c r="AD111">
        <f t="shared" si="21"/>
        <v>6812.441239557691</v>
      </c>
      <c r="AE111">
        <f t="shared" si="22"/>
        <v>3359.0378421614323</v>
      </c>
      <c r="AF111">
        <f t="shared" si="23"/>
        <v>11225.2196984535</v>
      </c>
      <c r="AG111">
        <f t="shared" si="24"/>
        <v>2449.5373764400001</v>
      </c>
      <c r="AH111">
        <f t="shared" si="25"/>
        <v>6555.6737471279912</v>
      </c>
      <c r="AI111">
        <f t="shared" si="26"/>
        <v>-1203.0149940630836</v>
      </c>
      <c r="AJ111">
        <f t="shared" si="27"/>
        <v>0</v>
      </c>
      <c r="AK111">
        <f t="shared" si="28"/>
        <v>0</v>
      </c>
      <c r="AL111">
        <f t="shared" si="29"/>
        <v>0</v>
      </c>
      <c r="AM111">
        <f t="shared" si="30"/>
        <v>3345.0129232333975</v>
      </c>
      <c r="AN111">
        <f t="shared" si="31"/>
        <v>2689.6797666362331</v>
      </c>
      <c r="AO111">
        <f t="shared" si="32"/>
        <v>0</v>
      </c>
      <c r="AP111">
        <f t="shared" si="33"/>
        <v>4160.4343342618986</v>
      </c>
      <c r="AQ111">
        <f t="shared" si="34"/>
        <v>2069.755258228985</v>
      </c>
      <c r="AR111">
        <f t="shared" si="35"/>
        <v>10619.358417204241</v>
      </c>
      <c r="AS111">
        <f t="shared" si="36"/>
        <v>1737.8784479999999</v>
      </c>
      <c r="AV111">
        <f t="shared" si="37"/>
        <v>51897.290099999998</v>
      </c>
      <c r="AW111">
        <f t="shared" si="38"/>
        <v>47342.788057242287</v>
      </c>
    </row>
    <row r="112" spans="8:49" x14ac:dyDescent="0.35">
      <c r="H112" s="2">
        <v>42030</v>
      </c>
      <c r="I112">
        <v>47228.814200000001</v>
      </c>
      <c r="J112">
        <v>1</v>
      </c>
      <c r="K112">
        <v>294072.29237735999</v>
      </c>
      <c r="L112">
        <v>165536.29934168101</v>
      </c>
      <c r="M112">
        <v>1694153.7858</v>
      </c>
      <c r="N112">
        <v>2175938.662</v>
      </c>
      <c r="O112">
        <v>769300.45319999999</v>
      </c>
      <c r="P112">
        <v>462130.15688564</v>
      </c>
      <c r="Q112">
        <v>0</v>
      </c>
      <c r="R112">
        <v>0</v>
      </c>
      <c r="S112">
        <v>0</v>
      </c>
      <c r="T112">
        <v>441874.77346783102</v>
      </c>
      <c r="U112">
        <v>384590.72548653698</v>
      </c>
      <c r="V112">
        <v>0</v>
      </c>
      <c r="W112">
        <v>373118.876934628</v>
      </c>
      <c r="X112">
        <v>121523.474959222</v>
      </c>
      <c r="Y112">
        <v>12.1225806451612</v>
      </c>
      <c r="Z112">
        <v>2999494</v>
      </c>
      <c r="AC112">
        <f t="shared" si="20"/>
        <v>-6478.2259999999997</v>
      </c>
      <c r="AD112">
        <f t="shared" si="21"/>
        <v>6543.6966499810151</v>
      </c>
      <c r="AE112">
        <f t="shared" si="22"/>
        <v>3242.5250315048479</v>
      </c>
      <c r="AF112">
        <f t="shared" si="23"/>
        <v>5046.8841278981999</v>
      </c>
      <c r="AG112">
        <f t="shared" si="24"/>
        <v>7874.722017778</v>
      </c>
      <c r="AH112">
        <f t="shared" si="25"/>
        <v>6389.0402638260002</v>
      </c>
      <c r="AI112">
        <f t="shared" si="26"/>
        <v>-1443.2324799538537</v>
      </c>
      <c r="AJ112">
        <f t="shared" si="27"/>
        <v>0</v>
      </c>
      <c r="AK112">
        <f t="shared" si="28"/>
        <v>0</v>
      </c>
      <c r="AL112">
        <f t="shared" si="29"/>
        <v>0</v>
      </c>
      <c r="AM112">
        <f t="shared" si="30"/>
        <v>3125.8221475114369</v>
      </c>
      <c r="AN112">
        <f t="shared" si="31"/>
        <v>1901.0319560799524</v>
      </c>
      <c r="AO112">
        <f t="shared" si="32"/>
        <v>0</v>
      </c>
      <c r="AP112">
        <f t="shared" si="33"/>
        <v>4780.0259324095196</v>
      </c>
      <c r="AQ112">
        <f t="shared" si="34"/>
        <v>5041.8874525831616</v>
      </c>
      <c r="AR112">
        <f t="shared" si="35"/>
        <v>8700.7737496773552</v>
      </c>
      <c r="AS112">
        <f t="shared" si="36"/>
        <v>2447.5871040000002</v>
      </c>
      <c r="AV112">
        <f t="shared" si="37"/>
        <v>47228.814200000001</v>
      </c>
      <c r="AW112">
        <f t="shared" si="38"/>
        <v>47172.537953295629</v>
      </c>
    </row>
    <row r="113" spans="8:49" x14ac:dyDescent="0.35">
      <c r="H113" s="2">
        <v>42037</v>
      </c>
      <c r="I113">
        <v>49325.500200000002</v>
      </c>
      <c r="J113">
        <v>1</v>
      </c>
      <c r="K113">
        <v>308844.042226416</v>
      </c>
      <c r="L113">
        <v>179730.360805009</v>
      </c>
      <c r="M113">
        <v>1327534.8933999999</v>
      </c>
      <c r="N113">
        <v>2949293.1734000002</v>
      </c>
      <c r="O113">
        <v>606146.0808</v>
      </c>
      <c r="P113">
        <v>427311.83495203202</v>
      </c>
      <c r="Q113">
        <v>0</v>
      </c>
      <c r="R113">
        <v>0</v>
      </c>
      <c r="S113">
        <v>0</v>
      </c>
      <c r="T113">
        <v>265124.864080698</v>
      </c>
      <c r="U113">
        <v>764348.50356624799</v>
      </c>
      <c r="V113">
        <v>0</v>
      </c>
      <c r="W113">
        <v>344509.10154770297</v>
      </c>
      <c r="X113">
        <v>97540.782585179099</v>
      </c>
      <c r="Y113">
        <v>11.1201716738197</v>
      </c>
      <c r="Z113">
        <v>4420651</v>
      </c>
      <c r="AC113">
        <f t="shared" si="20"/>
        <v>-6478.2259999999997</v>
      </c>
      <c r="AD113">
        <f t="shared" si="21"/>
        <v>6872.3976276222093</v>
      </c>
      <c r="AE113">
        <f t="shared" si="22"/>
        <v>3520.5583074485166</v>
      </c>
      <c r="AF113">
        <f t="shared" si="23"/>
        <v>3954.7264474385997</v>
      </c>
      <c r="AG113">
        <f t="shared" si="24"/>
        <v>10673.491994534601</v>
      </c>
      <c r="AH113">
        <f t="shared" si="25"/>
        <v>5034.0432010439999</v>
      </c>
      <c r="AI113">
        <f t="shared" si="26"/>
        <v>-1334.4948605551961</v>
      </c>
      <c r="AJ113">
        <f t="shared" si="27"/>
        <v>0</v>
      </c>
      <c r="AK113">
        <f t="shared" si="28"/>
        <v>0</v>
      </c>
      <c r="AL113">
        <f t="shared" si="29"/>
        <v>0</v>
      </c>
      <c r="AM113">
        <f t="shared" si="30"/>
        <v>1875.4932885068577</v>
      </c>
      <c r="AN113">
        <f t="shared" si="31"/>
        <v>3778.1746531279641</v>
      </c>
      <c r="AO113">
        <f t="shared" si="32"/>
        <v>0</v>
      </c>
      <c r="AP113">
        <f t="shared" si="33"/>
        <v>4413.5060999276229</v>
      </c>
      <c r="AQ113">
        <f t="shared" si="34"/>
        <v>4046.8695286764955</v>
      </c>
      <c r="AR113">
        <f t="shared" si="35"/>
        <v>7981.3119519312995</v>
      </c>
      <c r="AS113">
        <f t="shared" si="36"/>
        <v>3607.2512160000001</v>
      </c>
      <c r="AV113">
        <f t="shared" si="37"/>
        <v>49325.500200000002</v>
      </c>
      <c r="AW113">
        <f t="shared" si="38"/>
        <v>47945.103455702963</v>
      </c>
    </row>
    <row r="114" spans="8:49" x14ac:dyDescent="0.35">
      <c r="H114" s="2">
        <v>42044</v>
      </c>
      <c r="I114">
        <v>55464.265200000002</v>
      </c>
      <c r="J114">
        <v>1</v>
      </c>
      <c r="K114">
        <v>354460.52893584903</v>
      </c>
      <c r="L114">
        <v>170217.60168300499</v>
      </c>
      <c r="M114">
        <v>4043348.1860000002</v>
      </c>
      <c r="N114">
        <v>1832344.0386999999</v>
      </c>
      <c r="O114">
        <v>560424.9852</v>
      </c>
      <c r="P114">
        <v>446003.61486656102</v>
      </c>
      <c r="Q114">
        <v>0</v>
      </c>
      <c r="R114">
        <v>0</v>
      </c>
      <c r="S114">
        <v>0</v>
      </c>
      <c r="T114">
        <v>477164.518448419</v>
      </c>
      <c r="U114">
        <v>1105847.1769180601</v>
      </c>
      <c r="V114">
        <v>0</v>
      </c>
      <c r="W114">
        <v>357664.28123816202</v>
      </c>
      <c r="X114">
        <v>81177.932350865798</v>
      </c>
      <c r="Y114">
        <v>18.685224839400401</v>
      </c>
      <c r="Z114">
        <v>6247377</v>
      </c>
      <c r="AC114">
        <f t="shared" si="20"/>
        <v>-6478.2259999999997</v>
      </c>
      <c r="AD114">
        <f t="shared" si="21"/>
        <v>7887.4556898805131</v>
      </c>
      <c r="AE114">
        <f t="shared" si="22"/>
        <v>3334.2223817667018</v>
      </c>
      <c r="AF114">
        <f t="shared" si="23"/>
        <v>12045.134246094</v>
      </c>
      <c r="AG114">
        <f t="shared" si="24"/>
        <v>6631.2530760552991</v>
      </c>
      <c r="AH114">
        <f t="shared" si="25"/>
        <v>4654.3295020859996</v>
      </c>
      <c r="AI114">
        <f t="shared" si="26"/>
        <v>-1392.86928922827</v>
      </c>
      <c r="AJ114">
        <f t="shared" si="27"/>
        <v>0</v>
      </c>
      <c r="AK114">
        <f t="shared" si="28"/>
        <v>0</v>
      </c>
      <c r="AL114">
        <f t="shared" si="29"/>
        <v>0</v>
      </c>
      <c r="AM114">
        <f t="shared" si="30"/>
        <v>3375.4618035041162</v>
      </c>
      <c r="AN114">
        <f t="shared" si="31"/>
        <v>5466.2025955059717</v>
      </c>
      <c r="AO114">
        <f t="shared" si="32"/>
        <v>0</v>
      </c>
      <c r="AP114">
        <f t="shared" si="33"/>
        <v>4582.0371069420935</v>
      </c>
      <c r="AQ114">
        <f t="shared" si="34"/>
        <v>3367.9912353050709</v>
      </c>
      <c r="AR114">
        <f t="shared" si="35"/>
        <v>13410.998742612401</v>
      </c>
      <c r="AS114">
        <f t="shared" si="36"/>
        <v>5097.8596319999997</v>
      </c>
      <c r="AV114">
        <f t="shared" si="37"/>
        <v>55464.265200000002</v>
      </c>
      <c r="AW114">
        <f t="shared" si="38"/>
        <v>61981.850722523886</v>
      </c>
    </row>
    <row r="115" spans="8:49" x14ac:dyDescent="0.35">
      <c r="H115" s="2">
        <v>42051</v>
      </c>
      <c r="I115">
        <v>53480.359199999999</v>
      </c>
      <c r="J115">
        <v>1</v>
      </c>
      <c r="K115">
        <v>347317.69256150897</v>
      </c>
      <c r="L115">
        <v>158989.63420980301</v>
      </c>
      <c r="M115">
        <v>4989517.8402000004</v>
      </c>
      <c r="N115">
        <v>698806.69389999995</v>
      </c>
      <c r="O115">
        <v>512567.17440000002</v>
      </c>
      <c r="P115">
        <v>417557.13452292298</v>
      </c>
      <c r="Q115">
        <v>0</v>
      </c>
      <c r="R115">
        <v>0</v>
      </c>
      <c r="S115">
        <v>0</v>
      </c>
      <c r="T115">
        <v>507916.04106905102</v>
      </c>
      <c r="U115">
        <v>1234329.5425967399</v>
      </c>
      <c r="V115">
        <v>1</v>
      </c>
      <c r="W115">
        <v>356153.42499052902</v>
      </c>
      <c r="X115">
        <v>67328.413943519903</v>
      </c>
      <c r="Y115">
        <v>21.4603854389721</v>
      </c>
      <c r="Z115">
        <v>4185134</v>
      </c>
      <c r="AC115">
        <f t="shared" si="20"/>
        <v>-6478.2259999999997</v>
      </c>
      <c r="AD115">
        <f t="shared" si="21"/>
        <v>7728.5132948786977</v>
      </c>
      <c r="AE115">
        <f t="shared" si="22"/>
        <v>3114.2889549016218</v>
      </c>
      <c r="AF115">
        <f t="shared" si="23"/>
        <v>14863.7736459558</v>
      </c>
      <c r="AG115">
        <f t="shared" si="24"/>
        <v>2528.9814252240999</v>
      </c>
      <c r="AH115">
        <f t="shared" si="25"/>
        <v>4256.8703833919999</v>
      </c>
      <c r="AI115">
        <f t="shared" si="26"/>
        <v>-1304.0309311150884</v>
      </c>
      <c r="AJ115">
        <f t="shared" si="27"/>
        <v>0</v>
      </c>
      <c r="AK115">
        <f t="shared" si="28"/>
        <v>0</v>
      </c>
      <c r="AL115">
        <f t="shared" si="29"/>
        <v>0</v>
      </c>
      <c r="AM115">
        <f t="shared" si="30"/>
        <v>3592.998074522467</v>
      </c>
      <c r="AN115">
        <f t="shared" si="31"/>
        <v>6101.2909290556863</v>
      </c>
      <c r="AO115">
        <f t="shared" si="32"/>
        <v>-7028.0020000000004</v>
      </c>
      <c r="AP115">
        <f t="shared" si="33"/>
        <v>4562.6815275536674</v>
      </c>
      <c r="AQ115">
        <f t="shared" si="34"/>
        <v>2793.388566102697</v>
      </c>
      <c r="AR115">
        <f t="shared" si="35"/>
        <v>15402.822530192674</v>
      </c>
      <c r="AS115">
        <f t="shared" si="36"/>
        <v>3415.069344</v>
      </c>
      <c r="AV115">
        <f t="shared" si="37"/>
        <v>53480.359199999999</v>
      </c>
      <c r="AW115">
        <f t="shared" si="38"/>
        <v>53550.41974466433</v>
      </c>
    </row>
    <row r="116" spans="8:49" x14ac:dyDescent="0.35">
      <c r="H116" s="2">
        <v>42058</v>
      </c>
      <c r="I116">
        <v>54694.538699999997</v>
      </c>
      <c r="J116">
        <v>1</v>
      </c>
      <c r="K116">
        <v>343117.12713690603</v>
      </c>
      <c r="L116">
        <v>145332.69972588099</v>
      </c>
      <c r="M116">
        <v>5472789.8334999997</v>
      </c>
      <c r="N116">
        <v>0</v>
      </c>
      <c r="O116">
        <v>499462.51760000002</v>
      </c>
      <c r="P116">
        <v>371356.12233266898</v>
      </c>
      <c r="Q116">
        <v>0</v>
      </c>
      <c r="R116">
        <v>0</v>
      </c>
      <c r="S116">
        <v>0</v>
      </c>
      <c r="T116">
        <v>304749.62464143097</v>
      </c>
      <c r="U116">
        <v>1227379.8458878801</v>
      </c>
      <c r="V116">
        <v>0</v>
      </c>
      <c r="W116">
        <v>355963.73999242397</v>
      </c>
      <c r="X116">
        <v>54035.293982041003</v>
      </c>
      <c r="Y116">
        <v>22.728051391862898</v>
      </c>
      <c r="Z116">
        <v>4223988</v>
      </c>
      <c r="AC116">
        <f t="shared" si="20"/>
        <v>-6478.2259999999997</v>
      </c>
      <c r="AD116">
        <f t="shared" si="21"/>
        <v>7635.0423130504332</v>
      </c>
      <c r="AE116">
        <f t="shared" si="22"/>
        <v>2846.7769222305569</v>
      </c>
      <c r="AF116">
        <f t="shared" si="23"/>
        <v>16303.440913996499</v>
      </c>
      <c r="AG116">
        <f t="shared" si="24"/>
        <v>0</v>
      </c>
      <c r="AH116">
        <f t="shared" si="25"/>
        <v>4148.0362086679997</v>
      </c>
      <c r="AI116">
        <f t="shared" si="26"/>
        <v>-1159.7451700449251</v>
      </c>
      <c r="AJ116">
        <f t="shared" si="27"/>
        <v>0</v>
      </c>
      <c r="AK116">
        <f t="shared" si="28"/>
        <v>0</v>
      </c>
      <c r="AL116">
        <f t="shared" si="29"/>
        <v>0</v>
      </c>
      <c r="AM116">
        <f t="shared" si="30"/>
        <v>2155.798844713483</v>
      </c>
      <c r="AN116">
        <f t="shared" si="31"/>
        <v>6066.9385782237914</v>
      </c>
      <c r="AO116">
        <f t="shared" si="32"/>
        <v>0</v>
      </c>
      <c r="AP116">
        <f t="shared" si="33"/>
        <v>4560.251473042943</v>
      </c>
      <c r="AQ116">
        <f t="shared" si="34"/>
        <v>2241.8703120208993</v>
      </c>
      <c r="AR116">
        <f t="shared" si="35"/>
        <v>16312.667964025655</v>
      </c>
      <c r="AS116">
        <f t="shared" si="36"/>
        <v>3446.7742079999998</v>
      </c>
      <c r="AV116">
        <f t="shared" si="37"/>
        <v>54694.538699999997</v>
      </c>
      <c r="AW116">
        <f t="shared" si="38"/>
        <v>58079.626567927342</v>
      </c>
    </row>
    <row r="117" spans="8:49" x14ac:dyDescent="0.35">
      <c r="H117" s="2">
        <v>42065</v>
      </c>
      <c r="I117">
        <v>39741.254999999997</v>
      </c>
      <c r="J117">
        <v>1</v>
      </c>
      <c r="K117">
        <v>299779.91588214302</v>
      </c>
      <c r="L117">
        <v>144353.28463552901</v>
      </c>
      <c r="M117">
        <v>2822975.0219000001</v>
      </c>
      <c r="N117">
        <v>26791.599999999999</v>
      </c>
      <c r="O117">
        <v>500341.72320000001</v>
      </c>
      <c r="P117">
        <v>348642.73172977899</v>
      </c>
      <c r="Q117">
        <v>0</v>
      </c>
      <c r="R117">
        <v>0</v>
      </c>
      <c r="S117">
        <v>0</v>
      </c>
      <c r="T117">
        <v>203361.67478485801</v>
      </c>
      <c r="U117">
        <v>797818.89982712199</v>
      </c>
      <c r="V117">
        <v>0</v>
      </c>
      <c r="W117">
        <v>326729.99199393898</v>
      </c>
      <c r="X117">
        <v>43322.510292724699</v>
      </c>
      <c r="Y117">
        <v>13.0256959314775</v>
      </c>
      <c r="Z117">
        <v>950024</v>
      </c>
      <c r="AC117">
        <f t="shared" si="20"/>
        <v>-6478.2259999999997</v>
      </c>
      <c r="AD117">
        <f t="shared" si="21"/>
        <v>6670.7026882094469</v>
      </c>
      <c r="AE117">
        <f t="shared" si="22"/>
        <v>2827.5921394407424</v>
      </c>
      <c r="AF117">
        <f t="shared" si="23"/>
        <v>8409.6425902401006</v>
      </c>
      <c r="AG117">
        <f t="shared" si="24"/>
        <v>96.958800399999987</v>
      </c>
      <c r="AH117">
        <f t="shared" si="25"/>
        <v>4155.3380111759998</v>
      </c>
      <c r="AI117">
        <f t="shared" si="26"/>
        <v>-1088.8112511920997</v>
      </c>
      <c r="AJ117">
        <f t="shared" si="27"/>
        <v>0</v>
      </c>
      <c r="AK117">
        <f t="shared" si="28"/>
        <v>0</v>
      </c>
      <c r="AL117">
        <f t="shared" si="29"/>
        <v>0</v>
      </c>
      <c r="AM117">
        <f t="shared" si="30"/>
        <v>1438.5804874280857</v>
      </c>
      <c r="AN117">
        <f t="shared" si="31"/>
        <v>3943.6188218454645</v>
      </c>
      <c r="AO117">
        <f t="shared" si="32"/>
        <v>0</v>
      </c>
      <c r="AP117">
        <f t="shared" si="33"/>
        <v>4185.7379274343521</v>
      </c>
      <c r="AQ117">
        <f t="shared" si="34"/>
        <v>1797.407629534855</v>
      </c>
      <c r="AR117">
        <f t="shared" si="35"/>
        <v>9348.9692128479546</v>
      </c>
      <c r="AS117">
        <f t="shared" si="36"/>
        <v>775.21958399999994</v>
      </c>
      <c r="AV117">
        <f t="shared" si="37"/>
        <v>39741.254999999997</v>
      </c>
      <c r="AW117">
        <f t="shared" si="38"/>
        <v>36082.730641364898</v>
      </c>
    </row>
    <row r="118" spans="8:49" x14ac:dyDescent="0.35">
      <c r="H118" s="2">
        <v>42072</v>
      </c>
      <c r="I118">
        <v>33084.234299999996</v>
      </c>
      <c r="J118">
        <v>1</v>
      </c>
      <c r="K118">
        <v>277875.91912928602</v>
      </c>
      <c r="L118">
        <v>148280.54318131701</v>
      </c>
      <c r="M118">
        <v>1235485.7956000001</v>
      </c>
      <c r="N118">
        <v>1261878.8628571399</v>
      </c>
      <c r="O118">
        <v>420152.08960000001</v>
      </c>
      <c r="P118">
        <v>334919.75121419301</v>
      </c>
      <c r="Q118">
        <v>0</v>
      </c>
      <c r="R118">
        <v>0</v>
      </c>
      <c r="S118">
        <v>0</v>
      </c>
      <c r="T118">
        <v>306313.26987091498</v>
      </c>
      <c r="U118">
        <v>523162.684887629</v>
      </c>
      <c r="V118">
        <v>0</v>
      </c>
      <c r="W118">
        <v>312470.993595151</v>
      </c>
      <c r="X118">
        <v>40136.039647792299</v>
      </c>
      <c r="Y118">
        <v>8.9699570815450596</v>
      </c>
      <c r="Z118">
        <v>2097484</v>
      </c>
      <c r="AC118">
        <f t="shared" si="20"/>
        <v>-6478.2259999999997</v>
      </c>
      <c r="AD118">
        <f t="shared" si="21"/>
        <v>6183.2949524648729</v>
      </c>
      <c r="AE118">
        <f t="shared" si="22"/>
        <v>2904.5192798356379</v>
      </c>
      <c r="AF118">
        <f t="shared" si="23"/>
        <v>3680.5121850924002</v>
      </c>
      <c r="AG118">
        <f t="shared" si="24"/>
        <v>4566.7396046799895</v>
      </c>
      <c r="AH118">
        <f t="shared" si="25"/>
        <v>3489.363104128</v>
      </c>
      <c r="AI118">
        <f t="shared" si="26"/>
        <v>-1045.9543830419248</v>
      </c>
      <c r="AJ118">
        <f t="shared" si="27"/>
        <v>0</v>
      </c>
      <c r="AK118">
        <f t="shared" si="28"/>
        <v>0</v>
      </c>
      <c r="AL118">
        <f t="shared" si="29"/>
        <v>0</v>
      </c>
      <c r="AM118">
        <f t="shared" si="30"/>
        <v>2166.8600710668529</v>
      </c>
      <c r="AN118">
        <f t="shared" si="31"/>
        <v>2585.9931513995502</v>
      </c>
      <c r="AO118">
        <f t="shared" si="32"/>
        <v>0</v>
      </c>
      <c r="AP118">
        <f t="shared" si="33"/>
        <v>4003.0658989474791</v>
      </c>
      <c r="AQ118">
        <f t="shared" si="34"/>
        <v>1665.2041489472547</v>
      </c>
      <c r="AR118">
        <f t="shared" si="35"/>
        <v>6438.0324120171636</v>
      </c>
      <c r="AS118">
        <f t="shared" si="36"/>
        <v>1711.5469439999999</v>
      </c>
      <c r="AV118">
        <f t="shared" si="37"/>
        <v>33084.234299999996</v>
      </c>
      <c r="AW118">
        <f t="shared" si="38"/>
        <v>31870.951369537281</v>
      </c>
    </row>
    <row r="119" spans="8:49" x14ac:dyDescent="0.35">
      <c r="H119" s="2">
        <v>42079</v>
      </c>
      <c r="I119">
        <v>34601.067300000002</v>
      </c>
      <c r="J119">
        <v>1</v>
      </c>
      <c r="K119">
        <v>283479.23227757099</v>
      </c>
      <c r="L119">
        <v>122346.73030879001</v>
      </c>
      <c r="M119">
        <v>45594.01</v>
      </c>
      <c r="N119">
        <v>2334787.3182857102</v>
      </c>
      <c r="O119">
        <v>355706.96</v>
      </c>
      <c r="P119">
        <v>315604.527140847</v>
      </c>
      <c r="Q119">
        <v>0</v>
      </c>
      <c r="R119">
        <v>0</v>
      </c>
      <c r="S119">
        <v>0</v>
      </c>
      <c r="T119">
        <v>491308.10192254902</v>
      </c>
      <c r="U119">
        <v>414098.94517695898</v>
      </c>
      <c r="V119">
        <v>0</v>
      </c>
      <c r="W119">
        <v>315403.79487612098</v>
      </c>
      <c r="X119">
        <v>32880.592213236203</v>
      </c>
      <c r="Y119">
        <v>9.2548179871520304</v>
      </c>
      <c r="Z119">
        <v>2349739</v>
      </c>
      <c r="AC119">
        <f t="shared" si="20"/>
        <v>-6478.2259999999997</v>
      </c>
      <c r="AD119">
        <f t="shared" si="21"/>
        <v>6307.9798766405102</v>
      </c>
      <c r="AE119">
        <f t="shared" si="22"/>
        <v>2396.5277532885789</v>
      </c>
      <c r="AF119">
        <f t="shared" si="23"/>
        <v>135.82455579000001</v>
      </c>
      <c r="AG119">
        <f t="shared" si="24"/>
        <v>8449.5953048759839</v>
      </c>
      <c r="AH119">
        <f t="shared" si="25"/>
        <v>2954.1463028000003</v>
      </c>
      <c r="AI119">
        <f t="shared" si="26"/>
        <v>-985.6329382608651</v>
      </c>
      <c r="AJ119">
        <f t="shared" si="27"/>
        <v>0</v>
      </c>
      <c r="AK119">
        <f t="shared" si="28"/>
        <v>0</v>
      </c>
      <c r="AL119">
        <f t="shared" si="29"/>
        <v>0</v>
      </c>
      <c r="AM119">
        <f t="shared" si="30"/>
        <v>3475.5135130001117</v>
      </c>
      <c r="AN119">
        <f t="shared" si="31"/>
        <v>2046.8910860097085</v>
      </c>
      <c r="AO119">
        <f t="shared" si="32"/>
        <v>0</v>
      </c>
      <c r="AP119">
        <f t="shared" si="33"/>
        <v>4040.6380161579859</v>
      </c>
      <c r="AQ119">
        <f t="shared" si="34"/>
        <v>1364.1828903349567</v>
      </c>
      <c r="AR119">
        <f t="shared" si="35"/>
        <v>6642.4864274089905</v>
      </c>
      <c r="AS119">
        <f t="shared" si="36"/>
        <v>1917.3870239999999</v>
      </c>
      <c r="AV119">
        <f t="shared" si="37"/>
        <v>34601.067300000002</v>
      </c>
      <c r="AW119">
        <f t="shared" si="38"/>
        <v>32267.313812045959</v>
      </c>
    </row>
    <row r="120" spans="8:49" x14ac:dyDescent="0.35">
      <c r="H120" s="2">
        <v>42086</v>
      </c>
      <c r="I120">
        <v>36918.731500000002</v>
      </c>
      <c r="J120">
        <v>1</v>
      </c>
      <c r="K120">
        <v>276502.87696654297</v>
      </c>
      <c r="L120">
        <v>121365.66498527399</v>
      </c>
      <c r="M120">
        <v>0</v>
      </c>
      <c r="N120">
        <v>3179328.6468571401</v>
      </c>
      <c r="O120">
        <v>303115.03999999998</v>
      </c>
      <c r="P120">
        <v>313526.33804592298</v>
      </c>
      <c r="Q120">
        <v>0</v>
      </c>
      <c r="R120">
        <v>0</v>
      </c>
      <c r="S120">
        <v>0</v>
      </c>
      <c r="T120">
        <v>317270.91115352901</v>
      </c>
      <c r="U120">
        <v>365665.81836502301</v>
      </c>
      <c r="V120">
        <v>0</v>
      </c>
      <c r="W120">
        <v>365624.03590089601</v>
      </c>
      <c r="X120">
        <v>26462.5105149964</v>
      </c>
      <c r="Y120">
        <v>9.6209850107066295</v>
      </c>
      <c r="Z120">
        <v>2500650</v>
      </c>
      <c r="AC120">
        <f t="shared" si="20"/>
        <v>-6478.2259999999997</v>
      </c>
      <c r="AD120">
        <f t="shared" si="21"/>
        <v>6152.7420182595142</v>
      </c>
      <c r="AE120">
        <f t="shared" si="22"/>
        <v>2377.3106457315471</v>
      </c>
      <c r="AF120">
        <f t="shared" si="23"/>
        <v>0</v>
      </c>
      <c r="AG120">
        <f t="shared" si="24"/>
        <v>11505.99037297599</v>
      </c>
      <c r="AH120">
        <f t="shared" si="25"/>
        <v>2517.3704071999996</v>
      </c>
      <c r="AI120">
        <f t="shared" si="26"/>
        <v>-979.14275371741746</v>
      </c>
      <c r="AJ120">
        <f t="shared" si="27"/>
        <v>0</v>
      </c>
      <c r="AK120">
        <f t="shared" si="28"/>
        <v>0</v>
      </c>
      <c r="AL120">
        <f t="shared" si="29"/>
        <v>0</v>
      </c>
      <c r="AM120">
        <f t="shared" si="30"/>
        <v>2244.3744255000643</v>
      </c>
      <c r="AN120">
        <f t="shared" si="31"/>
        <v>1807.4861401783089</v>
      </c>
      <c r="AO120">
        <f t="shared" si="32"/>
        <v>0</v>
      </c>
      <c r="AP120">
        <f t="shared" si="33"/>
        <v>4684.0095239263783</v>
      </c>
      <c r="AQ120">
        <f t="shared" si="34"/>
        <v>1097.9030987566855</v>
      </c>
      <c r="AR120">
        <f t="shared" si="35"/>
        <v>6905.2965104924988</v>
      </c>
      <c r="AS120">
        <f t="shared" si="36"/>
        <v>2040.5303999999999</v>
      </c>
      <c r="AV120">
        <f t="shared" si="37"/>
        <v>36918.731500000002</v>
      </c>
      <c r="AW120">
        <f t="shared" si="38"/>
        <v>33875.644789303573</v>
      </c>
    </row>
    <row r="121" spans="8:49" x14ac:dyDescent="0.35">
      <c r="H121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21"/>
  <sheetViews>
    <sheetView workbookViewId="0">
      <selection activeCell="I10" sqref="I10"/>
    </sheetView>
  </sheetViews>
  <sheetFormatPr defaultRowHeight="14.5" x14ac:dyDescent="0.35"/>
  <cols>
    <col min="8" max="8" width="11.7265625" customWidth="1"/>
  </cols>
  <sheetData>
    <row r="1" spans="1:47" x14ac:dyDescent="0.35">
      <c r="J1">
        <v>1</v>
      </c>
      <c r="K1">
        <v>2.0415019999999999</v>
      </c>
      <c r="L1">
        <v>4.8900000000000003E-5</v>
      </c>
      <c r="M1">
        <v>3.6600000000000002E-5</v>
      </c>
      <c r="N1">
        <v>7.52E-6</v>
      </c>
      <c r="O1">
        <v>6.8299999999999998E-6</v>
      </c>
      <c r="P1">
        <v>1.6200000000000001E-5</v>
      </c>
      <c r="Q1">
        <v>-1.7399999999999999E-5</v>
      </c>
      <c r="R1">
        <v>-3.4114930000000001</v>
      </c>
      <c r="S1">
        <v>-12.66249</v>
      </c>
      <c r="T1">
        <v>16.304939999999998</v>
      </c>
      <c r="U1">
        <v>1.6900000000000001E-5</v>
      </c>
      <c r="V1">
        <v>1.7799999999999999E-5</v>
      </c>
      <c r="W1">
        <v>-1.5701080000000001</v>
      </c>
      <c r="X1">
        <v>1.04E-5</v>
      </c>
      <c r="Y1">
        <v>8.2200000000000006E-5</v>
      </c>
      <c r="Z1">
        <v>4.3100000000000002E-6</v>
      </c>
      <c r="AC1" t="s">
        <v>117</v>
      </c>
    </row>
    <row r="2" spans="1:47" x14ac:dyDescent="0.35">
      <c r="AT2" t="s">
        <v>67</v>
      </c>
      <c r="AU2" t="s">
        <v>49</v>
      </c>
    </row>
    <row r="3" spans="1:47" x14ac:dyDescent="0.35">
      <c r="A3" s="7" t="s">
        <v>113</v>
      </c>
      <c r="B3" s="7"/>
      <c r="C3" s="7"/>
      <c r="D3" s="7"/>
      <c r="E3" s="7"/>
      <c r="I3" s="7" t="s">
        <v>112</v>
      </c>
      <c r="J3" s="7" t="s">
        <v>115</v>
      </c>
      <c r="K3" t="s">
        <v>10</v>
      </c>
      <c r="L3" t="s">
        <v>96</v>
      </c>
      <c r="M3" t="s">
        <v>97</v>
      </c>
      <c r="N3" t="s">
        <v>98</v>
      </c>
      <c r="O3" t="s">
        <v>99</v>
      </c>
      <c r="P3" t="s">
        <v>100</v>
      </c>
      <c r="Q3" t="s">
        <v>101</v>
      </c>
      <c r="R3" t="s">
        <v>102</v>
      </c>
      <c r="S3" t="s">
        <v>103</v>
      </c>
      <c r="T3" t="s">
        <v>104</v>
      </c>
      <c r="U3" t="s">
        <v>105</v>
      </c>
      <c r="V3" t="s">
        <v>106</v>
      </c>
      <c r="W3" t="s">
        <v>107</v>
      </c>
      <c r="X3" t="s">
        <v>108</v>
      </c>
      <c r="Y3" t="s">
        <v>109</v>
      </c>
      <c r="Z3" t="s">
        <v>111</v>
      </c>
      <c r="AC3" t="s">
        <v>10</v>
      </c>
      <c r="AD3" t="s">
        <v>96</v>
      </c>
      <c r="AE3" t="s">
        <v>97</v>
      </c>
      <c r="AF3" t="s">
        <v>98</v>
      </c>
      <c r="AG3" t="s">
        <v>99</v>
      </c>
      <c r="AH3" t="s">
        <v>100</v>
      </c>
      <c r="AI3" t="s">
        <v>101</v>
      </c>
      <c r="AJ3" t="s">
        <v>102</v>
      </c>
      <c r="AK3" t="s">
        <v>103</v>
      </c>
      <c r="AL3" t="s">
        <v>104</v>
      </c>
      <c r="AM3" t="s">
        <v>105</v>
      </c>
      <c r="AN3" t="s">
        <v>106</v>
      </c>
      <c r="AO3" t="s">
        <v>107</v>
      </c>
      <c r="AP3" t="s">
        <v>108</v>
      </c>
      <c r="AQ3" t="s">
        <v>109</v>
      </c>
      <c r="AR3" t="s">
        <v>111</v>
      </c>
      <c r="AT3" s="7" t="s">
        <v>112</v>
      </c>
      <c r="AU3" s="7" t="s">
        <v>116</v>
      </c>
    </row>
    <row r="4" spans="1:47" x14ac:dyDescent="0.35">
      <c r="A4" t="s">
        <v>1</v>
      </c>
      <c r="H4" s="2">
        <v>41274</v>
      </c>
      <c r="I4">
        <v>19258.310099999999</v>
      </c>
      <c r="J4">
        <v>410</v>
      </c>
      <c r="K4">
        <v>1</v>
      </c>
      <c r="L4">
        <v>119721.42</v>
      </c>
      <c r="M4">
        <v>28226.6899999999</v>
      </c>
      <c r="Q4">
        <v>18803.23</v>
      </c>
      <c r="R4">
        <v>0</v>
      </c>
      <c r="S4">
        <v>0</v>
      </c>
      <c r="T4">
        <v>0</v>
      </c>
      <c r="U4">
        <v>135261.375</v>
      </c>
      <c r="V4">
        <v>323512.94500000001</v>
      </c>
      <c r="W4">
        <v>0</v>
      </c>
      <c r="X4">
        <v>3253.3076923076901</v>
      </c>
      <c r="Y4">
        <v>219.923076923076</v>
      </c>
      <c r="Z4">
        <v>2391446</v>
      </c>
      <c r="AC4">
        <f>(K4*K$1)*($J4*$J$1)</f>
        <v>837.01581999999996</v>
      </c>
      <c r="AD4">
        <f t="shared" ref="AD4:AR4" si="0">(L4*L$1)*($J4*$J$1)</f>
        <v>2400.2947495799999</v>
      </c>
      <c r="AE4">
        <f t="shared" si="0"/>
        <v>423.56971013999856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-134.14224281999998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937.22606737500007</v>
      </c>
      <c r="AN4">
        <f t="shared" si="0"/>
        <v>2360.9974726099999</v>
      </c>
      <c r="AO4">
        <f t="shared" si="0"/>
        <v>0</v>
      </c>
      <c r="AP4">
        <f t="shared" si="0"/>
        <v>13.872103999999991</v>
      </c>
      <c r="AQ4">
        <f t="shared" si="0"/>
        <v>7.4118475384615081</v>
      </c>
      <c r="AR4">
        <f t="shared" si="0"/>
        <v>4225.9242266000001</v>
      </c>
      <c r="AT4">
        <f t="shared" ref="AT4:AT35" si="1">I4</f>
        <v>19258.310099999999</v>
      </c>
      <c r="AU4">
        <f t="shared" ref="AU4:AU35" si="2">SUM(AC4:AR4)</f>
        <v>11072.16975502346</v>
      </c>
    </row>
    <row r="5" spans="1:47" x14ac:dyDescent="0.35">
      <c r="A5" t="s">
        <v>114</v>
      </c>
      <c r="H5" s="2">
        <v>41281</v>
      </c>
      <c r="I5">
        <v>27264.9794</v>
      </c>
      <c r="J5">
        <v>409</v>
      </c>
      <c r="K5">
        <v>1</v>
      </c>
      <c r="L5">
        <v>164344.742</v>
      </c>
      <c r="M5">
        <v>110117.864</v>
      </c>
      <c r="Q5">
        <v>37971.792500000003</v>
      </c>
      <c r="R5">
        <v>0</v>
      </c>
      <c r="S5">
        <v>0</v>
      </c>
      <c r="T5">
        <v>0</v>
      </c>
      <c r="U5">
        <v>153662.16500000001</v>
      </c>
      <c r="V5">
        <v>593972.14800000004</v>
      </c>
      <c r="W5">
        <v>0</v>
      </c>
      <c r="X5">
        <v>5855.9538461538395</v>
      </c>
      <c r="Y5">
        <v>395.86153846153798</v>
      </c>
      <c r="Z5">
        <v>3680813</v>
      </c>
      <c r="AC5">
        <f t="shared" ref="AC5:AC68" si="3">(K5*K$1)*($J5*$J$1)</f>
        <v>834.97431799999993</v>
      </c>
      <c r="AD5">
        <f t="shared" ref="AD5:AD68" si="4">(L5*L$1)*($J5*$J$1)</f>
        <v>3286.9112744742001</v>
      </c>
      <c r="AE5">
        <f t="shared" ref="AE5:AE68" si="5">(M5*M$1)*($J5*$J$1)</f>
        <v>1648.3983533616001</v>
      </c>
      <c r="AF5">
        <f t="shared" ref="AF5:AF68" si="6">(N5*N$1)*($J5*$J$1)</f>
        <v>0</v>
      </c>
      <c r="AG5">
        <f t="shared" ref="AG5:AG68" si="7">(O5*O$1)*($J5*$J$1)</f>
        <v>0</v>
      </c>
      <c r="AH5">
        <f t="shared" ref="AH5:AH68" si="8">(P5*P$1)*($J5*$J$1)</f>
        <v>0</v>
      </c>
      <c r="AI5">
        <f t="shared" ref="AI5:AI68" si="9">(Q5*Q$1)*($J5*$J$1)</f>
        <v>-270.23005850549998</v>
      </c>
      <c r="AJ5">
        <f t="shared" ref="AJ5:AJ68" si="10">(R5*R$1)*($J5*$J$1)</f>
        <v>0</v>
      </c>
      <c r="AK5">
        <f t="shared" ref="AK5:AK68" si="11">(S5*S$1)*($J5*$J$1)</f>
        <v>0</v>
      </c>
      <c r="AL5">
        <f t="shared" ref="AL5:AL68" si="12">(T5*T$1)*($J5*$J$1)</f>
        <v>0</v>
      </c>
      <c r="AM5">
        <f t="shared" ref="AM5:AM68" si="13">(U5*U$1)*($J5*$J$1)</f>
        <v>1062.1282506965001</v>
      </c>
      <c r="AN5">
        <f t="shared" ref="AN5:AN68" si="14">(V5*V$1)*($J5*$J$1)</f>
        <v>4324.2360318696001</v>
      </c>
      <c r="AO5">
        <f t="shared" ref="AO5:AO68" si="15">(W5*W$1)*($J5*$J$1)</f>
        <v>0</v>
      </c>
      <c r="AP5">
        <f t="shared" ref="AP5:AP68" si="16">(X5*X$1)*($J5*$J$1)</f>
        <v>24.908885279999975</v>
      </c>
      <c r="AQ5">
        <f t="shared" ref="AQ5:AQ68" si="17">(Y5*Y$1)*($J5*$J$1)</f>
        <v>13.308785750769216</v>
      </c>
      <c r="AR5">
        <f t="shared" ref="AR5:AR68" si="18">(Z5*Z$1)*($J5*$J$1)</f>
        <v>6488.5003482700004</v>
      </c>
      <c r="AT5">
        <f t="shared" si="1"/>
        <v>27264.9794</v>
      </c>
      <c r="AU5">
        <f t="shared" si="2"/>
        <v>17413.136189197168</v>
      </c>
    </row>
    <row r="6" spans="1:47" x14ac:dyDescent="0.35">
      <c r="A6" t="s">
        <v>94</v>
      </c>
      <c r="H6" s="2">
        <v>41288</v>
      </c>
      <c r="I6">
        <v>32893.305</v>
      </c>
      <c r="J6">
        <v>409</v>
      </c>
      <c r="K6">
        <v>1</v>
      </c>
      <c r="L6">
        <v>179597.66519999999</v>
      </c>
      <c r="M6">
        <v>112776.61840000001</v>
      </c>
      <c r="N6">
        <v>991973.05955699994</v>
      </c>
      <c r="O6">
        <v>1097588.49</v>
      </c>
      <c r="P6">
        <v>509466.08561920002</v>
      </c>
      <c r="Q6">
        <v>45829.114374999997</v>
      </c>
      <c r="R6">
        <v>0</v>
      </c>
      <c r="S6">
        <v>0</v>
      </c>
      <c r="T6">
        <v>0</v>
      </c>
      <c r="U6">
        <v>661733.68899999897</v>
      </c>
      <c r="V6">
        <v>688228.68687700003</v>
      </c>
      <c r="W6">
        <v>0</v>
      </c>
      <c r="X6">
        <v>7938.0707692307697</v>
      </c>
      <c r="Y6">
        <v>536.61230769230701</v>
      </c>
      <c r="Z6">
        <v>2627634</v>
      </c>
      <c r="AC6">
        <f t="shared" si="3"/>
        <v>834.97431799999993</v>
      </c>
      <c r="AD6">
        <f t="shared" si="4"/>
        <v>3591.9712637665198</v>
      </c>
      <c r="AE6">
        <f t="shared" si="5"/>
        <v>1688.1983114769603</v>
      </c>
      <c r="AF6">
        <f t="shared" si="6"/>
        <v>3050.9916998182734</v>
      </c>
      <c r="AG6">
        <f t="shared" si="7"/>
        <v>3066.0805191602999</v>
      </c>
      <c r="AH6">
        <f t="shared" si="8"/>
        <v>3375.6203900956953</v>
      </c>
      <c r="AI6">
        <f t="shared" si="9"/>
        <v>-326.14747536112498</v>
      </c>
      <c r="AJ6">
        <f t="shared" si="10"/>
        <v>0</v>
      </c>
      <c r="AK6">
        <f t="shared" si="11"/>
        <v>0</v>
      </c>
      <c r="AL6">
        <f t="shared" si="12"/>
        <v>0</v>
      </c>
      <c r="AM6">
        <f t="shared" si="13"/>
        <v>4573.9694317368931</v>
      </c>
      <c r="AN6">
        <f t="shared" si="14"/>
        <v>5010.442486201935</v>
      </c>
      <c r="AO6">
        <f t="shared" si="15"/>
        <v>0</v>
      </c>
      <c r="AP6">
        <f t="shared" si="16"/>
        <v>33.765377824000005</v>
      </c>
      <c r="AQ6">
        <f t="shared" si="17"/>
        <v>18.040798462153827</v>
      </c>
      <c r="AR6">
        <f t="shared" si="18"/>
        <v>4631.9669388600005</v>
      </c>
      <c r="AT6">
        <f t="shared" si="1"/>
        <v>32893.305</v>
      </c>
      <c r="AU6">
        <f t="shared" si="2"/>
        <v>29549.874060041602</v>
      </c>
    </row>
    <row r="7" spans="1:47" x14ac:dyDescent="0.35">
      <c r="A7" t="s">
        <v>95</v>
      </c>
      <c r="H7" s="2">
        <v>41295</v>
      </c>
      <c r="I7">
        <v>31409.864799999999</v>
      </c>
      <c r="J7">
        <v>407</v>
      </c>
      <c r="K7">
        <v>1</v>
      </c>
      <c r="L7">
        <v>189816.02911999999</v>
      </c>
      <c r="M7">
        <v>85424.95104</v>
      </c>
      <c r="N7">
        <v>419792.45419999998</v>
      </c>
      <c r="O7">
        <v>2218969.1305</v>
      </c>
      <c r="P7">
        <v>549129.2916</v>
      </c>
      <c r="Q7">
        <v>59127.085781250003</v>
      </c>
      <c r="R7">
        <v>0</v>
      </c>
      <c r="S7">
        <v>0</v>
      </c>
      <c r="T7">
        <v>0</v>
      </c>
      <c r="U7">
        <v>510752.32339999999</v>
      </c>
      <c r="V7">
        <v>758751.52147004998</v>
      </c>
      <c r="W7">
        <v>0</v>
      </c>
      <c r="X7">
        <v>9603.7643076922996</v>
      </c>
      <c r="Y7">
        <v>649.21292307692295</v>
      </c>
      <c r="Z7">
        <v>3023433</v>
      </c>
      <c r="AC7">
        <f t="shared" si="3"/>
        <v>830.89131399999997</v>
      </c>
      <c r="AD7">
        <f t="shared" si="4"/>
        <v>3777.7755563549763</v>
      </c>
      <c r="AE7">
        <f t="shared" si="5"/>
        <v>1272.5071556820481</v>
      </c>
      <c r="AF7">
        <f t="shared" si="6"/>
        <v>1284.8335770226879</v>
      </c>
      <c r="AG7">
        <f t="shared" si="7"/>
        <v>6168.3125786552046</v>
      </c>
      <c r="AH7">
        <f t="shared" si="8"/>
        <v>3620.6290712354403</v>
      </c>
      <c r="AI7">
        <f t="shared" si="9"/>
        <v>-418.72619608565628</v>
      </c>
      <c r="AJ7">
        <f t="shared" si="10"/>
        <v>0</v>
      </c>
      <c r="AK7">
        <f t="shared" si="11"/>
        <v>0</v>
      </c>
      <c r="AL7">
        <f t="shared" si="12"/>
        <v>0</v>
      </c>
      <c r="AM7">
        <f t="shared" si="13"/>
        <v>3513.1077060422203</v>
      </c>
      <c r="AN7">
        <f t="shared" si="14"/>
        <v>5496.8512724419234</v>
      </c>
      <c r="AO7">
        <f t="shared" si="15"/>
        <v>0</v>
      </c>
      <c r="AP7">
        <f t="shared" si="16"/>
        <v>40.650813561599968</v>
      </c>
      <c r="AQ7">
        <f t="shared" si="17"/>
        <v>21.71967802670769</v>
      </c>
      <c r="AR7">
        <f t="shared" si="18"/>
        <v>5303.6154656100007</v>
      </c>
      <c r="AT7">
        <f t="shared" si="1"/>
        <v>31409.864799999999</v>
      </c>
      <c r="AU7">
        <f t="shared" si="2"/>
        <v>30912.167992547151</v>
      </c>
    </row>
    <row r="8" spans="1:47" x14ac:dyDescent="0.35">
      <c r="H8" s="2">
        <v>41302</v>
      </c>
      <c r="I8">
        <v>28244.2032</v>
      </c>
      <c r="J8">
        <v>408</v>
      </c>
      <c r="K8">
        <v>1</v>
      </c>
      <c r="L8">
        <v>194286.827472</v>
      </c>
      <c r="M8">
        <v>93153.590624000004</v>
      </c>
      <c r="N8">
        <v>366410.55699999997</v>
      </c>
      <c r="O8">
        <v>2458018.96985</v>
      </c>
      <c r="P8">
        <v>569115.96519999998</v>
      </c>
      <c r="Q8">
        <v>67300.294335937404</v>
      </c>
      <c r="R8">
        <v>0</v>
      </c>
      <c r="S8">
        <v>0</v>
      </c>
      <c r="T8">
        <v>0</v>
      </c>
      <c r="U8">
        <v>491655.55404000002</v>
      </c>
      <c r="V8">
        <v>874884.93321653199</v>
      </c>
      <c r="W8">
        <v>0</v>
      </c>
      <c r="X8">
        <v>10936.3191384615</v>
      </c>
      <c r="Y8">
        <v>739.29341538461495</v>
      </c>
      <c r="Z8">
        <v>2641936</v>
      </c>
      <c r="AC8">
        <f t="shared" si="3"/>
        <v>832.932816</v>
      </c>
      <c r="AD8">
        <f t="shared" si="4"/>
        <v>3876.2553522593666</v>
      </c>
      <c r="AE8">
        <f t="shared" si="5"/>
        <v>1391.0439380700673</v>
      </c>
      <c r="AF8">
        <f t="shared" si="6"/>
        <v>1124.2062145651198</v>
      </c>
      <c r="AG8">
        <f t="shared" si="7"/>
        <v>6849.6139821428033</v>
      </c>
      <c r="AH8">
        <f t="shared" si="8"/>
        <v>3761.6288835859195</v>
      </c>
      <c r="AI8">
        <f t="shared" si="9"/>
        <v>-477.77824954968673</v>
      </c>
      <c r="AJ8">
        <f t="shared" si="10"/>
        <v>0</v>
      </c>
      <c r="AK8">
        <f t="shared" si="11"/>
        <v>0</v>
      </c>
      <c r="AL8">
        <f t="shared" si="12"/>
        <v>0</v>
      </c>
      <c r="AM8">
        <f t="shared" si="13"/>
        <v>3390.0633762166085</v>
      </c>
      <c r="AN8">
        <f t="shared" si="14"/>
        <v>6353.7643389917421</v>
      </c>
      <c r="AO8">
        <f t="shared" si="15"/>
        <v>0</v>
      </c>
      <c r="AP8">
        <f t="shared" si="16"/>
        <v>46.404989368319839</v>
      </c>
      <c r="AQ8">
        <f t="shared" si="17"/>
        <v>24.794126847803064</v>
      </c>
      <c r="AR8">
        <f t="shared" si="18"/>
        <v>4645.7916172800005</v>
      </c>
      <c r="AT8">
        <f t="shared" si="1"/>
        <v>28244.2032</v>
      </c>
      <c r="AU8">
        <f t="shared" si="2"/>
        <v>31818.721385778059</v>
      </c>
    </row>
    <row r="9" spans="1:47" x14ac:dyDescent="0.35">
      <c r="A9" t="s">
        <v>5</v>
      </c>
      <c r="B9" t="s">
        <v>6</v>
      </c>
      <c r="C9" t="s">
        <v>7</v>
      </c>
      <c r="D9" t="s">
        <v>8</v>
      </c>
      <c r="E9" t="s">
        <v>9</v>
      </c>
      <c r="H9" s="2">
        <v>41309</v>
      </c>
      <c r="I9">
        <v>38349.717700000001</v>
      </c>
      <c r="J9">
        <v>408</v>
      </c>
      <c r="K9">
        <v>1</v>
      </c>
      <c r="L9">
        <v>200237.05648319999</v>
      </c>
      <c r="M9">
        <v>142786.3343744</v>
      </c>
      <c r="N9">
        <v>1444648.0730000001</v>
      </c>
      <c r="O9">
        <v>1344665.765625</v>
      </c>
      <c r="P9">
        <v>496552.83840000001</v>
      </c>
      <c r="Q9">
        <v>76459.530751953105</v>
      </c>
      <c r="R9">
        <v>0</v>
      </c>
      <c r="S9">
        <v>0</v>
      </c>
      <c r="T9">
        <v>0</v>
      </c>
      <c r="U9">
        <v>336835.682424</v>
      </c>
      <c r="V9">
        <v>1062425.78034074</v>
      </c>
      <c r="W9">
        <v>0</v>
      </c>
      <c r="X9">
        <v>12002.3630030769</v>
      </c>
      <c r="Y9">
        <v>811.35780923076902</v>
      </c>
      <c r="Z9">
        <v>3206246</v>
      </c>
      <c r="AC9">
        <f t="shared" si="3"/>
        <v>832.932816</v>
      </c>
      <c r="AD9">
        <f t="shared" si="4"/>
        <v>3994.9695613076196</v>
      </c>
      <c r="AE9">
        <f t="shared" si="5"/>
        <v>2132.1997739460403</v>
      </c>
      <c r="AF9">
        <f t="shared" si="6"/>
        <v>4432.4114316556797</v>
      </c>
      <c r="AG9">
        <f t="shared" si="7"/>
        <v>3747.0994091212497</v>
      </c>
      <c r="AH9">
        <f t="shared" si="8"/>
        <v>3282.0156406886404</v>
      </c>
      <c r="AI9">
        <f t="shared" si="9"/>
        <v>-542.80150071426544</v>
      </c>
      <c r="AJ9">
        <f t="shared" si="10"/>
        <v>0</v>
      </c>
      <c r="AK9">
        <f t="shared" si="11"/>
        <v>0</v>
      </c>
      <c r="AL9">
        <f t="shared" si="12"/>
        <v>0</v>
      </c>
      <c r="AM9">
        <f t="shared" si="13"/>
        <v>2322.549397449965</v>
      </c>
      <c r="AN9">
        <f t="shared" si="14"/>
        <v>7715.7609871465893</v>
      </c>
      <c r="AO9">
        <f t="shared" si="15"/>
        <v>0</v>
      </c>
      <c r="AP9">
        <f t="shared" si="16"/>
        <v>50.928426694655904</v>
      </c>
      <c r="AQ9">
        <f t="shared" si="17"/>
        <v>27.210993662857838</v>
      </c>
      <c r="AR9">
        <f t="shared" si="18"/>
        <v>5638.1194660800002</v>
      </c>
      <c r="AT9">
        <f t="shared" si="1"/>
        <v>38349.717700000001</v>
      </c>
      <c r="AU9">
        <f t="shared" si="2"/>
        <v>33633.396403039042</v>
      </c>
    </row>
    <row r="10" spans="1:47" x14ac:dyDescent="0.35">
      <c r="H10" s="2">
        <v>41316</v>
      </c>
      <c r="I10">
        <v>47278.924200000001</v>
      </c>
      <c r="J10">
        <v>408</v>
      </c>
      <c r="K10">
        <v>1</v>
      </c>
      <c r="L10">
        <v>233530.40388992001</v>
      </c>
      <c r="M10">
        <v>169452.00062464</v>
      </c>
      <c r="N10">
        <v>2337593.7261000001</v>
      </c>
      <c r="O10">
        <v>443690.62062499998</v>
      </c>
      <c r="P10">
        <v>447065.93359999999</v>
      </c>
      <c r="Q10">
        <v>75529.018063964802</v>
      </c>
      <c r="R10">
        <v>0</v>
      </c>
      <c r="S10">
        <v>0</v>
      </c>
      <c r="T10">
        <v>0</v>
      </c>
      <c r="U10">
        <v>455638.97945440002</v>
      </c>
      <c r="V10">
        <v>1216759.82722148</v>
      </c>
      <c r="W10">
        <v>0</v>
      </c>
      <c r="X10">
        <v>12855.198094769201</v>
      </c>
      <c r="Y10">
        <v>869.00932430769205</v>
      </c>
      <c r="Z10">
        <v>4638710</v>
      </c>
      <c r="AC10">
        <f t="shared" si="3"/>
        <v>832.932816</v>
      </c>
      <c r="AD10">
        <f t="shared" si="4"/>
        <v>4659.2117940885719</v>
      </c>
      <c r="AE10">
        <f t="shared" si="5"/>
        <v>2530.3928349276243</v>
      </c>
      <c r="AF10">
        <f t="shared" si="6"/>
        <v>7172.1115666709766</v>
      </c>
      <c r="AG10">
        <f t="shared" si="7"/>
        <v>1236.40603105845</v>
      </c>
      <c r="AH10">
        <f t="shared" si="8"/>
        <v>2954.9269947225603</v>
      </c>
      <c r="AI10">
        <f t="shared" si="9"/>
        <v>-536.19560503969888</v>
      </c>
      <c r="AJ10">
        <f t="shared" si="10"/>
        <v>0</v>
      </c>
      <c r="AK10">
        <f t="shared" si="11"/>
        <v>0</v>
      </c>
      <c r="AL10">
        <f t="shared" si="12"/>
        <v>0</v>
      </c>
      <c r="AM10">
        <f t="shared" si="13"/>
        <v>3141.7218911339792</v>
      </c>
      <c r="AN10">
        <f t="shared" si="14"/>
        <v>8836.5965692132759</v>
      </c>
      <c r="AO10">
        <f t="shared" si="15"/>
        <v>0</v>
      </c>
      <c r="AP10">
        <f t="shared" si="16"/>
        <v>54.547176555724683</v>
      </c>
      <c r="AQ10">
        <f t="shared" si="17"/>
        <v>29.144487114901654</v>
      </c>
      <c r="AR10">
        <f t="shared" si="18"/>
        <v>8157.078760800001</v>
      </c>
      <c r="AT10">
        <f t="shared" si="1"/>
        <v>47278.924200000001</v>
      </c>
      <c r="AU10">
        <f t="shared" si="2"/>
        <v>39068.875317246362</v>
      </c>
    </row>
    <row r="11" spans="1:47" x14ac:dyDescent="0.35">
      <c r="A11" t="s">
        <v>10</v>
      </c>
      <c r="B11">
        <v>2.0415019999999999</v>
      </c>
      <c r="C11">
        <v>7.8176030000000001</v>
      </c>
      <c r="D11">
        <v>0.26114199999999999</v>
      </c>
      <c r="E11">
        <v>0.79449999999999998</v>
      </c>
      <c r="H11" s="2">
        <v>41323</v>
      </c>
      <c r="I11">
        <v>44600.8946</v>
      </c>
      <c r="J11">
        <v>407</v>
      </c>
      <c r="K11">
        <v>1</v>
      </c>
      <c r="L11">
        <v>238584.42233395201</v>
      </c>
      <c r="M11">
        <v>165986.470374784</v>
      </c>
      <c r="N11">
        <v>2802822.07142499</v>
      </c>
      <c r="O11">
        <v>0</v>
      </c>
      <c r="P11">
        <v>487007.326</v>
      </c>
      <c r="Q11">
        <v>68121.363547973597</v>
      </c>
      <c r="R11">
        <v>0</v>
      </c>
      <c r="S11">
        <v>0</v>
      </c>
      <c r="T11">
        <v>0</v>
      </c>
      <c r="U11">
        <v>677036.60767264001</v>
      </c>
      <c r="V11">
        <v>1418493.10644396</v>
      </c>
      <c r="W11">
        <v>1</v>
      </c>
      <c r="X11">
        <v>13537.466168123001</v>
      </c>
      <c r="Y11">
        <v>915.13053636922996</v>
      </c>
      <c r="Z11">
        <v>3470468</v>
      </c>
      <c r="AC11">
        <f t="shared" si="3"/>
        <v>830.89131399999997</v>
      </c>
      <c r="AD11">
        <f t="shared" si="4"/>
        <v>4748.3787486170131</v>
      </c>
      <c r="AE11">
        <f t="shared" si="5"/>
        <v>2472.5676599968574</v>
      </c>
      <c r="AF11">
        <f t="shared" si="6"/>
        <v>8578.4293446861811</v>
      </c>
      <c r="AG11">
        <f t="shared" si="7"/>
        <v>0</v>
      </c>
      <c r="AH11">
        <f t="shared" si="8"/>
        <v>3211.0341032484002</v>
      </c>
      <c r="AI11">
        <f t="shared" si="9"/>
        <v>-482.42187237403937</v>
      </c>
      <c r="AJ11">
        <f t="shared" si="10"/>
        <v>0</v>
      </c>
      <c r="AK11">
        <f t="shared" si="11"/>
        <v>0</v>
      </c>
      <c r="AL11">
        <f t="shared" si="12"/>
        <v>0</v>
      </c>
      <c r="AM11">
        <f t="shared" si="13"/>
        <v>4656.8608985547198</v>
      </c>
      <c r="AN11">
        <f t="shared" si="14"/>
        <v>10276.415158943913</v>
      </c>
      <c r="AO11">
        <f t="shared" si="15"/>
        <v>-639.03395599999999</v>
      </c>
      <c r="AP11">
        <f t="shared" si="16"/>
        <v>57.301386796431039</v>
      </c>
      <c r="AQ11">
        <f t="shared" si="17"/>
        <v>30.616058146447138</v>
      </c>
      <c r="AR11">
        <f t="shared" si="18"/>
        <v>6087.7908515600002</v>
      </c>
      <c r="AT11">
        <f t="shared" si="1"/>
        <v>44600.8946</v>
      </c>
      <c r="AU11">
        <f t="shared" si="2"/>
        <v>39828.829696175933</v>
      </c>
    </row>
    <row r="12" spans="1:47" x14ac:dyDescent="0.35">
      <c r="A12" t="s">
        <v>96</v>
      </c>
      <c r="B12" s="1">
        <v>4.8900000000000003E-5</v>
      </c>
      <c r="C12" s="1">
        <v>3.1000000000000001E-5</v>
      </c>
      <c r="D12">
        <v>1.579051</v>
      </c>
      <c r="E12">
        <v>0.11749999999999999</v>
      </c>
      <c r="H12" s="2">
        <v>41330</v>
      </c>
      <c r="I12">
        <v>29875.205699999999</v>
      </c>
      <c r="J12">
        <v>407</v>
      </c>
      <c r="K12">
        <v>1</v>
      </c>
      <c r="L12">
        <v>207934.873400371</v>
      </c>
      <c r="M12">
        <v>144787.78222487</v>
      </c>
      <c r="N12">
        <v>1609978.20175</v>
      </c>
      <c r="O12">
        <v>0</v>
      </c>
      <c r="P12">
        <v>508447.63799999998</v>
      </c>
      <c r="Q12">
        <v>54697.062660980198</v>
      </c>
      <c r="R12">
        <v>0</v>
      </c>
      <c r="S12">
        <v>0</v>
      </c>
      <c r="T12">
        <v>0</v>
      </c>
      <c r="U12">
        <v>687304.54460358399</v>
      </c>
      <c r="V12">
        <v>938279.26168857701</v>
      </c>
      <c r="W12">
        <v>0</v>
      </c>
      <c r="X12">
        <v>14083.280626806099</v>
      </c>
      <c r="Y12">
        <v>952.02750601846105</v>
      </c>
      <c r="Z12">
        <v>980245</v>
      </c>
      <c r="AC12">
        <f t="shared" si="3"/>
        <v>830.89131399999997</v>
      </c>
      <c r="AD12">
        <f t="shared" si="4"/>
        <v>4138.3822308762046</v>
      </c>
      <c r="AE12">
        <f t="shared" si="5"/>
        <v>2156.7877615781085</v>
      </c>
      <c r="AF12">
        <f t="shared" si="6"/>
        <v>4927.5636834041197</v>
      </c>
      <c r="AG12">
        <f t="shared" si="7"/>
        <v>0</v>
      </c>
      <c r="AH12">
        <f t="shared" si="8"/>
        <v>3352.3986563891999</v>
      </c>
      <c r="AI12">
        <f t="shared" si="9"/>
        <v>-387.35365835252958</v>
      </c>
      <c r="AJ12">
        <f t="shared" si="10"/>
        <v>0</v>
      </c>
      <c r="AK12">
        <f t="shared" si="11"/>
        <v>0</v>
      </c>
      <c r="AL12">
        <f t="shared" si="12"/>
        <v>0</v>
      </c>
      <c r="AM12">
        <f t="shared" si="13"/>
        <v>4727.4868491468314</v>
      </c>
      <c r="AN12">
        <f t="shared" si="14"/>
        <v>6797.4579392290643</v>
      </c>
      <c r="AO12">
        <f t="shared" si="15"/>
        <v>0</v>
      </c>
      <c r="AP12">
        <f t="shared" si="16"/>
        <v>59.611710237144862</v>
      </c>
      <c r="AQ12">
        <f t="shared" si="17"/>
        <v>31.850461024850027</v>
      </c>
      <c r="AR12">
        <f t="shared" si="18"/>
        <v>1719.5163716500001</v>
      </c>
      <c r="AT12">
        <f t="shared" si="1"/>
        <v>29875.205699999999</v>
      </c>
      <c r="AU12">
        <f t="shared" si="2"/>
        <v>28354.593319182994</v>
      </c>
    </row>
    <row r="13" spans="1:47" x14ac:dyDescent="0.35">
      <c r="A13" t="s">
        <v>97</v>
      </c>
      <c r="B13" s="1">
        <v>3.6600000000000002E-5</v>
      </c>
      <c r="C13" s="1">
        <v>1.1399999999999999E-5</v>
      </c>
      <c r="D13">
        <v>3.195071</v>
      </c>
      <c r="E13">
        <v>1.9E-3</v>
      </c>
      <c r="H13" s="2">
        <v>41337</v>
      </c>
      <c r="I13">
        <v>27934.239000000001</v>
      </c>
      <c r="J13">
        <v>407</v>
      </c>
      <c r="K13">
        <v>1</v>
      </c>
      <c r="L13">
        <v>196593.32404022201</v>
      </c>
      <c r="M13">
        <v>95286.139334922205</v>
      </c>
      <c r="N13">
        <v>672050.09549999901</v>
      </c>
      <c r="O13">
        <v>1002020.2875</v>
      </c>
      <c r="P13">
        <v>566660.06440000003</v>
      </c>
      <c r="Q13">
        <v>41023.406995735102</v>
      </c>
      <c r="R13">
        <v>0</v>
      </c>
      <c r="S13">
        <v>0</v>
      </c>
      <c r="T13">
        <v>0</v>
      </c>
      <c r="U13">
        <v>444482.72676215001</v>
      </c>
      <c r="V13">
        <v>909819.95123957505</v>
      </c>
      <c r="W13">
        <v>0</v>
      </c>
      <c r="X13">
        <v>14519.9321937526</v>
      </c>
      <c r="Y13">
        <v>981.54508173784598</v>
      </c>
      <c r="Z13">
        <v>2453784</v>
      </c>
      <c r="AC13">
        <f t="shared" si="3"/>
        <v>830.89131399999997</v>
      </c>
      <c r="AD13">
        <f t="shared" si="4"/>
        <v>3912.6593130457109</v>
      </c>
      <c r="AE13">
        <f t="shared" si="5"/>
        <v>1419.4013887608683</v>
      </c>
      <c r="AF13">
        <f t="shared" si="6"/>
        <v>2056.9034042911167</v>
      </c>
      <c r="AG13">
        <f t="shared" si="7"/>
        <v>2785.4260153953746</v>
      </c>
      <c r="AH13">
        <f t="shared" si="8"/>
        <v>3736.2164686149608</v>
      </c>
      <c r="AI13">
        <f t="shared" si="9"/>
        <v>-290.51956366239682</v>
      </c>
      <c r="AJ13">
        <f t="shared" si="10"/>
        <v>0</v>
      </c>
      <c r="AK13">
        <f t="shared" si="11"/>
        <v>0</v>
      </c>
      <c r="AL13">
        <f t="shared" si="12"/>
        <v>0</v>
      </c>
      <c r="AM13">
        <f t="shared" si="13"/>
        <v>3057.2855394880967</v>
      </c>
      <c r="AN13">
        <f t="shared" si="14"/>
        <v>6591.2816187502249</v>
      </c>
      <c r="AO13">
        <f t="shared" si="15"/>
        <v>0</v>
      </c>
      <c r="AP13">
        <f t="shared" si="16"/>
        <v>61.45996898971601</v>
      </c>
      <c r="AQ13">
        <f t="shared" si="17"/>
        <v>32.837983327572331</v>
      </c>
      <c r="AR13">
        <f t="shared" si="18"/>
        <v>4304.3542792800008</v>
      </c>
      <c r="AT13">
        <f t="shared" si="1"/>
        <v>27934.239000000001</v>
      </c>
      <c r="AU13">
        <f t="shared" si="2"/>
        <v>28498.197730281241</v>
      </c>
    </row>
    <row r="14" spans="1:47" x14ac:dyDescent="0.35">
      <c r="A14" t="s">
        <v>98</v>
      </c>
      <c r="B14" s="1">
        <v>7.52E-6</v>
      </c>
      <c r="C14" s="1">
        <v>2.0499999999999999E-6</v>
      </c>
      <c r="D14">
        <v>3.6764809999999999</v>
      </c>
      <c r="E14">
        <v>4.0000000000000002E-4</v>
      </c>
      <c r="H14" s="2">
        <v>41344</v>
      </c>
      <c r="I14">
        <v>28508.343000000001</v>
      </c>
      <c r="J14">
        <v>408</v>
      </c>
      <c r="K14">
        <v>1</v>
      </c>
      <c r="L14">
        <v>177970.72442413299</v>
      </c>
      <c r="M14">
        <v>79346.103600953298</v>
      </c>
      <c r="N14">
        <v>33638.99</v>
      </c>
      <c r="O14">
        <v>1662173.70875</v>
      </c>
      <c r="P14">
        <v>656345.92480000004</v>
      </c>
      <c r="Q14">
        <v>30767.5852468013</v>
      </c>
      <c r="R14">
        <v>0</v>
      </c>
      <c r="S14">
        <v>0</v>
      </c>
      <c r="T14">
        <v>0</v>
      </c>
      <c r="U14">
        <v>506703.47605728998</v>
      </c>
      <c r="V14">
        <v>843933.34330572397</v>
      </c>
      <c r="W14">
        <v>0</v>
      </c>
      <c r="X14">
        <v>14869.2534473097</v>
      </c>
      <c r="Y14">
        <v>1005.15914231335</v>
      </c>
      <c r="Z14">
        <v>2452759</v>
      </c>
      <c r="AC14">
        <f t="shared" si="3"/>
        <v>832.932816</v>
      </c>
      <c r="AD14">
        <f t="shared" si="4"/>
        <v>3550.7295171307624</v>
      </c>
      <c r="AE14">
        <f t="shared" si="5"/>
        <v>1184.8594958523154</v>
      </c>
      <c r="AF14">
        <f t="shared" si="6"/>
        <v>103.2098035584</v>
      </c>
      <c r="AG14">
        <f t="shared" si="7"/>
        <v>4631.8797437510993</v>
      </c>
      <c r="AH14">
        <f t="shared" si="8"/>
        <v>4338.1840245580797</v>
      </c>
      <c r="AI14">
        <f t="shared" si="9"/>
        <v>-218.42524118409179</v>
      </c>
      <c r="AJ14">
        <f t="shared" si="10"/>
        <v>0</v>
      </c>
      <c r="AK14">
        <f t="shared" si="11"/>
        <v>0</v>
      </c>
      <c r="AL14">
        <f t="shared" si="12"/>
        <v>0</v>
      </c>
      <c r="AM14">
        <f t="shared" si="13"/>
        <v>3493.8218081102259</v>
      </c>
      <c r="AN14">
        <f t="shared" si="14"/>
        <v>6128.9815124234892</v>
      </c>
      <c r="AO14">
        <f t="shared" si="15"/>
        <v>0</v>
      </c>
      <c r="AP14">
        <f t="shared" si="16"/>
        <v>63.093216227624524</v>
      </c>
      <c r="AQ14">
        <f t="shared" si="17"/>
        <v>33.71062525124821</v>
      </c>
      <c r="AR14">
        <f t="shared" si="18"/>
        <v>4313.1276463200002</v>
      </c>
      <c r="AT14">
        <f t="shared" si="1"/>
        <v>28508.343000000001</v>
      </c>
      <c r="AU14">
        <f t="shared" si="2"/>
        <v>28456.104967999156</v>
      </c>
    </row>
    <row r="15" spans="1:47" x14ac:dyDescent="0.35">
      <c r="A15" t="s">
        <v>99</v>
      </c>
      <c r="B15" s="1">
        <v>6.8299999999999998E-6</v>
      </c>
      <c r="C15" s="1">
        <v>2.3700000000000002E-6</v>
      </c>
      <c r="D15">
        <v>2.884274</v>
      </c>
      <c r="E15">
        <v>4.7999999999999996E-3</v>
      </c>
      <c r="H15" s="2">
        <v>41351</v>
      </c>
      <c r="I15">
        <v>28102.539000000001</v>
      </c>
      <c r="J15">
        <v>410</v>
      </c>
      <c r="K15">
        <v>1</v>
      </c>
      <c r="L15">
        <v>162513.53465448</v>
      </c>
      <c r="M15">
        <v>89449.232160571904</v>
      </c>
      <c r="N15">
        <v>0</v>
      </c>
      <c r="O15">
        <v>1795614.9611249999</v>
      </c>
      <c r="P15">
        <v>716174.77480000001</v>
      </c>
      <c r="Q15">
        <v>23075.688935101</v>
      </c>
      <c r="R15">
        <v>0</v>
      </c>
      <c r="S15">
        <v>0</v>
      </c>
      <c r="T15">
        <v>0</v>
      </c>
      <c r="U15">
        <v>459839.49813437398</v>
      </c>
      <c r="V15">
        <v>560570.42314871994</v>
      </c>
      <c r="W15">
        <v>0</v>
      </c>
      <c r="X15">
        <v>15148.7104501555</v>
      </c>
      <c r="Y15">
        <v>1024.05039077376</v>
      </c>
      <c r="Z15">
        <v>2611124</v>
      </c>
      <c r="AC15">
        <f t="shared" si="3"/>
        <v>837.01581999999996</v>
      </c>
      <c r="AD15">
        <f t="shared" si="4"/>
        <v>3258.2338562876694</v>
      </c>
      <c r="AE15">
        <f t="shared" si="5"/>
        <v>1342.275177801542</v>
      </c>
      <c r="AF15">
        <f t="shared" si="6"/>
        <v>0</v>
      </c>
      <c r="AG15">
        <f t="shared" si="7"/>
        <v>5028.2605756383373</v>
      </c>
      <c r="AH15">
        <f t="shared" si="8"/>
        <v>4756.8328542216004</v>
      </c>
      <c r="AI15">
        <f t="shared" si="9"/>
        <v>-164.62196486301053</v>
      </c>
      <c r="AJ15">
        <f t="shared" si="10"/>
        <v>0</v>
      </c>
      <c r="AK15">
        <f t="shared" si="11"/>
        <v>0</v>
      </c>
      <c r="AL15">
        <f t="shared" si="12"/>
        <v>0</v>
      </c>
      <c r="AM15">
        <f t="shared" si="13"/>
        <v>3186.2278825730773</v>
      </c>
      <c r="AN15">
        <f t="shared" si="14"/>
        <v>4091.0429481393576</v>
      </c>
      <c r="AO15">
        <f t="shared" si="15"/>
        <v>0</v>
      </c>
      <c r="AP15">
        <f t="shared" si="16"/>
        <v>64.594101359463068</v>
      </c>
      <c r="AQ15">
        <f t="shared" si="17"/>
        <v>34.51254626985726</v>
      </c>
      <c r="AR15">
        <f t="shared" si="18"/>
        <v>4614.1172204000004</v>
      </c>
      <c r="AT15">
        <f t="shared" si="1"/>
        <v>28102.539000000001</v>
      </c>
      <c r="AU15">
        <f t="shared" si="2"/>
        <v>27048.491017827891</v>
      </c>
    </row>
    <row r="16" spans="1:47" x14ac:dyDescent="0.35">
      <c r="A16" t="s">
        <v>100</v>
      </c>
      <c r="B16" s="1">
        <v>1.6200000000000001E-5</v>
      </c>
      <c r="C16" s="1">
        <v>5.8100000000000003E-6</v>
      </c>
      <c r="D16">
        <v>2.7899289999999999</v>
      </c>
      <c r="E16">
        <v>6.3E-3</v>
      </c>
      <c r="H16" s="2">
        <v>41358</v>
      </c>
      <c r="I16">
        <v>25855.69</v>
      </c>
      <c r="J16">
        <v>411</v>
      </c>
      <c r="K16">
        <v>1</v>
      </c>
      <c r="L16">
        <v>155589.600792688</v>
      </c>
      <c r="M16">
        <v>100293.469296343</v>
      </c>
      <c r="N16">
        <v>0</v>
      </c>
      <c r="O16">
        <v>1775200.281675</v>
      </c>
      <c r="P16">
        <v>868396.51279999898</v>
      </c>
      <c r="Q16">
        <v>17306.766701325701</v>
      </c>
      <c r="R16">
        <v>0</v>
      </c>
      <c r="S16">
        <v>0</v>
      </c>
      <c r="T16">
        <v>0</v>
      </c>
      <c r="U16">
        <v>389215.62888062402</v>
      </c>
      <c r="V16">
        <v>571961.90004666802</v>
      </c>
      <c r="W16">
        <v>0</v>
      </c>
      <c r="X16">
        <v>15372.2760524321</v>
      </c>
      <c r="Y16">
        <v>1039.16338954208</v>
      </c>
      <c r="Z16">
        <v>2184100</v>
      </c>
      <c r="AC16">
        <f t="shared" si="3"/>
        <v>839.057322</v>
      </c>
      <c r="AD16">
        <f t="shared" si="4"/>
        <v>3127.0242377713644</v>
      </c>
      <c r="AE16">
        <f t="shared" si="5"/>
        <v>1508.6745412371693</v>
      </c>
      <c r="AF16">
        <f t="shared" si="6"/>
        <v>0</v>
      </c>
      <c r="AG16">
        <f t="shared" si="7"/>
        <v>4983.2179666983429</v>
      </c>
      <c r="AH16">
        <f t="shared" si="8"/>
        <v>5781.9576615249534</v>
      </c>
      <c r="AI16">
        <f t="shared" si="9"/>
        <v>-123.76761138786061</v>
      </c>
      <c r="AJ16">
        <f t="shared" si="10"/>
        <v>0</v>
      </c>
      <c r="AK16">
        <f t="shared" si="11"/>
        <v>0</v>
      </c>
      <c r="AL16">
        <f t="shared" si="12"/>
        <v>0</v>
      </c>
      <c r="AM16">
        <f t="shared" si="13"/>
        <v>2703.4528366419268</v>
      </c>
      <c r="AN16">
        <f t="shared" si="14"/>
        <v>4184.3588683614134</v>
      </c>
      <c r="AO16">
        <f t="shared" si="15"/>
        <v>0</v>
      </c>
      <c r="AP16">
        <f t="shared" si="16"/>
        <v>65.707256758515769</v>
      </c>
      <c r="AQ16">
        <f t="shared" si="17"/>
        <v>35.107303784967542</v>
      </c>
      <c r="AR16">
        <f t="shared" si="18"/>
        <v>3868.9365810000004</v>
      </c>
      <c r="AT16">
        <f t="shared" si="1"/>
        <v>25855.69</v>
      </c>
      <c r="AU16">
        <f t="shared" si="2"/>
        <v>26973.726964390797</v>
      </c>
    </row>
    <row r="17" spans="1:47" x14ac:dyDescent="0.35">
      <c r="A17" t="s">
        <v>101</v>
      </c>
      <c r="B17" s="1">
        <v>-1.7399999999999999E-5</v>
      </c>
      <c r="C17" s="1">
        <v>2.0000000000000002E-5</v>
      </c>
      <c r="D17">
        <v>-0.86832100000000001</v>
      </c>
      <c r="E17">
        <v>0.38729999999999998</v>
      </c>
      <c r="H17" s="2">
        <v>41365</v>
      </c>
      <c r="I17">
        <v>24404.2948</v>
      </c>
      <c r="J17">
        <v>412</v>
      </c>
      <c r="K17">
        <v>1</v>
      </c>
      <c r="L17">
        <v>155830.780475612</v>
      </c>
      <c r="M17">
        <v>120980.951577805</v>
      </c>
      <c r="N17">
        <v>0</v>
      </c>
      <c r="O17">
        <v>915195.68610000005</v>
      </c>
      <c r="P17">
        <v>883698.24399999995</v>
      </c>
      <c r="Q17">
        <v>12980.0750259943</v>
      </c>
      <c r="R17">
        <v>0</v>
      </c>
      <c r="S17">
        <v>0</v>
      </c>
      <c r="T17">
        <v>0</v>
      </c>
      <c r="U17">
        <v>437845.87732837402</v>
      </c>
      <c r="V17">
        <v>416266.65753033402</v>
      </c>
      <c r="W17">
        <v>0</v>
      </c>
      <c r="X17">
        <v>15551.128534253299</v>
      </c>
      <c r="Y17">
        <v>1051.2537885567399</v>
      </c>
      <c r="Z17">
        <v>816956</v>
      </c>
      <c r="AC17">
        <f t="shared" si="3"/>
        <v>841.09882399999992</v>
      </c>
      <c r="AD17">
        <f t="shared" si="4"/>
        <v>3139.4915680860599</v>
      </c>
      <c r="AE17">
        <f t="shared" si="5"/>
        <v>1824.2959650320372</v>
      </c>
      <c r="AF17">
        <f t="shared" si="6"/>
        <v>0</v>
      </c>
      <c r="AG17">
        <f t="shared" si="7"/>
        <v>2575.3240528579558</v>
      </c>
      <c r="AH17">
        <f t="shared" si="8"/>
        <v>5898.1555597535998</v>
      </c>
      <c r="AI17">
        <f t="shared" si="9"/>
        <v>-93.051561846347937</v>
      </c>
      <c r="AJ17">
        <f t="shared" si="10"/>
        <v>0</v>
      </c>
      <c r="AK17">
        <f t="shared" si="11"/>
        <v>0</v>
      </c>
      <c r="AL17">
        <f t="shared" si="12"/>
        <v>0</v>
      </c>
      <c r="AM17">
        <f t="shared" si="13"/>
        <v>3048.6332746620028</v>
      </c>
      <c r="AN17">
        <f t="shared" si="14"/>
        <v>3052.7331596644576</v>
      </c>
      <c r="AO17">
        <f t="shared" si="15"/>
        <v>0</v>
      </c>
      <c r="AP17">
        <f t="shared" si="16"/>
        <v>66.633475543568537</v>
      </c>
      <c r="AQ17">
        <f t="shared" si="17"/>
        <v>35.602181304777979</v>
      </c>
      <c r="AR17">
        <f t="shared" si="18"/>
        <v>1450.6851083199999</v>
      </c>
      <c r="AT17">
        <f t="shared" si="1"/>
        <v>24404.2948</v>
      </c>
      <c r="AU17">
        <f t="shared" si="2"/>
        <v>21839.601607378114</v>
      </c>
    </row>
    <row r="18" spans="1:47" x14ac:dyDescent="0.35">
      <c r="A18" t="s">
        <v>102</v>
      </c>
      <c r="B18">
        <v>-3.4114930000000001</v>
      </c>
      <c r="C18">
        <v>8.8431870000000004</v>
      </c>
      <c r="D18">
        <v>-0.38577600000000001</v>
      </c>
      <c r="E18">
        <v>0.70050000000000001</v>
      </c>
      <c r="H18" s="2">
        <v>41372</v>
      </c>
      <c r="I18">
        <v>23318.3292</v>
      </c>
      <c r="J18">
        <v>412</v>
      </c>
      <c r="K18">
        <v>1</v>
      </c>
      <c r="L18">
        <v>155394.60828536699</v>
      </c>
      <c r="M18">
        <v>135807.15094668299</v>
      </c>
      <c r="N18">
        <v>0</v>
      </c>
      <c r="O18">
        <v>1298427.6835749999</v>
      </c>
      <c r="P18">
        <v>781932.79440000001</v>
      </c>
      <c r="Q18">
        <v>9735.0562694957407</v>
      </c>
      <c r="R18">
        <v>0</v>
      </c>
      <c r="S18">
        <v>0</v>
      </c>
      <c r="T18">
        <v>0</v>
      </c>
      <c r="U18">
        <v>464618.666397024</v>
      </c>
      <c r="V18">
        <v>498841.13989471702</v>
      </c>
      <c r="W18">
        <v>0</v>
      </c>
      <c r="X18">
        <v>15694.210519710399</v>
      </c>
      <c r="Y18">
        <v>1060.92610776847</v>
      </c>
      <c r="Z18">
        <v>1971132</v>
      </c>
      <c r="AC18">
        <f t="shared" si="3"/>
        <v>841.09882399999992</v>
      </c>
      <c r="AD18">
        <f t="shared" si="4"/>
        <v>3130.7040942036319</v>
      </c>
      <c r="AE18">
        <f t="shared" si="5"/>
        <v>2047.8631905552224</v>
      </c>
      <c r="AF18">
        <f t="shared" si="6"/>
        <v>0</v>
      </c>
      <c r="AG18">
        <f t="shared" si="7"/>
        <v>3653.723564472707</v>
      </c>
      <c r="AH18">
        <f t="shared" si="8"/>
        <v>5218.9322429433605</v>
      </c>
      <c r="AI18">
        <f t="shared" si="9"/>
        <v>-69.788671384761059</v>
      </c>
      <c r="AJ18">
        <f t="shared" si="10"/>
        <v>0</v>
      </c>
      <c r="AK18">
        <f t="shared" si="11"/>
        <v>0</v>
      </c>
      <c r="AL18">
        <f t="shared" si="12"/>
        <v>0</v>
      </c>
      <c r="AM18">
        <f t="shared" si="13"/>
        <v>3235.0468503891989</v>
      </c>
      <c r="AN18">
        <f t="shared" si="14"/>
        <v>3658.3013835318966</v>
      </c>
      <c r="AO18">
        <f t="shared" si="15"/>
        <v>0</v>
      </c>
      <c r="AP18">
        <f t="shared" si="16"/>
        <v>67.246553234855128</v>
      </c>
      <c r="AQ18">
        <f t="shared" si="17"/>
        <v>35.92974793613012</v>
      </c>
      <c r="AR18">
        <f t="shared" si="18"/>
        <v>3500.1785150400001</v>
      </c>
      <c r="AT18">
        <f t="shared" si="1"/>
        <v>23318.3292</v>
      </c>
      <c r="AU18">
        <f t="shared" si="2"/>
        <v>25319.236294922241</v>
      </c>
    </row>
    <row r="19" spans="1:47" x14ac:dyDescent="0.35">
      <c r="A19" t="s">
        <v>103</v>
      </c>
      <c r="B19">
        <v>-12.66249</v>
      </c>
      <c r="C19">
        <v>8.3606289999999994</v>
      </c>
      <c r="D19">
        <v>-1.5145379999999999</v>
      </c>
      <c r="E19">
        <v>0.1331</v>
      </c>
      <c r="H19" s="2">
        <v>41379</v>
      </c>
      <c r="I19">
        <v>22661.938399999999</v>
      </c>
      <c r="J19">
        <v>413</v>
      </c>
      <c r="K19">
        <v>1</v>
      </c>
      <c r="L19">
        <v>159135.99497122</v>
      </c>
      <c r="M19">
        <v>139979.07056801001</v>
      </c>
      <c r="N19">
        <v>0</v>
      </c>
      <c r="O19">
        <v>1100155.8942499999</v>
      </c>
      <c r="P19">
        <v>606650.42760000005</v>
      </c>
      <c r="Q19">
        <v>7301.2922021218101</v>
      </c>
      <c r="R19">
        <v>0</v>
      </c>
      <c r="S19">
        <v>0</v>
      </c>
      <c r="T19">
        <v>0</v>
      </c>
      <c r="U19">
        <v>665273.38983821496</v>
      </c>
      <c r="V19">
        <v>372279.87468156603</v>
      </c>
      <c r="W19">
        <v>0</v>
      </c>
      <c r="X19">
        <v>15808.676108076001</v>
      </c>
      <c r="Y19">
        <v>1068.66396313785</v>
      </c>
      <c r="Z19">
        <v>1232052</v>
      </c>
      <c r="AC19">
        <f t="shared" si="3"/>
        <v>843.14032599999996</v>
      </c>
      <c r="AD19">
        <f t="shared" si="4"/>
        <v>3213.8628136402681</v>
      </c>
      <c r="AE19">
        <f t="shared" si="5"/>
        <v>2115.8956348919255</v>
      </c>
      <c r="AF19">
        <f t="shared" si="6"/>
        <v>0</v>
      </c>
      <c r="AG19">
        <f t="shared" si="7"/>
        <v>3103.308744941457</v>
      </c>
      <c r="AH19">
        <f t="shared" si="8"/>
        <v>4058.855350900561</v>
      </c>
      <c r="AI19">
        <f t="shared" si="9"/>
        <v>-52.468546022887757</v>
      </c>
      <c r="AJ19">
        <f t="shared" si="10"/>
        <v>0</v>
      </c>
      <c r="AK19">
        <f t="shared" si="11"/>
        <v>0</v>
      </c>
      <c r="AL19">
        <f t="shared" si="12"/>
        <v>0</v>
      </c>
      <c r="AM19">
        <f t="shared" si="13"/>
        <v>4643.4086790537895</v>
      </c>
      <c r="AN19">
        <f t="shared" si="14"/>
        <v>2736.7782707340643</v>
      </c>
      <c r="AO19">
        <f t="shared" si="15"/>
        <v>0</v>
      </c>
      <c r="AP19">
        <f t="shared" si="16"/>
        <v>67.901425619408045</v>
      </c>
      <c r="AQ19">
        <f t="shared" si="17"/>
        <v>36.279645418981616</v>
      </c>
      <c r="AR19">
        <f t="shared" si="18"/>
        <v>2193.0895215600003</v>
      </c>
      <c r="AT19">
        <f t="shared" si="1"/>
        <v>22661.938399999999</v>
      </c>
      <c r="AU19">
        <f t="shared" si="2"/>
        <v>22960.051866737565</v>
      </c>
    </row>
    <row r="20" spans="1:47" x14ac:dyDescent="0.35">
      <c r="A20" t="s">
        <v>104</v>
      </c>
      <c r="B20">
        <v>16.304939999999998</v>
      </c>
      <c r="C20">
        <v>7.8677999999999999</v>
      </c>
      <c r="D20">
        <v>2.0723630000000002</v>
      </c>
      <c r="E20">
        <v>4.0800000000000003E-2</v>
      </c>
      <c r="H20" s="2">
        <v>41386</v>
      </c>
      <c r="I20">
        <v>25617.3099</v>
      </c>
      <c r="J20">
        <v>413</v>
      </c>
      <c r="K20">
        <v>1</v>
      </c>
      <c r="L20">
        <v>190202.16698273199</v>
      </c>
      <c r="M20">
        <v>126196.512340806</v>
      </c>
      <c r="N20">
        <v>0</v>
      </c>
      <c r="O20">
        <v>1827585.1804750001</v>
      </c>
      <c r="P20">
        <v>431785.0024</v>
      </c>
      <c r="Q20">
        <v>5475.9691515913501</v>
      </c>
      <c r="R20">
        <v>0</v>
      </c>
      <c r="S20">
        <v>0</v>
      </c>
      <c r="T20">
        <v>0</v>
      </c>
      <c r="U20">
        <v>413764.50490292901</v>
      </c>
      <c r="V20">
        <v>559999.39104301797</v>
      </c>
      <c r="W20">
        <v>0</v>
      </c>
      <c r="X20">
        <v>15900.2485787685</v>
      </c>
      <c r="Y20">
        <v>1074.8542474333599</v>
      </c>
      <c r="Z20">
        <v>2344937</v>
      </c>
      <c r="AC20">
        <f t="shared" si="3"/>
        <v>843.14032599999996</v>
      </c>
      <c r="AD20">
        <f t="shared" si="4"/>
        <v>3841.26590373316</v>
      </c>
      <c r="AE20">
        <f t="shared" si="5"/>
        <v>1907.5612412411556</v>
      </c>
      <c r="AF20">
        <f t="shared" si="6"/>
        <v>0</v>
      </c>
      <c r="AG20">
        <f t="shared" si="7"/>
        <v>5155.2340012320756</v>
      </c>
      <c r="AH20">
        <f t="shared" si="8"/>
        <v>2888.9007370574404</v>
      </c>
      <c r="AI20">
        <f t="shared" si="9"/>
        <v>-39.351409517165756</v>
      </c>
      <c r="AJ20">
        <f t="shared" si="10"/>
        <v>0</v>
      </c>
      <c r="AK20">
        <f t="shared" si="11"/>
        <v>0</v>
      </c>
      <c r="AL20">
        <f t="shared" si="12"/>
        <v>0</v>
      </c>
      <c r="AM20">
        <f t="shared" si="13"/>
        <v>2887.9521148709737</v>
      </c>
      <c r="AN20">
        <f t="shared" si="14"/>
        <v>4116.7795233136421</v>
      </c>
      <c r="AO20">
        <f t="shared" si="15"/>
        <v>0</v>
      </c>
      <c r="AP20">
        <f t="shared" si="16"/>
        <v>68.294747695526453</v>
      </c>
      <c r="AQ20">
        <f t="shared" si="17"/>
        <v>36.489796904416167</v>
      </c>
      <c r="AR20">
        <f t="shared" si="18"/>
        <v>4174.0582081100001</v>
      </c>
      <c r="AT20">
        <f t="shared" si="1"/>
        <v>25617.3099</v>
      </c>
      <c r="AU20">
        <f t="shared" si="2"/>
        <v>25880.325190641226</v>
      </c>
    </row>
    <row r="21" spans="1:47" x14ac:dyDescent="0.35">
      <c r="A21" t="s">
        <v>105</v>
      </c>
      <c r="B21" s="1">
        <v>1.6900000000000001E-5</v>
      </c>
      <c r="C21" s="1">
        <v>8.4999999999999999E-6</v>
      </c>
      <c r="D21">
        <v>1.9886649999999999</v>
      </c>
      <c r="E21">
        <v>4.9500000000000002E-2</v>
      </c>
      <c r="H21" s="2">
        <v>41393</v>
      </c>
      <c r="I21">
        <v>26402.4221</v>
      </c>
      <c r="J21">
        <v>415</v>
      </c>
      <c r="K21">
        <v>1</v>
      </c>
      <c r="L21">
        <v>199768.81018963901</v>
      </c>
      <c r="M21">
        <v>108806.387404483</v>
      </c>
      <c r="N21">
        <v>0</v>
      </c>
      <c r="O21">
        <v>2213176.8503</v>
      </c>
      <c r="P21">
        <v>364920.43479999999</v>
      </c>
      <c r="Q21">
        <v>4106.9768636935096</v>
      </c>
      <c r="R21">
        <v>0</v>
      </c>
      <c r="S21">
        <v>0</v>
      </c>
      <c r="T21">
        <v>0</v>
      </c>
      <c r="U21">
        <v>248258.70294175699</v>
      </c>
      <c r="V21">
        <v>662920.56917796098</v>
      </c>
      <c r="W21">
        <v>0</v>
      </c>
      <c r="X21">
        <v>15973.506555322399</v>
      </c>
      <c r="Y21">
        <v>1079.80647486976</v>
      </c>
      <c r="Z21">
        <v>2286150</v>
      </c>
      <c r="AC21">
        <f t="shared" si="3"/>
        <v>847.22332999999992</v>
      </c>
      <c r="AD21">
        <f t="shared" si="4"/>
        <v>4054.0083495834392</v>
      </c>
      <c r="AE21">
        <f t="shared" si="5"/>
        <v>1652.6602182866925</v>
      </c>
      <c r="AF21">
        <f t="shared" si="6"/>
        <v>0</v>
      </c>
      <c r="AG21">
        <f t="shared" si="7"/>
        <v>6273.139123332835</v>
      </c>
      <c r="AH21">
        <f t="shared" si="8"/>
        <v>2453.3600831604003</v>
      </c>
      <c r="AI21">
        <f t="shared" si="9"/>
        <v>-29.656479932730836</v>
      </c>
      <c r="AJ21">
        <f t="shared" si="10"/>
        <v>0</v>
      </c>
      <c r="AK21">
        <f t="shared" si="11"/>
        <v>0</v>
      </c>
      <c r="AL21">
        <f t="shared" si="12"/>
        <v>0</v>
      </c>
      <c r="AM21">
        <f t="shared" si="13"/>
        <v>1741.1624130820126</v>
      </c>
      <c r="AN21">
        <f t="shared" si="14"/>
        <v>4896.9942445175975</v>
      </c>
      <c r="AO21">
        <f t="shared" si="15"/>
        <v>0</v>
      </c>
      <c r="AP21">
        <f t="shared" si="16"/>
        <v>68.941654292771474</v>
      </c>
      <c r="AQ21">
        <f t="shared" si="17"/>
        <v>36.835438277232122</v>
      </c>
      <c r="AR21">
        <f t="shared" si="18"/>
        <v>4089.1221975000003</v>
      </c>
      <c r="AT21">
        <f t="shared" si="1"/>
        <v>26402.4221</v>
      </c>
      <c r="AU21">
        <f t="shared" si="2"/>
        <v>26083.79057210025</v>
      </c>
    </row>
    <row r="22" spans="1:47" x14ac:dyDescent="0.35">
      <c r="A22" t="s">
        <v>106</v>
      </c>
      <c r="B22" s="1">
        <v>1.7799999999999999E-5</v>
      </c>
      <c r="C22" s="1">
        <v>6.1E-6</v>
      </c>
      <c r="D22">
        <v>2.9142649999999999</v>
      </c>
      <c r="E22">
        <v>4.4000000000000003E-3</v>
      </c>
      <c r="H22" s="2">
        <v>41400</v>
      </c>
      <c r="I22">
        <v>21917.787</v>
      </c>
      <c r="J22">
        <v>415</v>
      </c>
      <c r="K22">
        <v>1</v>
      </c>
      <c r="L22">
        <v>190981.206113783</v>
      </c>
      <c r="M22">
        <v>134671.15244269001</v>
      </c>
      <c r="N22">
        <v>275777.83500000002</v>
      </c>
      <c r="O22">
        <v>1475962.477675</v>
      </c>
      <c r="P22">
        <v>360032.21799999999</v>
      </c>
      <c r="Q22">
        <v>4297.5826477701403</v>
      </c>
      <c r="R22">
        <v>0</v>
      </c>
      <c r="S22">
        <v>0</v>
      </c>
      <c r="T22">
        <v>0</v>
      </c>
      <c r="U22">
        <v>280598.39176505402</v>
      </c>
      <c r="V22">
        <v>659071.79621567496</v>
      </c>
      <c r="W22">
        <v>0</v>
      </c>
      <c r="X22">
        <v>16032.1129365656</v>
      </c>
      <c r="Y22">
        <v>1083.76825681889</v>
      </c>
      <c r="Z22">
        <v>1302860</v>
      </c>
      <c r="AC22">
        <f t="shared" si="3"/>
        <v>847.22332999999992</v>
      </c>
      <c r="AD22">
        <f t="shared" si="4"/>
        <v>3875.6771062700559</v>
      </c>
      <c r="AE22">
        <f t="shared" si="5"/>
        <v>2045.5201344520185</v>
      </c>
      <c r="AF22">
        <f t="shared" si="6"/>
        <v>860.64746746800006</v>
      </c>
      <c r="AG22">
        <f t="shared" si="7"/>
        <v>4183.5418448459041</v>
      </c>
      <c r="AH22">
        <f t="shared" si="8"/>
        <v>2420.4966016140002</v>
      </c>
      <c r="AI22">
        <f t="shared" si="9"/>
        <v>-31.032844299548181</v>
      </c>
      <c r="AJ22">
        <f t="shared" si="10"/>
        <v>0</v>
      </c>
      <c r="AK22">
        <f t="shared" si="11"/>
        <v>0</v>
      </c>
      <c r="AL22">
        <f t="shared" si="12"/>
        <v>0</v>
      </c>
      <c r="AM22">
        <f t="shared" si="13"/>
        <v>1967.9768206442063</v>
      </c>
      <c r="AN22">
        <f t="shared" si="14"/>
        <v>4868.5633586451904</v>
      </c>
      <c r="AO22">
        <f t="shared" si="15"/>
        <v>0</v>
      </c>
      <c r="AP22">
        <f t="shared" si="16"/>
        <v>69.194599434217125</v>
      </c>
      <c r="AQ22">
        <f t="shared" si="17"/>
        <v>36.970586544862797</v>
      </c>
      <c r="AR22">
        <f t="shared" si="18"/>
        <v>2330.3605390000002</v>
      </c>
      <c r="AT22">
        <f t="shared" si="1"/>
        <v>21917.787</v>
      </c>
      <c r="AU22">
        <f t="shared" si="2"/>
        <v>23475.139544618909</v>
      </c>
    </row>
    <row r="23" spans="1:47" x14ac:dyDescent="0.35">
      <c r="A23" t="s">
        <v>107</v>
      </c>
      <c r="B23">
        <v>-1.5701080000000001</v>
      </c>
      <c r="C23">
        <v>7.3477290000000002</v>
      </c>
      <c r="D23">
        <v>-0.21368599999999999</v>
      </c>
      <c r="E23">
        <v>0.83120000000000005</v>
      </c>
      <c r="H23" s="2">
        <v>41407</v>
      </c>
      <c r="I23">
        <v>26603.3851</v>
      </c>
      <c r="J23">
        <v>415</v>
      </c>
      <c r="K23">
        <v>1</v>
      </c>
      <c r="L23">
        <v>190118.31366827001</v>
      </c>
      <c r="M23">
        <v>179791.711465614</v>
      </c>
      <c r="N23">
        <v>1501824.9595000001</v>
      </c>
      <c r="O23">
        <v>670212.855374999</v>
      </c>
      <c r="P23">
        <v>375110.45159999997</v>
      </c>
      <c r="Q23">
        <v>15841.806985827599</v>
      </c>
      <c r="R23">
        <v>0</v>
      </c>
      <c r="S23">
        <v>0</v>
      </c>
      <c r="T23">
        <v>0</v>
      </c>
      <c r="U23">
        <v>439560.16505903198</v>
      </c>
      <c r="V23">
        <v>893526.64754018805</v>
      </c>
      <c r="W23">
        <v>0</v>
      </c>
      <c r="X23">
        <v>16078.9980415602</v>
      </c>
      <c r="Y23">
        <v>1086.9376823781799</v>
      </c>
      <c r="Z23">
        <v>2922462</v>
      </c>
      <c r="AC23">
        <f t="shared" si="3"/>
        <v>847.22332999999992</v>
      </c>
      <c r="AD23">
        <f t="shared" si="4"/>
        <v>3858.1659984270382</v>
      </c>
      <c r="AE23">
        <f t="shared" si="5"/>
        <v>2730.856305451211</v>
      </c>
      <c r="AF23">
        <f t="shared" si="6"/>
        <v>4686.8953336076002</v>
      </c>
      <c r="AG23">
        <f t="shared" si="7"/>
        <v>1899.6848279176659</v>
      </c>
      <c r="AH23">
        <f t="shared" si="8"/>
        <v>2521.8675661068</v>
      </c>
      <c r="AI23">
        <f t="shared" si="9"/>
        <v>-114.39368824466109</v>
      </c>
      <c r="AJ23">
        <f t="shared" si="10"/>
        <v>0</v>
      </c>
      <c r="AK23">
        <f t="shared" si="11"/>
        <v>0</v>
      </c>
      <c r="AL23">
        <f t="shared" si="12"/>
        <v>0</v>
      </c>
      <c r="AM23">
        <f t="shared" si="13"/>
        <v>3082.855217641521</v>
      </c>
      <c r="AN23">
        <f t="shared" si="14"/>
        <v>6600.4813453793686</v>
      </c>
      <c r="AO23">
        <f t="shared" si="15"/>
        <v>0</v>
      </c>
      <c r="AP23">
        <f t="shared" si="16"/>
        <v>69.396955547373821</v>
      </c>
      <c r="AQ23">
        <f t="shared" si="17"/>
        <v>37.078705158966855</v>
      </c>
      <c r="AR23">
        <f t="shared" si="18"/>
        <v>5227.2616563000001</v>
      </c>
      <c r="AT23">
        <f t="shared" si="1"/>
        <v>26603.3851</v>
      </c>
      <c r="AU23">
        <f t="shared" si="2"/>
        <v>31447.373553292888</v>
      </c>
    </row>
    <row r="24" spans="1:47" x14ac:dyDescent="0.35">
      <c r="A24" t="s">
        <v>108</v>
      </c>
      <c r="B24" s="1">
        <v>1.04E-5</v>
      </c>
      <c r="C24" s="1">
        <v>2.0400000000000001E-5</v>
      </c>
      <c r="D24">
        <v>0.51058099999999995</v>
      </c>
      <c r="E24">
        <v>0.61080000000000001</v>
      </c>
      <c r="H24" s="2">
        <v>41414</v>
      </c>
      <c r="I24">
        <v>32847.838000000003</v>
      </c>
      <c r="J24">
        <v>415</v>
      </c>
      <c r="K24">
        <v>1</v>
      </c>
      <c r="L24">
        <v>199989.558200962</v>
      </c>
      <c r="M24">
        <v>193423.06687936801</v>
      </c>
      <c r="N24">
        <v>2511362.39665</v>
      </c>
      <c r="O24">
        <v>45936.875249999997</v>
      </c>
      <c r="P24">
        <v>334255.21799999999</v>
      </c>
      <c r="Q24">
        <v>18357.025239370701</v>
      </c>
      <c r="R24">
        <v>0</v>
      </c>
      <c r="S24">
        <v>0</v>
      </c>
      <c r="T24">
        <v>0</v>
      </c>
      <c r="U24">
        <v>386117.349035419</v>
      </c>
      <c r="V24">
        <v>1039498.66340112</v>
      </c>
      <c r="W24">
        <v>0</v>
      </c>
      <c r="X24">
        <v>16116.506125555799</v>
      </c>
      <c r="Y24">
        <v>1089.47322282562</v>
      </c>
      <c r="Z24">
        <v>4137120</v>
      </c>
      <c r="AC24">
        <f t="shared" si="3"/>
        <v>847.22332999999992</v>
      </c>
      <c r="AD24">
        <f t="shared" si="4"/>
        <v>4058.4880993512224</v>
      </c>
      <c r="AE24">
        <f t="shared" si="5"/>
        <v>2937.9029628307208</v>
      </c>
      <c r="AF24">
        <f t="shared" si="6"/>
        <v>7837.4597674653196</v>
      </c>
      <c r="AG24">
        <f t="shared" si="7"/>
        <v>130.20577605236249</v>
      </c>
      <c r="AH24">
        <f t="shared" si="8"/>
        <v>2247.1978306139999</v>
      </c>
      <c r="AI24">
        <f t="shared" si="9"/>
        <v>-132.55607925349582</v>
      </c>
      <c r="AJ24">
        <f t="shared" si="10"/>
        <v>0</v>
      </c>
      <c r="AK24">
        <f t="shared" si="11"/>
        <v>0</v>
      </c>
      <c r="AL24">
        <f t="shared" si="12"/>
        <v>0</v>
      </c>
      <c r="AM24">
        <f t="shared" si="13"/>
        <v>2708.0340274599116</v>
      </c>
      <c r="AN24">
        <f t="shared" si="14"/>
        <v>7678.7766265440723</v>
      </c>
      <c r="AO24">
        <f t="shared" si="15"/>
        <v>0</v>
      </c>
      <c r="AP24">
        <f t="shared" si="16"/>
        <v>69.558840437898837</v>
      </c>
      <c r="AQ24">
        <f t="shared" si="17"/>
        <v>37.165200050250377</v>
      </c>
      <c r="AR24">
        <f t="shared" si="18"/>
        <v>7399.8596880000014</v>
      </c>
      <c r="AT24">
        <f t="shared" si="1"/>
        <v>32847.838000000003</v>
      </c>
      <c r="AU24">
        <f t="shared" si="2"/>
        <v>35819.31606955226</v>
      </c>
    </row>
    <row r="25" spans="1:47" x14ac:dyDescent="0.35">
      <c r="A25" t="s">
        <v>109</v>
      </c>
      <c r="B25" s="1">
        <v>8.2200000000000006E-5</v>
      </c>
      <c r="C25" s="1">
        <v>6.5599999999999995E-5</v>
      </c>
      <c r="D25">
        <v>1.253018</v>
      </c>
      <c r="E25">
        <v>0.2132</v>
      </c>
      <c r="H25" s="2">
        <v>41421</v>
      </c>
      <c r="I25">
        <v>29811.325099999998</v>
      </c>
      <c r="J25">
        <v>415</v>
      </c>
      <c r="K25">
        <v>1</v>
      </c>
      <c r="L25">
        <v>180074.69492057699</v>
      </c>
      <c r="M25">
        <v>197640.42012762101</v>
      </c>
      <c r="N25">
        <v>3200769.9227499999</v>
      </c>
      <c r="O25">
        <v>0</v>
      </c>
      <c r="P25">
        <v>333653.13319999998</v>
      </c>
      <c r="Q25">
        <v>23254.888929527999</v>
      </c>
      <c r="R25">
        <v>0</v>
      </c>
      <c r="S25">
        <v>1</v>
      </c>
      <c r="T25">
        <v>0</v>
      </c>
      <c r="U25">
        <v>231670.40942125101</v>
      </c>
      <c r="V25">
        <v>1189255.7487107301</v>
      </c>
      <c r="W25">
        <v>0</v>
      </c>
      <c r="X25">
        <v>16146.5125927524</v>
      </c>
      <c r="Y25">
        <v>1091.5016551835699</v>
      </c>
      <c r="Z25">
        <v>3122991</v>
      </c>
      <c r="AC25">
        <f t="shared" si="3"/>
        <v>847.22332999999992</v>
      </c>
      <c r="AD25">
        <f t="shared" si="4"/>
        <v>3654.345821370729</v>
      </c>
      <c r="AE25">
        <f t="shared" si="5"/>
        <v>3001.9603413184354</v>
      </c>
      <c r="AF25">
        <f t="shared" si="6"/>
        <v>9988.9627749182</v>
      </c>
      <c r="AG25">
        <f t="shared" si="7"/>
        <v>0</v>
      </c>
      <c r="AH25">
        <f t="shared" si="8"/>
        <v>2243.1500145036002</v>
      </c>
      <c r="AI25">
        <f t="shared" si="9"/>
        <v>-167.92355296012167</v>
      </c>
      <c r="AJ25">
        <f t="shared" si="10"/>
        <v>0</v>
      </c>
      <c r="AK25">
        <f t="shared" si="11"/>
        <v>-5254.9333500000002</v>
      </c>
      <c r="AL25">
        <f t="shared" si="12"/>
        <v>0</v>
      </c>
      <c r="AM25">
        <f t="shared" si="13"/>
        <v>1624.8204164759441</v>
      </c>
      <c r="AN25">
        <f t="shared" si="14"/>
        <v>8785.0322157261635</v>
      </c>
      <c r="AO25">
        <f t="shared" si="15"/>
        <v>0</v>
      </c>
      <c r="AP25">
        <f t="shared" si="16"/>
        <v>69.688348350319373</v>
      </c>
      <c r="AQ25">
        <f t="shared" si="17"/>
        <v>37.234395963277123</v>
      </c>
      <c r="AR25">
        <f t="shared" si="18"/>
        <v>5585.9378521500003</v>
      </c>
      <c r="AT25">
        <f t="shared" si="1"/>
        <v>29811.325099999998</v>
      </c>
      <c r="AU25">
        <f t="shared" si="2"/>
        <v>30415.498607816549</v>
      </c>
    </row>
    <row r="26" spans="1:47" x14ac:dyDescent="0.35">
      <c r="A26" t="s">
        <v>111</v>
      </c>
      <c r="B26" s="1">
        <v>4.3100000000000002E-6</v>
      </c>
      <c r="C26" s="1">
        <v>1.22E-6</v>
      </c>
      <c r="D26">
        <v>3.5407479999999998</v>
      </c>
      <c r="E26">
        <v>5.9999999999999995E-4</v>
      </c>
      <c r="H26" s="2">
        <v>41428</v>
      </c>
      <c r="I26">
        <v>29892.733700000001</v>
      </c>
      <c r="J26">
        <v>414</v>
      </c>
      <c r="K26">
        <v>1</v>
      </c>
      <c r="L26">
        <v>188362.31695234601</v>
      </c>
      <c r="M26">
        <v>200854.17207657199</v>
      </c>
      <c r="N26">
        <v>1879491.5930000001</v>
      </c>
      <c r="O26">
        <v>945589.005</v>
      </c>
      <c r="P26">
        <v>350852.75040000002</v>
      </c>
      <c r="Q26">
        <v>17441.166697146</v>
      </c>
      <c r="R26">
        <v>0</v>
      </c>
      <c r="S26">
        <v>0</v>
      </c>
      <c r="T26">
        <v>0</v>
      </c>
      <c r="U26">
        <v>233906.96565275101</v>
      </c>
      <c r="V26">
        <v>1031569.33916197</v>
      </c>
      <c r="W26">
        <v>0</v>
      </c>
      <c r="X26">
        <v>16170.5177665096</v>
      </c>
      <c r="Y26">
        <v>1093.1244010699399</v>
      </c>
      <c r="Z26">
        <v>2064104</v>
      </c>
      <c r="AC26">
        <f t="shared" si="3"/>
        <v>845.181828</v>
      </c>
      <c r="AD26">
        <f t="shared" si="4"/>
        <v>3813.3197617734641</v>
      </c>
      <c r="AE26">
        <f t="shared" si="5"/>
        <v>3043.4227569730497</v>
      </c>
      <c r="AF26">
        <f t="shared" si="6"/>
        <v>5851.3835866550407</v>
      </c>
      <c r="AG26">
        <f t="shared" si="7"/>
        <v>2673.7663823181001</v>
      </c>
      <c r="AH26">
        <f t="shared" si="8"/>
        <v>2353.0992263827202</v>
      </c>
      <c r="AI26">
        <f t="shared" si="9"/>
        <v>-125.63918841956094</v>
      </c>
      <c r="AJ26">
        <f t="shared" si="10"/>
        <v>0</v>
      </c>
      <c r="AK26">
        <f t="shared" si="11"/>
        <v>0</v>
      </c>
      <c r="AL26">
        <f t="shared" si="12"/>
        <v>0</v>
      </c>
      <c r="AM26">
        <f t="shared" si="13"/>
        <v>1636.5534758860379</v>
      </c>
      <c r="AN26">
        <f t="shared" si="14"/>
        <v>7601.8407741523888</v>
      </c>
      <c r="AO26">
        <f t="shared" si="15"/>
        <v>0</v>
      </c>
      <c r="AP26">
        <f t="shared" si="16"/>
        <v>69.623781295483738</v>
      </c>
      <c r="AQ26">
        <f t="shared" si="17"/>
        <v>37.199897867930915</v>
      </c>
      <c r="AR26">
        <f t="shared" si="18"/>
        <v>3683.0633313600001</v>
      </c>
      <c r="AT26">
        <f t="shared" si="1"/>
        <v>29892.733700000001</v>
      </c>
      <c r="AU26">
        <f t="shared" si="2"/>
        <v>31482.81561424465</v>
      </c>
    </row>
    <row r="27" spans="1:47" x14ac:dyDescent="0.35">
      <c r="H27" s="2">
        <v>41435</v>
      </c>
      <c r="I27">
        <v>43376.1561</v>
      </c>
      <c r="J27">
        <v>415</v>
      </c>
      <c r="K27">
        <v>1</v>
      </c>
      <c r="L27">
        <v>199339.31017140701</v>
      </c>
      <c r="M27">
        <v>142440.203245943</v>
      </c>
      <c r="N27">
        <v>814834.98582499998</v>
      </c>
      <c r="O27">
        <v>2089682.8234999999</v>
      </c>
      <c r="P27">
        <v>418929.3112</v>
      </c>
      <c r="Q27">
        <v>13080.8750228595</v>
      </c>
      <c r="R27">
        <v>0</v>
      </c>
      <c r="S27">
        <v>0</v>
      </c>
      <c r="T27">
        <v>0</v>
      </c>
      <c r="U27">
        <v>512070.73939165002</v>
      </c>
      <c r="V27">
        <v>959081.40295528295</v>
      </c>
      <c r="W27">
        <v>0</v>
      </c>
      <c r="X27">
        <v>16189.7219055153</v>
      </c>
      <c r="Y27">
        <v>1094.42259777902</v>
      </c>
      <c r="Z27">
        <v>2729711</v>
      </c>
      <c r="AC27">
        <f t="shared" si="3"/>
        <v>847.22332999999992</v>
      </c>
      <c r="AD27">
        <f t="shared" si="4"/>
        <v>4045.2922909634481</v>
      </c>
      <c r="AE27">
        <f t="shared" si="5"/>
        <v>2163.5242471026286</v>
      </c>
      <c r="AF27">
        <f t="shared" si="6"/>
        <v>2542.9370237626599</v>
      </c>
      <c r="AG27">
        <f t="shared" si="7"/>
        <v>5923.1014790695745</v>
      </c>
      <c r="AH27">
        <f t="shared" si="8"/>
        <v>2816.4617591975998</v>
      </c>
      <c r="AI27">
        <f t="shared" si="9"/>
        <v>-94.456998540068454</v>
      </c>
      <c r="AJ27">
        <f t="shared" si="10"/>
        <v>0</v>
      </c>
      <c r="AK27">
        <f t="shared" si="11"/>
        <v>0</v>
      </c>
      <c r="AL27">
        <f t="shared" si="12"/>
        <v>0</v>
      </c>
      <c r="AM27">
        <f t="shared" si="13"/>
        <v>3591.4081307233378</v>
      </c>
      <c r="AN27">
        <f t="shared" si="14"/>
        <v>7084.7343236306742</v>
      </c>
      <c r="AO27">
        <f t="shared" si="15"/>
        <v>0</v>
      </c>
      <c r="AP27">
        <f t="shared" si="16"/>
        <v>69.874839744204039</v>
      </c>
      <c r="AQ27">
        <f t="shared" si="17"/>
        <v>37.334038078035711</v>
      </c>
      <c r="AR27">
        <f t="shared" si="18"/>
        <v>4882.4975801500004</v>
      </c>
      <c r="AT27">
        <f t="shared" si="1"/>
        <v>43376.1561</v>
      </c>
      <c r="AU27">
        <f t="shared" si="2"/>
        <v>33909.932043882094</v>
      </c>
    </row>
    <row r="28" spans="1:47" x14ac:dyDescent="0.35">
      <c r="A28" t="s">
        <v>22</v>
      </c>
      <c r="B28">
        <v>0.82216400000000001</v>
      </c>
      <c r="C28" t="s">
        <v>23</v>
      </c>
      <c r="E28">
        <v>82.235029999999995</v>
      </c>
      <c r="H28" s="2">
        <v>41442</v>
      </c>
      <c r="I28">
        <v>27304.072899999999</v>
      </c>
      <c r="J28">
        <v>414</v>
      </c>
      <c r="K28">
        <v>1</v>
      </c>
      <c r="L28">
        <v>180649.03610284399</v>
      </c>
      <c r="M28">
        <v>175637.191947566</v>
      </c>
      <c r="N28">
        <v>414773.0515</v>
      </c>
      <c r="O28">
        <v>1477387.97645</v>
      </c>
      <c r="P28">
        <v>504942.85519999999</v>
      </c>
      <c r="Q28">
        <v>10323.7662671446</v>
      </c>
      <c r="R28">
        <v>0</v>
      </c>
      <c r="S28">
        <v>0</v>
      </c>
      <c r="T28">
        <v>0</v>
      </c>
      <c r="U28">
        <v>371486.31363499002</v>
      </c>
      <c r="V28">
        <v>848847.58067093405</v>
      </c>
      <c r="W28">
        <v>0</v>
      </c>
      <c r="X28">
        <v>16205.085216719999</v>
      </c>
      <c r="Y28">
        <v>1095.4611551462999</v>
      </c>
      <c r="Z28">
        <v>1345825</v>
      </c>
      <c r="AC28">
        <f t="shared" si="3"/>
        <v>845.181828</v>
      </c>
      <c r="AD28">
        <f t="shared" si="4"/>
        <v>3657.1674762876355</v>
      </c>
      <c r="AE28">
        <f t="shared" si="5"/>
        <v>2661.3249872662991</v>
      </c>
      <c r="AF28">
        <f t="shared" si="6"/>
        <v>1291.3046457739201</v>
      </c>
      <c r="AG28">
        <f t="shared" si="7"/>
        <v>4177.4917899695483</v>
      </c>
      <c r="AH28">
        <f t="shared" si="8"/>
        <v>3386.5507412553602</v>
      </c>
      <c r="AI28">
        <f t="shared" si="9"/>
        <v>-74.368282682002842</v>
      </c>
      <c r="AJ28">
        <f t="shared" si="10"/>
        <v>0</v>
      </c>
      <c r="AK28">
        <f t="shared" si="11"/>
        <v>0</v>
      </c>
      <c r="AL28">
        <f t="shared" si="12"/>
        <v>0</v>
      </c>
      <c r="AM28">
        <f t="shared" si="13"/>
        <v>2599.1411419785713</v>
      </c>
      <c r="AN28">
        <f t="shared" si="14"/>
        <v>6255.3275914802471</v>
      </c>
      <c r="AO28">
        <f t="shared" si="15"/>
        <v>0</v>
      </c>
      <c r="AP28">
        <f t="shared" si="16"/>
        <v>69.77261490910962</v>
      </c>
      <c r="AQ28">
        <f t="shared" si="17"/>
        <v>37.279419478552704</v>
      </c>
      <c r="AR28">
        <f t="shared" si="18"/>
        <v>2401.4093805000002</v>
      </c>
      <c r="AT28">
        <f t="shared" si="1"/>
        <v>27304.072899999999</v>
      </c>
      <c r="AU28">
        <f t="shared" si="2"/>
        <v>27307.583334217245</v>
      </c>
    </row>
    <row r="29" spans="1:47" x14ac:dyDescent="0.35">
      <c r="A29" t="s">
        <v>24</v>
      </c>
      <c r="B29">
        <v>0.79521900000000001</v>
      </c>
      <c r="C29" t="s">
        <v>25</v>
      </c>
      <c r="E29">
        <v>23.59112</v>
      </c>
      <c r="H29" s="2">
        <v>41449</v>
      </c>
      <c r="I29">
        <v>29255.166300000001</v>
      </c>
      <c r="J29">
        <v>413</v>
      </c>
      <c r="K29">
        <v>1</v>
      </c>
      <c r="L29">
        <v>181186.861661706</v>
      </c>
      <c r="M29">
        <v>205152.22516853901</v>
      </c>
      <c r="N29">
        <v>1265907.084</v>
      </c>
      <c r="O29">
        <v>722381.55479999899</v>
      </c>
      <c r="P29">
        <v>471905.12040000001</v>
      </c>
      <c r="Q29">
        <v>20977.864700358401</v>
      </c>
      <c r="R29">
        <v>0</v>
      </c>
      <c r="S29">
        <v>0</v>
      </c>
      <c r="T29">
        <v>0</v>
      </c>
      <c r="U29">
        <v>314651.13618099398</v>
      </c>
      <c r="V29">
        <v>892774.02243610704</v>
      </c>
      <c r="W29">
        <v>0</v>
      </c>
      <c r="X29">
        <v>16217.3758656836</v>
      </c>
      <c r="Y29">
        <v>1096.2920010401101</v>
      </c>
      <c r="Z29">
        <v>2600855</v>
      </c>
      <c r="AC29">
        <f t="shared" si="3"/>
        <v>843.14032599999996</v>
      </c>
      <c r="AD29">
        <f t="shared" si="4"/>
        <v>3659.1955020613163</v>
      </c>
      <c r="AE29">
        <f t="shared" si="5"/>
        <v>3101.0400052026021</v>
      </c>
      <c r="AF29">
        <f t="shared" si="6"/>
        <v>3931.6035852038399</v>
      </c>
      <c r="AG29">
        <f t="shared" si="7"/>
        <v>2037.6866659642892</v>
      </c>
      <c r="AH29">
        <f t="shared" si="8"/>
        <v>3157.3283985482403</v>
      </c>
      <c r="AI29">
        <f t="shared" si="9"/>
        <v>-150.75113130971553</v>
      </c>
      <c r="AJ29">
        <f t="shared" si="10"/>
        <v>0</v>
      </c>
      <c r="AK29">
        <f t="shared" si="11"/>
        <v>0</v>
      </c>
      <c r="AL29">
        <f t="shared" si="12"/>
        <v>0</v>
      </c>
      <c r="AM29">
        <f t="shared" si="13"/>
        <v>2196.1705352024837</v>
      </c>
      <c r="AN29">
        <f t="shared" si="14"/>
        <v>6563.1389485367963</v>
      </c>
      <c r="AO29">
        <f t="shared" si="15"/>
        <v>0</v>
      </c>
      <c r="AP29">
        <f t="shared" si="16"/>
        <v>69.656872818284199</v>
      </c>
      <c r="AQ29">
        <f t="shared" si="17"/>
        <v>37.217578626510281</v>
      </c>
      <c r="AR29">
        <f t="shared" si="18"/>
        <v>4629.5999256499999</v>
      </c>
      <c r="AT29">
        <f t="shared" si="1"/>
        <v>29255.166300000001</v>
      </c>
      <c r="AU29">
        <f t="shared" si="2"/>
        <v>30075.027212504643</v>
      </c>
    </row>
    <row r="30" spans="1:47" x14ac:dyDescent="0.35">
      <c r="A30" t="s">
        <v>26</v>
      </c>
      <c r="B30">
        <v>10.67563</v>
      </c>
      <c r="C30" t="s">
        <v>27</v>
      </c>
      <c r="E30">
        <v>7.7022529999999998</v>
      </c>
      <c r="H30" s="2">
        <v>41456</v>
      </c>
      <c r="I30">
        <v>41959.611799999999</v>
      </c>
      <c r="J30">
        <v>413</v>
      </c>
      <c r="K30">
        <v>1</v>
      </c>
      <c r="L30">
        <v>212263.666997024</v>
      </c>
      <c r="M30">
        <v>272650.13510112301</v>
      </c>
      <c r="N30">
        <v>2154753.5588000002</v>
      </c>
      <c r="O30">
        <v>16749.8</v>
      </c>
      <c r="P30">
        <v>679018.35519999999</v>
      </c>
      <c r="Q30">
        <v>24229.188525268801</v>
      </c>
      <c r="R30">
        <v>0</v>
      </c>
      <c r="S30">
        <v>0</v>
      </c>
      <c r="T30">
        <v>1</v>
      </c>
      <c r="U30">
        <v>362610.36270859599</v>
      </c>
      <c r="V30">
        <v>898159.16708346899</v>
      </c>
      <c r="W30">
        <v>0</v>
      </c>
      <c r="X30">
        <v>16227.208384854601</v>
      </c>
      <c r="Y30">
        <v>1096.9566777551699</v>
      </c>
      <c r="Z30">
        <v>3843865</v>
      </c>
      <c r="AC30">
        <f t="shared" si="3"/>
        <v>843.14032599999996</v>
      </c>
      <c r="AD30">
        <f t="shared" si="4"/>
        <v>4286.8133395717978</v>
      </c>
      <c r="AE30">
        <f t="shared" si="5"/>
        <v>4121.3249121615554</v>
      </c>
      <c r="AF30">
        <f t="shared" si="6"/>
        <v>6692.1474127786896</v>
      </c>
      <c r="AG30">
        <f t="shared" si="7"/>
        <v>47.247668341999997</v>
      </c>
      <c r="AH30">
        <f t="shared" si="8"/>
        <v>4543.0402073011201</v>
      </c>
      <c r="AI30">
        <f t="shared" si="9"/>
        <v>-174.11579458028666</v>
      </c>
      <c r="AJ30">
        <f t="shared" si="10"/>
        <v>0</v>
      </c>
      <c r="AK30">
        <f t="shared" si="11"/>
        <v>0</v>
      </c>
      <c r="AL30">
        <f t="shared" si="12"/>
        <v>6733.9402199999995</v>
      </c>
      <c r="AM30">
        <f t="shared" si="13"/>
        <v>2530.9115485971874</v>
      </c>
      <c r="AN30">
        <f t="shared" si="14"/>
        <v>6602.7273008974134</v>
      </c>
      <c r="AO30">
        <f t="shared" si="15"/>
        <v>0</v>
      </c>
      <c r="AP30">
        <f t="shared" si="16"/>
        <v>69.699105454627485</v>
      </c>
      <c r="AQ30">
        <f t="shared" si="17"/>
        <v>37.240143470439165</v>
      </c>
      <c r="AR30">
        <f t="shared" si="18"/>
        <v>6842.1950159500002</v>
      </c>
      <c r="AT30">
        <f t="shared" si="1"/>
        <v>41959.611799999999</v>
      </c>
      <c r="AU30">
        <f t="shared" si="2"/>
        <v>43176.311405944543</v>
      </c>
    </row>
    <row r="31" spans="1:47" x14ac:dyDescent="0.35">
      <c r="A31" t="s">
        <v>28</v>
      </c>
      <c r="B31">
        <v>11282.94</v>
      </c>
      <c r="C31" t="s">
        <v>29</v>
      </c>
      <c r="E31">
        <v>8.0841569999999994</v>
      </c>
      <c r="H31" s="2">
        <v>41463</v>
      </c>
      <c r="I31">
        <v>28319.086800000001</v>
      </c>
      <c r="J31">
        <v>414</v>
      </c>
      <c r="K31">
        <v>1</v>
      </c>
      <c r="L31">
        <v>197409.20019821401</v>
      </c>
      <c r="M31">
        <v>268940.98106067401</v>
      </c>
      <c r="N31">
        <v>1385570.6958000001</v>
      </c>
      <c r="O31">
        <v>6713.6299999999901</v>
      </c>
      <c r="P31">
        <v>708871.63959999999</v>
      </c>
      <c r="Q31">
        <v>18171.891393951599</v>
      </c>
      <c r="R31">
        <v>0</v>
      </c>
      <c r="S31">
        <v>0</v>
      </c>
      <c r="T31">
        <v>0</v>
      </c>
      <c r="U31">
        <v>217566.21762515701</v>
      </c>
      <c r="V31">
        <v>589598.58360425499</v>
      </c>
      <c r="W31">
        <v>0</v>
      </c>
      <c r="X31">
        <v>16090.7667078837</v>
      </c>
      <c r="Y31">
        <v>1097.4884191272099</v>
      </c>
      <c r="Z31">
        <v>803753</v>
      </c>
      <c r="AC31">
        <f t="shared" si="3"/>
        <v>845.181828</v>
      </c>
      <c r="AD31">
        <f t="shared" si="4"/>
        <v>3996.4702943327629</v>
      </c>
      <c r="AE31">
        <f t="shared" si="5"/>
        <v>4075.1013214237569</v>
      </c>
      <c r="AF31">
        <f t="shared" si="6"/>
        <v>4313.6695358202242</v>
      </c>
      <c r="AG31">
        <f t="shared" si="7"/>
        <v>18.983594460599971</v>
      </c>
      <c r="AH31">
        <f t="shared" si="8"/>
        <v>4754.2603124692805</v>
      </c>
      <c r="AI31">
        <f t="shared" si="9"/>
        <v>-130.90303684546973</v>
      </c>
      <c r="AJ31">
        <f t="shared" si="10"/>
        <v>0</v>
      </c>
      <c r="AK31">
        <f t="shared" si="11"/>
        <v>0</v>
      </c>
      <c r="AL31">
        <f t="shared" si="12"/>
        <v>0</v>
      </c>
      <c r="AM31">
        <f t="shared" si="13"/>
        <v>1522.2237982361735</v>
      </c>
      <c r="AN31">
        <f t="shared" si="14"/>
        <v>4344.8698822964752</v>
      </c>
      <c r="AO31">
        <f t="shared" si="15"/>
        <v>0</v>
      </c>
      <c r="AP31">
        <f t="shared" si="16"/>
        <v>69.280405137464058</v>
      </c>
      <c r="AQ31">
        <f t="shared" si="17"/>
        <v>37.348408893634257</v>
      </c>
      <c r="AR31">
        <f t="shared" si="18"/>
        <v>1434.1686280199999</v>
      </c>
      <c r="AT31">
        <f t="shared" si="1"/>
        <v>28319.086800000001</v>
      </c>
      <c r="AU31">
        <f t="shared" si="2"/>
        <v>25280.654972244902</v>
      </c>
    </row>
    <row r="32" spans="1:47" x14ac:dyDescent="0.35">
      <c r="A32" t="s">
        <v>30</v>
      </c>
      <c r="B32" s="1">
        <v>-426.87959999999998</v>
      </c>
      <c r="C32" t="s">
        <v>31</v>
      </c>
      <c r="E32">
        <v>7.8572660000000001</v>
      </c>
      <c r="H32" s="2">
        <v>41470</v>
      </c>
      <c r="I32">
        <v>26778.63</v>
      </c>
      <c r="J32">
        <v>414</v>
      </c>
      <c r="K32">
        <v>1</v>
      </c>
      <c r="L32">
        <v>190582.92011892801</v>
      </c>
      <c r="M32">
        <v>258175.98863640401</v>
      </c>
      <c r="N32">
        <v>624943.21399999899</v>
      </c>
      <c r="O32" t="s">
        <v>118</v>
      </c>
      <c r="P32">
        <v>704550.39639999997</v>
      </c>
      <c r="Q32">
        <v>13628.918545463701</v>
      </c>
      <c r="R32">
        <v>0</v>
      </c>
      <c r="S32">
        <v>0</v>
      </c>
      <c r="T32">
        <v>0</v>
      </c>
      <c r="U32">
        <v>354903.75057509402</v>
      </c>
      <c r="V32">
        <v>579592.351842765</v>
      </c>
      <c r="W32">
        <v>0</v>
      </c>
      <c r="X32">
        <v>14459.613366306899</v>
      </c>
      <c r="Y32">
        <v>1097.9138122248401</v>
      </c>
      <c r="Z32">
        <v>3125563</v>
      </c>
      <c r="AC32">
        <f t="shared" si="3"/>
        <v>845.181828</v>
      </c>
      <c r="AD32">
        <f t="shared" si="4"/>
        <v>3858.2749846396505</v>
      </c>
      <c r="AE32">
        <f t="shared" si="5"/>
        <v>3911.9858502142488</v>
      </c>
      <c r="AF32">
        <f t="shared" si="6"/>
        <v>1945.6232092819168</v>
      </c>
      <c r="AG32" t="e">
        <f t="shared" si="7"/>
        <v>#VALUE!</v>
      </c>
      <c r="AH32">
        <f t="shared" si="8"/>
        <v>4725.2785985755199</v>
      </c>
      <c r="AI32">
        <f t="shared" si="9"/>
        <v>-98.17727763410231</v>
      </c>
      <c r="AJ32">
        <f t="shared" si="10"/>
        <v>0</v>
      </c>
      <c r="AK32">
        <f t="shared" si="11"/>
        <v>0</v>
      </c>
      <c r="AL32">
        <f t="shared" si="12"/>
        <v>0</v>
      </c>
      <c r="AM32">
        <f t="shared" si="13"/>
        <v>2483.1195812737028</v>
      </c>
      <c r="AN32">
        <f t="shared" si="14"/>
        <v>4271.1319591997035</v>
      </c>
      <c r="AO32">
        <f t="shared" si="15"/>
        <v>0</v>
      </c>
      <c r="AP32">
        <f t="shared" si="16"/>
        <v>62.257311309970994</v>
      </c>
      <c r="AQ32">
        <f t="shared" si="17"/>
        <v>37.362885361061089</v>
      </c>
      <c r="AR32">
        <f t="shared" si="18"/>
        <v>5577.06708342</v>
      </c>
      <c r="AT32">
        <f t="shared" si="1"/>
        <v>26778.63</v>
      </c>
      <c r="AU32" t="e">
        <f t="shared" si="2"/>
        <v>#VALUE!</v>
      </c>
    </row>
    <row r="33" spans="1:47" x14ac:dyDescent="0.35">
      <c r="A33" t="s">
        <v>32</v>
      </c>
      <c r="B33">
        <v>30.51277</v>
      </c>
      <c r="C33" t="s">
        <v>33</v>
      </c>
      <c r="E33">
        <v>1.211311</v>
      </c>
      <c r="H33" s="2">
        <v>41477</v>
      </c>
      <c r="I33">
        <v>32006.247800000001</v>
      </c>
      <c r="J33">
        <v>417</v>
      </c>
      <c r="K33">
        <v>1</v>
      </c>
      <c r="L33">
        <v>198790.68207135701</v>
      </c>
      <c r="M33">
        <v>238543.44318184201</v>
      </c>
      <c r="N33">
        <v>2324.0700000000002</v>
      </c>
      <c r="O33">
        <v>2210563.8192500002</v>
      </c>
      <c r="P33">
        <v>662817.54799999995</v>
      </c>
      <c r="Q33">
        <v>10221.6889090978</v>
      </c>
      <c r="R33">
        <v>0</v>
      </c>
      <c r="S33">
        <v>0</v>
      </c>
      <c r="T33">
        <v>0</v>
      </c>
      <c r="U33">
        <v>317191.28034505597</v>
      </c>
      <c r="V33">
        <v>632193.20369779703</v>
      </c>
      <c r="W33">
        <v>0</v>
      </c>
      <c r="X33">
        <v>13462.690693045501</v>
      </c>
      <c r="Y33">
        <v>1098.2541267029501</v>
      </c>
      <c r="Z33">
        <v>3079070</v>
      </c>
      <c r="AC33">
        <f t="shared" si="3"/>
        <v>851.30633399999999</v>
      </c>
      <c r="AD33">
        <f t="shared" si="4"/>
        <v>4053.6004353216622</v>
      </c>
      <c r="AE33">
        <f t="shared" si="5"/>
        <v>3640.6977385299092</v>
      </c>
      <c r="AF33">
        <f t="shared" si="6"/>
        <v>7.2879116688000005</v>
      </c>
      <c r="AG33">
        <f t="shared" si="7"/>
        <v>6295.9289192441183</v>
      </c>
      <c r="AH33">
        <f t="shared" si="8"/>
        <v>4477.5976637591993</v>
      </c>
      <c r="AI33">
        <f t="shared" si="9"/>
        <v>-74.16653038663182</v>
      </c>
      <c r="AJ33">
        <f t="shared" si="10"/>
        <v>0</v>
      </c>
      <c r="AK33">
        <f t="shared" si="11"/>
        <v>0</v>
      </c>
      <c r="AL33">
        <f t="shared" si="12"/>
        <v>0</v>
      </c>
      <c r="AM33">
        <f t="shared" si="13"/>
        <v>2235.3421099757134</v>
      </c>
      <c r="AN33">
        <f t="shared" si="14"/>
        <v>4692.5172737672683</v>
      </c>
      <c r="AO33">
        <f t="shared" si="15"/>
        <v>0</v>
      </c>
      <c r="AP33">
        <f t="shared" si="16"/>
        <v>58.384996997599735</v>
      </c>
      <c r="AQ33">
        <f t="shared" si="17"/>
        <v>37.645296002647704</v>
      </c>
      <c r="AR33">
        <f t="shared" si="18"/>
        <v>5533.9201389</v>
      </c>
      <c r="AT33">
        <f t="shared" si="1"/>
        <v>32006.247800000001</v>
      </c>
      <c r="AU33">
        <f t="shared" si="2"/>
        <v>31810.062287780289</v>
      </c>
    </row>
    <row r="34" spans="1:47" x14ac:dyDescent="0.35">
      <c r="A34" t="s">
        <v>34</v>
      </c>
      <c r="B34">
        <v>0</v>
      </c>
      <c r="H34" s="2">
        <v>41484</v>
      </c>
      <c r="I34">
        <v>28900.263900000002</v>
      </c>
      <c r="J34">
        <v>418</v>
      </c>
      <c r="K34">
        <v>1</v>
      </c>
      <c r="L34">
        <v>209592.26924281401</v>
      </c>
      <c r="M34">
        <v>210260.245909105</v>
      </c>
      <c r="N34">
        <v>0</v>
      </c>
      <c r="O34">
        <v>2721856.823475</v>
      </c>
      <c r="P34">
        <v>787509.19319999998</v>
      </c>
      <c r="Q34">
        <v>7666.2666818233402</v>
      </c>
      <c r="R34">
        <v>0</v>
      </c>
      <c r="S34">
        <v>0</v>
      </c>
      <c r="T34">
        <v>0</v>
      </c>
      <c r="U34">
        <v>345389.86820703401</v>
      </c>
      <c r="V34">
        <v>654747.87615356804</v>
      </c>
      <c r="W34">
        <v>0</v>
      </c>
      <c r="X34">
        <v>15098.152554436399</v>
      </c>
      <c r="Y34">
        <v>1098.5263782854399</v>
      </c>
      <c r="Z34">
        <v>2648676</v>
      </c>
      <c r="AC34">
        <f t="shared" si="3"/>
        <v>853.34783599999992</v>
      </c>
      <c r="AD34">
        <f t="shared" si="4"/>
        <v>4284.1079017769671</v>
      </c>
      <c r="AE34">
        <f t="shared" si="5"/>
        <v>3216.729450114216</v>
      </c>
      <c r="AF34">
        <f t="shared" si="6"/>
        <v>0</v>
      </c>
      <c r="AG34">
        <f t="shared" si="7"/>
        <v>7770.7379196117163</v>
      </c>
      <c r="AH34">
        <f t="shared" si="8"/>
        <v>5332.6972526731197</v>
      </c>
      <c r="AI34">
        <f t="shared" si="9"/>
        <v>-55.758290830237513</v>
      </c>
      <c r="AJ34">
        <f t="shared" si="10"/>
        <v>0</v>
      </c>
      <c r="AK34">
        <f t="shared" si="11"/>
        <v>0</v>
      </c>
      <c r="AL34">
        <f t="shared" si="12"/>
        <v>0</v>
      </c>
      <c r="AM34">
        <f t="shared" si="13"/>
        <v>2439.9031069881298</v>
      </c>
      <c r="AN34">
        <f t="shared" si="14"/>
        <v>4871.5860977330067</v>
      </c>
      <c r="AO34">
        <f t="shared" si="15"/>
        <v>0</v>
      </c>
      <c r="AP34">
        <f t="shared" si="16"/>
        <v>65.634688784645917</v>
      </c>
      <c r="AQ34">
        <f t="shared" si="17"/>
        <v>37.74492694733641</v>
      </c>
      <c r="AR34">
        <f t="shared" si="18"/>
        <v>4771.80170808</v>
      </c>
      <c r="AT34">
        <f t="shared" si="1"/>
        <v>28900.263900000002</v>
      </c>
      <c r="AU34">
        <f t="shared" si="2"/>
        <v>33588.532597878897</v>
      </c>
    </row>
    <row r="35" spans="1:47" x14ac:dyDescent="0.35">
      <c r="H35" s="2">
        <v>41491</v>
      </c>
      <c r="I35">
        <v>29079.5877</v>
      </c>
      <c r="J35">
        <v>420</v>
      </c>
      <c r="K35">
        <v>1</v>
      </c>
      <c r="L35">
        <v>214393.28154568799</v>
      </c>
      <c r="M35">
        <v>210225.897545463</v>
      </c>
      <c r="N35">
        <v>0</v>
      </c>
      <c r="O35">
        <v>2917208.4529749998</v>
      </c>
      <c r="P35">
        <v>857715.15520000004</v>
      </c>
      <c r="Q35">
        <v>5749.7000113675103</v>
      </c>
      <c r="R35">
        <v>0</v>
      </c>
      <c r="S35">
        <v>0</v>
      </c>
      <c r="T35">
        <v>0</v>
      </c>
      <c r="U35">
        <v>500947.85092421999</v>
      </c>
      <c r="V35">
        <v>699378.27449981903</v>
      </c>
      <c r="W35">
        <v>0</v>
      </c>
      <c r="X35">
        <v>15969.522043549099</v>
      </c>
      <c r="Y35">
        <v>1098.7441795514301</v>
      </c>
      <c r="Z35">
        <v>3174537</v>
      </c>
      <c r="AC35">
        <f t="shared" si="3"/>
        <v>857.43083999999999</v>
      </c>
      <c r="AD35">
        <f t="shared" si="4"/>
        <v>4403.2092163853404</v>
      </c>
      <c r="AE35">
        <f t="shared" si="5"/>
        <v>3231.5924970688575</v>
      </c>
      <c r="AF35">
        <f t="shared" si="6"/>
        <v>0</v>
      </c>
      <c r="AG35">
        <f t="shared" si="7"/>
        <v>8368.3041682040839</v>
      </c>
      <c r="AH35">
        <f t="shared" si="8"/>
        <v>5835.8939159808006</v>
      </c>
      <c r="AI35">
        <f t="shared" si="9"/>
        <v>-42.018807683073767</v>
      </c>
      <c r="AJ35">
        <f t="shared" si="10"/>
        <v>0</v>
      </c>
      <c r="AK35">
        <f t="shared" si="11"/>
        <v>0</v>
      </c>
      <c r="AL35">
        <f t="shared" si="12"/>
        <v>0</v>
      </c>
      <c r="AM35">
        <f t="shared" si="13"/>
        <v>3555.727845860114</v>
      </c>
      <c r="AN35">
        <f t="shared" si="14"/>
        <v>5228.551980160647</v>
      </c>
      <c r="AO35">
        <f t="shared" si="15"/>
        <v>0</v>
      </c>
      <c r="AP35">
        <f t="shared" si="16"/>
        <v>69.754872286222465</v>
      </c>
      <c r="AQ35">
        <f t="shared" si="17"/>
        <v>37.933044054833573</v>
      </c>
      <c r="AR35">
        <f t="shared" si="18"/>
        <v>5746.5468774000001</v>
      </c>
      <c r="AT35">
        <f t="shared" si="1"/>
        <v>29079.5877</v>
      </c>
      <c r="AU35">
        <f t="shared" si="2"/>
        <v>37292.926449717823</v>
      </c>
    </row>
    <row r="36" spans="1:47" x14ac:dyDescent="0.35">
      <c r="H36" s="2">
        <v>41498</v>
      </c>
      <c r="I36">
        <v>33556.2183</v>
      </c>
      <c r="J36">
        <v>420</v>
      </c>
      <c r="K36">
        <v>1</v>
      </c>
      <c r="L36">
        <v>210297.39892741301</v>
      </c>
      <c r="M36">
        <v>254867.758527278</v>
      </c>
      <c r="N36">
        <v>708872.26249999995</v>
      </c>
      <c r="O36">
        <v>1653436.9205</v>
      </c>
      <c r="P36">
        <v>736949.22640000004</v>
      </c>
      <c r="Q36">
        <v>4312.5350085256296</v>
      </c>
      <c r="R36">
        <v>0</v>
      </c>
      <c r="S36">
        <v>0</v>
      </c>
      <c r="T36">
        <v>0</v>
      </c>
      <c r="U36">
        <v>597780.47055453202</v>
      </c>
      <c r="V36">
        <v>728051.27938938199</v>
      </c>
      <c r="W36">
        <v>0</v>
      </c>
      <c r="X36">
        <v>15524.6176348393</v>
      </c>
      <c r="Y36">
        <v>1098.91842056422</v>
      </c>
      <c r="Z36">
        <v>2337740</v>
      </c>
      <c r="AC36">
        <f t="shared" si="3"/>
        <v>857.43083999999999</v>
      </c>
      <c r="AD36">
        <f t="shared" si="4"/>
        <v>4319.0879791712086</v>
      </c>
      <c r="AE36">
        <f t="shared" si="5"/>
        <v>3917.8271840813177</v>
      </c>
      <c r="AF36">
        <f t="shared" si="6"/>
        <v>2238.9021538799998</v>
      </c>
      <c r="AG36">
        <f t="shared" si="7"/>
        <v>4743.0491501463002</v>
      </c>
      <c r="AH36">
        <f t="shared" si="8"/>
        <v>5014.2025364256006</v>
      </c>
      <c r="AI36">
        <f t="shared" si="9"/>
        <v>-31.516005842305301</v>
      </c>
      <c r="AJ36">
        <f t="shared" si="10"/>
        <v>0</v>
      </c>
      <c r="AK36">
        <f t="shared" si="11"/>
        <v>0</v>
      </c>
      <c r="AL36">
        <f t="shared" si="12"/>
        <v>0</v>
      </c>
      <c r="AM36">
        <f t="shared" si="13"/>
        <v>4243.0457799960686</v>
      </c>
      <c r="AN36">
        <f t="shared" si="14"/>
        <v>5442.9113647150189</v>
      </c>
      <c r="AO36">
        <f t="shared" si="15"/>
        <v>0</v>
      </c>
      <c r="AP36">
        <f t="shared" si="16"/>
        <v>67.811529828978067</v>
      </c>
      <c r="AQ36">
        <f t="shared" si="17"/>
        <v>37.939059551559133</v>
      </c>
      <c r="AR36">
        <f t="shared" si="18"/>
        <v>4231.7769480000006</v>
      </c>
      <c r="AT36">
        <f t="shared" ref="AT36:AT67" si="19">I36</f>
        <v>33556.2183</v>
      </c>
      <c r="AU36">
        <f t="shared" ref="AU36:AU67" si="20">SUM(AC36:AR36)</f>
        <v>35082.468519953742</v>
      </c>
    </row>
    <row r="37" spans="1:47" x14ac:dyDescent="0.35">
      <c r="H37" s="2">
        <v>41505</v>
      </c>
      <c r="I37">
        <v>42987.030200000001</v>
      </c>
      <c r="J37">
        <v>423</v>
      </c>
      <c r="K37">
        <v>1</v>
      </c>
      <c r="L37">
        <v>224363.979356447</v>
      </c>
      <c r="M37">
        <v>353111.28511636599</v>
      </c>
      <c r="N37">
        <v>2741008.5662500001</v>
      </c>
      <c r="O37">
        <v>754565.32689999999</v>
      </c>
      <c r="P37">
        <v>603146.05839999998</v>
      </c>
      <c r="Q37">
        <v>23831.311256394201</v>
      </c>
      <c r="R37">
        <v>0</v>
      </c>
      <c r="S37">
        <v>0</v>
      </c>
      <c r="T37">
        <v>0</v>
      </c>
      <c r="U37">
        <v>476686.60733271902</v>
      </c>
      <c r="V37">
        <v>921859.24535309803</v>
      </c>
      <c r="W37">
        <v>0</v>
      </c>
      <c r="X37">
        <v>13773.694107871401</v>
      </c>
      <c r="Y37">
        <v>1099.05781337445</v>
      </c>
      <c r="Z37">
        <v>4433694</v>
      </c>
      <c r="AC37">
        <f t="shared" si="3"/>
        <v>863.55534599999999</v>
      </c>
      <c r="AD37">
        <f t="shared" si="4"/>
        <v>4640.9016037942993</v>
      </c>
      <c r="AE37">
        <f t="shared" si="5"/>
        <v>5466.798293914555</v>
      </c>
      <c r="AF37">
        <f t="shared" si="6"/>
        <v>8719.0386088985997</v>
      </c>
      <c r="AG37">
        <f t="shared" si="7"/>
        <v>2180.0071402935209</v>
      </c>
      <c r="AH37">
        <f t="shared" si="8"/>
        <v>4133.1186797918399</v>
      </c>
      <c r="AI37">
        <f t="shared" si="9"/>
        <v>-175.40321710931261</v>
      </c>
      <c r="AJ37">
        <f t="shared" si="10"/>
        <v>0</v>
      </c>
      <c r="AK37">
        <f t="shared" si="11"/>
        <v>0</v>
      </c>
      <c r="AL37">
        <f t="shared" si="12"/>
        <v>0</v>
      </c>
      <c r="AM37">
        <f t="shared" si="13"/>
        <v>3407.6895498394088</v>
      </c>
      <c r="AN37">
        <f t="shared" si="14"/>
        <v>6941.0470019616159</v>
      </c>
      <c r="AO37">
        <f t="shared" si="15"/>
        <v>0</v>
      </c>
      <c r="AP37">
        <f t="shared" si="16"/>
        <v>60.593235119347874</v>
      </c>
      <c r="AQ37">
        <f t="shared" si="17"/>
        <v>38.214899605717655</v>
      </c>
      <c r="AR37">
        <f t="shared" si="18"/>
        <v>8083.2005422200009</v>
      </c>
      <c r="AT37">
        <f t="shared" si="19"/>
        <v>42987.030200000001</v>
      </c>
      <c r="AU37">
        <f t="shared" si="20"/>
        <v>44358.761684329591</v>
      </c>
    </row>
    <row r="38" spans="1:47" x14ac:dyDescent="0.35">
      <c r="H38" s="2">
        <v>41512</v>
      </c>
      <c r="I38">
        <v>51488.368799999997</v>
      </c>
      <c r="J38">
        <v>423</v>
      </c>
      <c r="K38">
        <v>1</v>
      </c>
      <c r="L38">
        <v>256370.297613868</v>
      </c>
      <c r="M38">
        <v>397617.42106982</v>
      </c>
      <c r="N38">
        <v>4055370.6938749999</v>
      </c>
      <c r="O38">
        <v>43726.644500000002</v>
      </c>
      <c r="P38">
        <v>528186.92799999996</v>
      </c>
      <c r="Q38">
        <v>34712.833442295603</v>
      </c>
      <c r="R38">
        <v>0</v>
      </c>
      <c r="S38">
        <v>0</v>
      </c>
      <c r="T38">
        <v>0</v>
      </c>
      <c r="U38">
        <v>308749.46439963102</v>
      </c>
      <c r="V38">
        <v>1047257.21197951</v>
      </c>
      <c r="W38">
        <v>0</v>
      </c>
      <c r="X38">
        <v>23741.9552862971</v>
      </c>
      <c r="Y38">
        <v>1099.1693276226399</v>
      </c>
      <c r="Z38">
        <v>5472326</v>
      </c>
      <c r="AC38">
        <f t="shared" si="3"/>
        <v>863.55534599999999</v>
      </c>
      <c r="AD38">
        <f t="shared" si="4"/>
        <v>5302.9426950535753</v>
      </c>
      <c r="AE38">
        <f t="shared" si="5"/>
        <v>6155.8333895187398</v>
      </c>
      <c r="AF38">
        <f t="shared" si="6"/>
        <v>12899.971962388619</v>
      </c>
      <c r="AG38">
        <f t="shared" si="7"/>
        <v>126.330211358505</v>
      </c>
      <c r="AH38">
        <f t="shared" si="8"/>
        <v>3619.4537428127996</v>
      </c>
      <c r="AI38">
        <f t="shared" si="9"/>
        <v>-255.49339670198407</v>
      </c>
      <c r="AJ38">
        <f t="shared" si="10"/>
        <v>0</v>
      </c>
      <c r="AK38">
        <f t="shared" si="11"/>
        <v>0</v>
      </c>
      <c r="AL38">
        <f t="shared" si="12"/>
        <v>0</v>
      </c>
      <c r="AM38">
        <f t="shared" si="13"/>
        <v>2207.1572961536422</v>
      </c>
      <c r="AN38">
        <f t="shared" si="14"/>
        <v>7885.2184518785225</v>
      </c>
      <c r="AO38">
        <f t="shared" si="15"/>
        <v>0</v>
      </c>
      <c r="AP38">
        <f t="shared" si="16"/>
        <v>104.44560969547821</v>
      </c>
      <c r="AQ38">
        <f t="shared" si="17"/>
        <v>38.21877702303577</v>
      </c>
      <c r="AR38">
        <f t="shared" si="18"/>
        <v>9976.7617003800005</v>
      </c>
      <c r="AT38">
        <f t="shared" si="19"/>
        <v>51488.368799999997</v>
      </c>
      <c r="AU38">
        <f t="shared" si="20"/>
        <v>48924.395785560933</v>
      </c>
    </row>
    <row r="39" spans="1:47" x14ac:dyDescent="0.35">
      <c r="H39" s="2">
        <v>41519</v>
      </c>
      <c r="I39">
        <v>45860.982000000004</v>
      </c>
      <c r="J39">
        <v>423</v>
      </c>
      <c r="K39">
        <v>1</v>
      </c>
      <c r="L39">
        <v>251240.48856832099</v>
      </c>
      <c r="M39">
        <v>468612.46264189202</v>
      </c>
      <c r="N39">
        <v>4319864.3871750003</v>
      </c>
      <c r="O39">
        <v>0</v>
      </c>
      <c r="P39">
        <v>553237.42359999998</v>
      </c>
      <c r="Q39">
        <v>41069.1950817217</v>
      </c>
      <c r="R39">
        <v>1</v>
      </c>
      <c r="S39">
        <v>0</v>
      </c>
      <c r="T39">
        <v>0</v>
      </c>
      <c r="U39">
        <v>277277.16863977897</v>
      </c>
      <c r="V39">
        <v>1152332.1602866801</v>
      </c>
      <c r="W39">
        <v>0</v>
      </c>
      <c r="X39">
        <v>20464.5642290377</v>
      </c>
      <c r="Y39">
        <v>1099.25853902118</v>
      </c>
      <c r="Z39">
        <v>3994361</v>
      </c>
      <c r="AC39">
        <f t="shared" si="3"/>
        <v>863.55534599999999</v>
      </c>
      <c r="AD39">
        <f t="shared" si="4"/>
        <v>5196.8341338891496</v>
      </c>
      <c r="AE39">
        <f t="shared" si="5"/>
        <v>7254.9644241292444</v>
      </c>
      <c r="AF39">
        <f t="shared" si="6"/>
        <v>13741.315821028189</v>
      </c>
      <c r="AG39">
        <f t="shared" si="7"/>
        <v>0</v>
      </c>
      <c r="AH39">
        <f t="shared" si="8"/>
        <v>3791.1147689613599</v>
      </c>
      <c r="AI39">
        <f t="shared" si="9"/>
        <v>-302.27748964048806</v>
      </c>
      <c r="AJ39">
        <f t="shared" si="10"/>
        <v>-1443.061539</v>
      </c>
      <c r="AK39">
        <f t="shared" si="11"/>
        <v>0</v>
      </c>
      <c r="AL39">
        <f t="shared" si="12"/>
        <v>0</v>
      </c>
      <c r="AM39">
        <f t="shared" si="13"/>
        <v>1982.1712954551881</v>
      </c>
      <c r="AN39">
        <f t="shared" si="14"/>
        <v>8676.3697676625288</v>
      </c>
      <c r="AO39">
        <f t="shared" si="15"/>
        <v>0</v>
      </c>
      <c r="AP39">
        <f t="shared" si="16"/>
        <v>90.027710956382663</v>
      </c>
      <c r="AQ39">
        <f t="shared" si="17"/>
        <v>38.221878956889846</v>
      </c>
      <c r="AR39">
        <f t="shared" si="18"/>
        <v>7282.2393699300001</v>
      </c>
      <c r="AT39">
        <f t="shared" si="19"/>
        <v>45860.982000000004</v>
      </c>
      <c r="AU39">
        <f t="shared" si="20"/>
        <v>47171.47548832844</v>
      </c>
    </row>
    <row r="40" spans="1:47" x14ac:dyDescent="0.35">
      <c r="H40" s="2">
        <v>41526</v>
      </c>
      <c r="I40">
        <v>35992.243799999997</v>
      </c>
      <c r="J40">
        <v>423</v>
      </c>
      <c r="K40">
        <v>1</v>
      </c>
      <c r="L40">
        <v>211807.673140992</v>
      </c>
      <c r="M40">
        <v>500894.29758513498</v>
      </c>
      <c r="N40">
        <v>2340754.8630249901</v>
      </c>
      <c r="O40">
        <v>339423.79249999998</v>
      </c>
      <c r="P40">
        <v>451664.56640000001</v>
      </c>
      <c r="Q40">
        <v>31581.7663112913</v>
      </c>
      <c r="R40">
        <v>0</v>
      </c>
      <c r="S40">
        <v>0</v>
      </c>
      <c r="T40">
        <v>0</v>
      </c>
      <c r="U40">
        <v>224431.99118386701</v>
      </c>
      <c r="V40">
        <v>786205.63101134403</v>
      </c>
      <c r="W40">
        <v>0</v>
      </c>
      <c r="X40">
        <v>18096.651383230099</v>
      </c>
      <c r="Y40">
        <v>1099.3299081400201</v>
      </c>
      <c r="Z40">
        <v>1316972</v>
      </c>
      <c r="AC40">
        <f t="shared" si="3"/>
        <v>863.55534599999999</v>
      </c>
      <c r="AD40">
        <f t="shared" si="4"/>
        <v>4381.1781766194772</v>
      </c>
      <c r="AE40">
        <f t="shared" si="5"/>
        <v>7754.7453363535442</v>
      </c>
      <c r="AF40">
        <f t="shared" si="6"/>
        <v>7445.8475890879718</v>
      </c>
      <c r="AG40">
        <f t="shared" si="7"/>
        <v>980.625884673825</v>
      </c>
      <c r="AH40">
        <f t="shared" si="8"/>
        <v>3095.07660771264</v>
      </c>
      <c r="AI40">
        <f t="shared" si="9"/>
        <v>-232.4481164043662</v>
      </c>
      <c r="AJ40">
        <f t="shared" si="10"/>
        <v>0</v>
      </c>
      <c r="AK40">
        <f t="shared" si="11"/>
        <v>0</v>
      </c>
      <c r="AL40">
        <f t="shared" si="12"/>
        <v>0</v>
      </c>
      <c r="AM40">
        <f t="shared" si="13"/>
        <v>1604.3969753761103</v>
      </c>
      <c r="AN40">
        <f t="shared" si="14"/>
        <v>5919.6566781368138</v>
      </c>
      <c r="AO40">
        <f t="shared" si="15"/>
        <v>0</v>
      </c>
      <c r="AP40">
        <f t="shared" si="16"/>
        <v>79.610788765105852</v>
      </c>
      <c r="AQ40">
        <f t="shared" si="17"/>
        <v>38.224360503973386</v>
      </c>
      <c r="AR40">
        <f t="shared" si="18"/>
        <v>2401.0111623600001</v>
      </c>
      <c r="AT40">
        <f t="shared" si="19"/>
        <v>35992.243799999997</v>
      </c>
      <c r="AU40">
        <f t="shared" si="20"/>
        <v>34331.480789185094</v>
      </c>
    </row>
    <row r="41" spans="1:47" x14ac:dyDescent="0.35">
      <c r="H41" s="2">
        <v>41533</v>
      </c>
      <c r="I41">
        <v>43152.155500000001</v>
      </c>
      <c r="J41">
        <v>423</v>
      </c>
      <c r="K41">
        <v>1</v>
      </c>
      <c r="L41">
        <v>205829.653884595</v>
      </c>
      <c r="M41">
        <v>459361.01855108101</v>
      </c>
      <c r="N41">
        <v>905652.41287499899</v>
      </c>
      <c r="O41">
        <v>1580463.7722499999</v>
      </c>
      <c r="P41">
        <v>359179.2452</v>
      </c>
      <c r="Q41">
        <v>23686.324733468398</v>
      </c>
      <c r="R41">
        <v>0</v>
      </c>
      <c r="S41">
        <v>0</v>
      </c>
      <c r="T41">
        <v>0</v>
      </c>
      <c r="U41">
        <v>507813.13471031998</v>
      </c>
      <c r="V41">
        <v>750058.10140737402</v>
      </c>
      <c r="W41">
        <v>0</v>
      </c>
      <c r="X41">
        <v>17213.321106584099</v>
      </c>
      <c r="Y41">
        <v>1099.38700343509</v>
      </c>
      <c r="Z41">
        <v>2531627</v>
      </c>
      <c r="AC41">
        <f t="shared" si="3"/>
        <v>863.55534599999999</v>
      </c>
      <c r="AD41">
        <f t="shared" si="4"/>
        <v>4257.5246417066819</v>
      </c>
      <c r="AE41">
        <f t="shared" si="5"/>
        <v>7111.7354170041262</v>
      </c>
      <c r="AF41">
        <f t="shared" si="6"/>
        <v>2880.8440992588567</v>
      </c>
      <c r="AG41">
        <f t="shared" si="7"/>
        <v>4566.102079769752</v>
      </c>
      <c r="AH41">
        <f t="shared" si="8"/>
        <v>2461.31169565752</v>
      </c>
      <c r="AI41">
        <f t="shared" si="9"/>
        <v>-174.3360873032741</v>
      </c>
      <c r="AJ41">
        <f t="shared" si="10"/>
        <v>0</v>
      </c>
      <c r="AK41">
        <f t="shared" si="11"/>
        <v>0</v>
      </c>
      <c r="AL41">
        <f t="shared" si="12"/>
        <v>0</v>
      </c>
      <c r="AM41">
        <f t="shared" si="13"/>
        <v>3630.2037561036645</v>
      </c>
      <c r="AN41">
        <f t="shared" si="14"/>
        <v>5647.487468736681</v>
      </c>
      <c r="AO41">
        <f t="shared" si="15"/>
        <v>0</v>
      </c>
      <c r="AP41">
        <f t="shared" si="16"/>
        <v>75.724842212084766</v>
      </c>
      <c r="AQ41">
        <f t="shared" si="17"/>
        <v>38.226345741640145</v>
      </c>
      <c r="AR41">
        <f t="shared" si="18"/>
        <v>4615.4851325100008</v>
      </c>
      <c r="AT41">
        <f t="shared" si="19"/>
        <v>43152.155500000001</v>
      </c>
      <c r="AU41">
        <f t="shared" si="20"/>
        <v>35973.864737397736</v>
      </c>
    </row>
    <row r="42" spans="1:47" x14ac:dyDescent="0.35">
      <c r="H42" s="2">
        <v>41540</v>
      </c>
      <c r="I42">
        <v>45488.3923</v>
      </c>
      <c r="J42">
        <v>421</v>
      </c>
      <c r="K42">
        <v>1</v>
      </c>
      <c r="L42">
        <v>207370.29233075699</v>
      </c>
      <c r="M42">
        <v>419526.50113064802</v>
      </c>
      <c r="N42">
        <v>42539.595000000001</v>
      </c>
      <c r="O42">
        <v>2621669.6105749998</v>
      </c>
      <c r="P42">
        <v>341747.80080000003</v>
      </c>
      <c r="Q42">
        <v>17764.743550101299</v>
      </c>
      <c r="R42">
        <v>0</v>
      </c>
      <c r="S42">
        <v>0</v>
      </c>
      <c r="T42">
        <v>0</v>
      </c>
      <c r="U42">
        <v>345619.660826192</v>
      </c>
      <c r="V42">
        <v>775444.66841479298</v>
      </c>
      <c r="W42">
        <v>0</v>
      </c>
      <c r="X42">
        <v>17224.656885267301</v>
      </c>
      <c r="Y42">
        <v>1099.43267967115</v>
      </c>
      <c r="Z42">
        <v>2791135</v>
      </c>
      <c r="AC42">
        <f t="shared" si="3"/>
        <v>859.47234200000003</v>
      </c>
      <c r="AD42">
        <f t="shared" si="4"/>
        <v>4269.111471184061</v>
      </c>
      <c r="AE42">
        <f t="shared" si="5"/>
        <v>6464.3160453217033</v>
      </c>
      <c r="AF42">
        <f t="shared" si="6"/>
        <v>134.6769546024</v>
      </c>
      <c r="AG42">
        <f t="shared" si="7"/>
        <v>7538.4274483356712</v>
      </c>
      <c r="AH42">
        <f t="shared" si="8"/>
        <v>2330.78835101616</v>
      </c>
      <c r="AI42">
        <f t="shared" si="9"/>
        <v>-130.13385240191207</v>
      </c>
      <c r="AJ42">
        <f t="shared" si="10"/>
        <v>0</v>
      </c>
      <c r="AK42">
        <f t="shared" si="11"/>
        <v>0</v>
      </c>
      <c r="AL42">
        <f t="shared" si="12"/>
        <v>0</v>
      </c>
      <c r="AM42">
        <f t="shared" si="13"/>
        <v>2459.0493248122734</v>
      </c>
      <c r="AN42">
        <f t="shared" si="14"/>
        <v>5811.0272561667753</v>
      </c>
      <c r="AO42">
        <f t="shared" si="15"/>
        <v>0</v>
      </c>
      <c r="AP42">
        <f t="shared" si="16"/>
        <v>75.41643770645436</v>
      </c>
      <c r="AQ42">
        <f t="shared" si="17"/>
        <v>38.047187199235758</v>
      </c>
      <c r="AR42">
        <f t="shared" si="18"/>
        <v>5064.5423688500005</v>
      </c>
      <c r="AT42">
        <f t="shared" si="19"/>
        <v>45488.3923</v>
      </c>
      <c r="AU42">
        <f t="shared" si="20"/>
        <v>34914.741334792816</v>
      </c>
    </row>
    <row r="43" spans="1:47" x14ac:dyDescent="0.35">
      <c r="H43" s="2">
        <v>41547</v>
      </c>
      <c r="I43">
        <v>27711.9198</v>
      </c>
      <c r="J43">
        <v>422</v>
      </c>
      <c r="K43">
        <v>1</v>
      </c>
      <c r="L43">
        <v>177331.595398454</v>
      </c>
      <c r="M43">
        <v>377162.06067838898</v>
      </c>
      <c r="N43">
        <v>11554</v>
      </c>
      <c r="O43">
        <v>1718746.3665750001</v>
      </c>
      <c r="P43">
        <v>480053.3296</v>
      </c>
      <c r="Q43">
        <v>40814.867662575998</v>
      </c>
      <c r="R43">
        <v>0</v>
      </c>
      <c r="S43">
        <v>0</v>
      </c>
      <c r="T43">
        <v>0</v>
      </c>
      <c r="U43">
        <v>451049.20649571501</v>
      </c>
      <c r="V43">
        <v>504039.03446961503</v>
      </c>
      <c r="W43">
        <v>0</v>
      </c>
      <c r="X43">
        <v>15050.7255082138</v>
      </c>
      <c r="Y43">
        <v>1099.46922066</v>
      </c>
      <c r="Z43">
        <v>876894</v>
      </c>
      <c r="AC43">
        <f t="shared" si="3"/>
        <v>861.51384399999995</v>
      </c>
      <c r="AD43">
        <f t="shared" si="4"/>
        <v>3659.3793363234172</v>
      </c>
      <c r="AE43">
        <f t="shared" si="5"/>
        <v>5825.3434595898534</v>
      </c>
      <c r="AF43">
        <f t="shared" si="6"/>
        <v>36.66592576</v>
      </c>
      <c r="AG43">
        <f t="shared" si="7"/>
        <v>4953.8739025244595</v>
      </c>
      <c r="AH43">
        <f t="shared" si="8"/>
        <v>3281.8365824774401</v>
      </c>
      <c r="AI43">
        <f t="shared" si="9"/>
        <v>-299.69541027276301</v>
      </c>
      <c r="AJ43">
        <f t="shared" si="10"/>
        <v>0</v>
      </c>
      <c r="AK43">
        <f t="shared" si="11"/>
        <v>0</v>
      </c>
      <c r="AL43">
        <f t="shared" si="12"/>
        <v>0</v>
      </c>
      <c r="AM43">
        <f t="shared" si="13"/>
        <v>3216.7927308861404</v>
      </c>
      <c r="AN43">
        <f t="shared" si="14"/>
        <v>3786.1396113219603</v>
      </c>
      <c r="AO43">
        <f t="shared" si="15"/>
        <v>0</v>
      </c>
      <c r="AP43">
        <f t="shared" si="16"/>
        <v>66.054624110448728</v>
      </c>
      <c r="AQ43">
        <f t="shared" si="17"/>
        <v>38.138828113942346</v>
      </c>
      <c r="AR43">
        <f t="shared" si="18"/>
        <v>1594.9123450800003</v>
      </c>
      <c r="AT43">
        <f t="shared" si="19"/>
        <v>27711.9198</v>
      </c>
      <c r="AU43">
        <f t="shared" si="20"/>
        <v>27020.955779914897</v>
      </c>
    </row>
    <row r="44" spans="1:47" x14ac:dyDescent="0.35">
      <c r="H44" s="2">
        <v>41554</v>
      </c>
      <c r="I44">
        <v>32562.385200000001</v>
      </c>
      <c r="J44">
        <v>423</v>
      </c>
      <c r="K44">
        <v>1</v>
      </c>
      <c r="L44">
        <v>179691.36723907199</v>
      </c>
      <c r="M44">
        <v>354791.83640703303</v>
      </c>
      <c r="N44">
        <v>1158597.5825</v>
      </c>
      <c r="O44">
        <v>763853.03529999906</v>
      </c>
      <c r="P44">
        <v>562096.35479999997</v>
      </c>
      <c r="Q44">
        <v>70264.590746931994</v>
      </c>
      <c r="R44">
        <v>0</v>
      </c>
      <c r="S44">
        <v>0</v>
      </c>
      <c r="T44">
        <v>0</v>
      </c>
      <c r="U44">
        <v>348765.20389742899</v>
      </c>
      <c r="V44">
        <v>535196.98490525002</v>
      </c>
      <c r="W44">
        <v>0</v>
      </c>
      <c r="X44">
        <v>13121.580406571</v>
      </c>
      <c r="Y44">
        <v>1207.5753765280001</v>
      </c>
      <c r="Z44">
        <v>3610745</v>
      </c>
      <c r="AC44">
        <f t="shared" si="3"/>
        <v>863.55534599999999</v>
      </c>
      <c r="AD44">
        <f t="shared" si="4"/>
        <v>3716.8620239300321</v>
      </c>
      <c r="AE44">
        <f t="shared" si="5"/>
        <v>5492.8162528864041</v>
      </c>
      <c r="AF44">
        <f t="shared" si="6"/>
        <v>3685.4525660292002</v>
      </c>
      <c r="AG44">
        <f t="shared" si="7"/>
        <v>2206.8401657548743</v>
      </c>
      <c r="AH44">
        <f t="shared" si="8"/>
        <v>3851.8214809024798</v>
      </c>
      <c r="AI44">
        <f t="shared" si="9"/>
        <v>-517.16144081556888</v>
      </c>
      <c r="AJ44">
        <f t="shared" si="10"/>
        <v>0</v>
      </c>
      <c r="AK44">
        <f t="shared" si="11"/>
        <v>0</v>
      </c>
      <c r="AL44">
        <f t="shared" si="12"/>
        <v>0</v>
      </c>
      <c r="AM44">
        <f t="shared" si="13"/>
        <v>2493.2178131015507</v>
      </c>
      <c r="AN44">
        <f t="shared" si="14"/>
        <v>4029.712178145589</v>
      </c>
      <c r="AO44">
        <f t="shared" si="15"/>
        <v>0</v>
      </c>
      <c r="AP44">
        <f t="shared" si="16"/>
        <v>57.72445652458714</v>
      </c>
      <c r="AQ44">
        <f t="shared" si="17"/>
        <v>41.98812038710448</v>
      </c>
      <c r="AR44">
        <f t="shared" si="18"/>
        <v>6582.8575318500007</v>
      </c>
      <c r="AT44">
        <f t="shared" si="19"/>
        <v>32562.385200000001</v>
      </c>
      <c r="AU44">
        <f t="shared" si="20"/>
        <v>32505.686494696252</v>
      </c>
    </row>
    <row r="45" spans="1:47" x14ac:dyDescent="0.35">
      <c r="H45" s="2">
        <v>41561</v>
      </c>
      <c r="I45">
        <v>27320.404900000001</v>
      </c>
      <c r="J45">
        <v>423</v>
      </c>
      <c r="K45">
        <v>1</v>
      </c>
      <c r="L45">
        <v>178336.06034344301</v>
      </c>
      <c r="M45">
        <v>283135.89184421999</v>
      </c>
      <c r="N45">
        <v>1046661.28275</v>
      </c>
      <c r="O45">
        <v>920057.13500000001</v>
      </c>
      <c r="P45">
        <v>530494.57720000006</v>
      </c>
      <c r="Q45">
        <v>88246.703060198997</v>
      </c>
      <c r="R45">
        <v>0</v>
      </c>
      <c r="S45">
        <v>0</v>
      </c>
      <c r="T45">
        <v>0</v>
      </c>
      <c r="U45">
        <v>483585.18733845698</v>
      </c>
      <c r="V45">
        <v>590394.71143841196</v>
      </c>
      <c r="W45">
        <v>0</v>
      </c>
      <c r="X45">
        <v>11880.2643252568</v>
      </c>
      <c r="Y45">
        <v>1139.0603012224001</v>
      </c>
      <c r="Z45">
        <v>2610679</v>
      </c>
      <c r="AC45">
        <f t="shared" si="3"/>
        <v>863.55534599999999</v>
      </c>
      <c r="AD45">
        <f t="shared" si="4"/>
        <v>3688.8279073860158</v>
      </c>
      <c r="AE45">
        <f t="shared" si="5"/>
        <v>4383.4532503538449</v>
      </c>
      <c r="AF45">
        <f t="shared" si="6"/>
        <v>3329.3876739764401</v>
      </c>
      <c r="AG45">
        <f t="shared" si="7"/>
        <v>2658.1278681571498</v>
      </c>
      <c r="AH45">
        <f t="shared" si="8"/>
        <v>3635.2671397207205</v>
      </c>
      <c r="AI45">
        <f t="shared" si="9"/>
        <v>-649.51338386367661</v>
      </c>
      <c r="AJ45">
        <f t="shared" si="10"/>
        <v>0</v>
      </c>
      <c r="AK45">
        <f t="shared" si="11"/>
        <v>0</v>
      </c>
      <c r="AL45">
        <f t="shared" si="12"/>
        <v>0</v>
      </c>
      <c r="AM45">
        <f t="shared" si="13"/>
        <v>3457.0054287264279</v>
      </c>
      <c r="AN45">
        <f t="shared" si="14"/>
        <v>4445.3179403043787</v>
      </c>
      <c r="AO45">
        <f t="shared" si="15"/>
        <v>0</v>
      </c>
      <c r="AP45">
        <f t="shared" si="16"/>
        <v>52.263658819669715</v>
      </c>
      <c r="AQ45">
        <f t="shared" si="17"/>
        <v>39.605810109683588</v>
      </c>
      <c r="AR45">
        <f t="shared" si="18"/>
        <v>4759.6072052700001</v>
      </c>
      <c r="AT45">
        <f t="shared" si="19"/>
        <v>27320.404900000001</v>
      </c>
      <c r="AU45">
        <f t="shared" si="20"/>
        <v>30662.905844960656</v>
      </c>
    </row>
    <row r="46" spans="1:47" x14ac:dyDescent="0.35">
      <c r="H46" s="2">
        <v>41568</v>
      </c>
      <c r="I46">
        <v>26453.111000000001</v>
      </c>
      <c r="J46">
        <v>428</v>
      </c>
      <c r="K46">
        <v>1</v>
      </c>
      <c r="L46">
        <v>184794.51620606601</v>
      </c>
      <c r="M46">
        <v>250759.13510653199</v>
      </c>
      <c r="N46">
        <v>732000.87592499901</v>
      </c>
      <c r="O46">
        <v>1829103.1544999999</v>
      </c>
      <c r="P46">
        <v>480188.1776</v>
      </c>
      <c r="Q46">
        <v>101753.417295149</v>
      </c>
      <c r="R46">
        <v>0</v>
      </c>
      <c r="S46">
        <v>0</v>
      </c>
      <c r="T46">
        <v>0</v>
      </c>
      <c r="U46">
        <v>467710.88477807399</v>
      </c>
      <c r="V46">
        <v>624626.78993496799</v>
      </c>
      <c r="W46">
        <v>0</v>
      </c>
      <c r="X46">
        <v>11153.211460205501</v>
      </c>
      <c r="Y46">
        <v>1159.24824097792</v>
      </c>
      <c r="Z46">
        <v>2452126</v>
      </c>
      <c r="AC46">
        <f t="shared" si="3"/>
        <v>873.76285599999994</v>
      </c>
      <c r="AD46">
        <f t="shared" si="4"/>
        <v>3867.6013885799971</v>
      </c>
      <c r="AE46">
        <f t="shared" si="5"/>
        <v>3928.091699616803</v>
      </c>
      <c r="AF46">
        <f t="shared" si="6"/>
        <v>2355.9887392171649</v>
      </c>
      <c r="AG46">
        <f t="shared" si="7"/>
        <v>5346.9075053605793</v>
      </c>
      <c r="AH46">
        <f t="shared" si="8"/>
        <v>3329.43274820736</v>
      </c>
      <c r="AI46">
        <f t="shared" si="9"/>
        <v>-757.77804928043372</v>
      </c>
      <c r="AJ46">
        <f t="shared" si="10"/>
        <v>0</v>
      </c>
      <c r="AK46">
        <f t="shared" si="11"/>
        <v>0</v>
      </c>
      <c r="AL46">
        <f t="shared" si="12"/>
        <v>0</v>
      </c>
      <c r="AM46">
        <f t="shared" si="13"/>
        <v>3383.0463717767652</v>
      </c>
      <c r="AN46">
        <f t="shared" si="14"/>
        <v>4758.6567364405591</v>
      </c>
      <c r="AO46">
        <f t="shared" si="15"/>
        <v>0</v>
      </c>
      <c r="AP46">
        <f t="shared" si="16"/>
        <v>49.645174851666731</v>
      </c>
      <c r="AQ46">
        <f t="shared" si="17"/>
        <v>40.784207914788787</v>
      </c>
      <c r="AR46">
        <f t="shared" si="18"/>
        <v>4523.3877896800004</v>
      </c>
      <c r="AT46">
        <f t="shared" si="19"/>
        <v>26453.111000000001</v>
      </c>
      <c r="AU46">
        <f t="shared" si="20"/>
        <v>31699.52716836525</v>
      </c>
    </row>
    <row r="47" spans="1:47" x14ac:dyDescent="0.35">
      <c r="H47" s="2">
        <v>41575</v>
      </c>
      <c r="I47">
        <v>24450.9712</v>
      </c>
      <c r="J47">
        <v>427</v>
      </c>
      <c r="K47">
        <v>1</v>
      </c>
      <c r="L47">
        <v>189028.20972363901</v>
      </c>
      <c r="M47">
        <v>237684.16106391899</v>
      </c>
      <c r="N47">
        <v>537736.37525000004</v>
      </c>
      <c r="O47">
        <v>1294751.7086499999</v>
      </c>
      <c r="P47">
        <v>429450.12119999999</v>
      </c>
      <c r="Q47">
        <v>105280.412971361</v>
      </c>
      <c r="R47">
        <v>0</v>
      </c>
      <c r="S47">
        <v>0</v>
      </c>
      <c r="T47">
        <v>0</v>
      </c>
      <c r="U47">
        <v>293613.88056684402</v>
      </c>
      <c r="V47">
        <v>568956.34470772895</v>
      </c>
      <c r="W47">
        <v>0</v>
      </c>
      <c r="X47">
        <v>10077.5691681644</v>
      </c>
      <c r="Y47">
        <v>1123.3985927823301</v>
      </c>
      <c r="Z47">
        <v>1339440</v>
      </c>
      <c r="AC47">
        <f t="shared" si="3"/>
        <v>871.72135400000002</v>
      </c>
      <c r="AD47">
        <f t="shared" si="4"/>
        <v>3946.9657274924998</v>
      </c>
      <c r="AE47">
        <f t="shared" si="5"/>
        <v>3714.5756059391392</v>
      </c>
      <c r="AF47">
        <f t="shared" si="6"/>
        <v>1726.6930103827599</v>
      </c>
      <c r="AG47">
        <f t="shared" si="7"/>
        <v>3776.0268306239459</v>
      </c>
      <c r="AH47">
        <f t="shared" si="8"/>
        <v>2970.67826838888</v>
      </c>
      <c r="AI47">
        <f t="shared" si="9"/>
        <v>-782.21241229461793</v>
      </c>
      <c r="AJ47">
        <f t="shared" si="10"/>
        <v>0</v>
      </c>
      <c r="AK47">
        <f t="shared" si="11"/>
        <v>0</v>
      </c>
      <c r="AL47">
        <f t="shared" si="12"/>
        <v>0</v>
      </c>
      <c r="AM47">
        <f t="shared" si="13"/>
        <v>2118.8058463345164</v>
      </c>
      <c r="AN47">
        <f t="shared" si="14"/>
        <v>4324.4095935855639</v>
      </c>
      <c r="AO47">
        <f t="shared" si="15"/>
        <v>0</v>
      </c>
      <c r="AP47">
        <f t="shared" si="16"/>
        <v>44.752469161984472</v>
      </c>
      <c r="AQ47">
        <f t="shared" si="17"/>
        <v>39.430616567504117</v>
      </c>
      <c r="AR47">
        <f t="shared" si="18"/>
        <v>2465.0651928000002</v>
      </c>
      <c r="AT47">
        <f t="shared" si="19"/>
        <v>24450.9712</v>
      </c>
      <c r="AU47">
        <f t="shared" si="20"/>
        <v>25216.912102982173</v>
      </c>
    </row>
    <row r="48" spans="1:47" x14ac:dyDescent="0.35">
      <c r="H48" s="2">
        <v>41582</v>
      </c>
      <c r="I48">
        <v>33780.472399999999</v>
      </c>
      <c r="J48">
        <v>428</v>
      </c>
      <c r="K48">
        <v>1</v>
      </c>
      <c r="L48">
        <v>205842.29583418299</v>
      </c>
      <c r="M48">
        <v>255649.73663835099</v>
      </c>
      <c r="N48">
        <v>2092030.4122500001</v>
      </c>
      <c r="O48">
        <v>595868.89214999904</v>
      </c>
      <c r="P48">
        <v>449109.9044</v>
      </c>
      <c r="Q48">
        <v>103286.11972852099</v>
      </c>
      <c r="R48">
        <v>0</v>
      </c>
      <c r="S48">
        <v>0</v>
      </c>
      <c r="T48">
        <v>0</v>
      </c>
      <c r="U48">
        <v>240482.81834010599</v>
      </c>
      <c r="V48">
        <v>819215.77281002305</v>
      </c>
      <c r="W48">
        <v>0</v>
      </c>
      <c r="X48">
        <v>8960.0553345315202</v>
      </c>
      <c r="Y48">
        <v>1061.71887422587</v>
      </c>
      <c r="Z48">
        <v>4766519</v>
      </c>
      <c r="AC48">
        <f t="shared" si="3"/>
        <v>873.76285599999994</v>
      </c>
      <c r="AD48">
        <f t="shared" si="4"/>
        <v>4308.1145779727831</v>
      </c>
      <c r="AE48">
        <f t="shared" si="5"/>
        <v>4004.7019944924409</v>
      </c>
      <c r="AF48">
        <f t="shared" si="6"/>
        <v>6733.3254036513608</v>
      </c>
      <c r="AG48">
        <f t="shared" si="7"/>
        <v>1741.8677802885632</v>
      </c>
      <c r="AH48">
        <f t="shared" si="8"/>
        <v>3113.9484331478402</v>
      </c>
      <c r="AI48">
        <f t="shared" si="9"/>
        <v>-769.19239084224148</v>
      </c>
      <c r="AJ48">
        <f t="shared" si="10"/>
        <v>0</v>
      </c>
      <c r="AK48">
        <f t="shared" si="11"/>
        <v>0</v>
      </c>
      <c r="AL48">
        <f t="shared" si="12"/>
        <v>0</v>
      </c>
      <c r="AM48">
        <f t="shared" si="13"/>
        <v>1739.4603216176549</v>
      </c>
      <c r="AN48">
        <f t="shared" si="14"/>
        <v>6241.1134435758795</v>
      </c>
      <c r="AO48">
        <f t="shared" si="15"/>
        <v>0</v>
      </c>
      <c r="AP48">
        <f t="shared" si="16"/>
        <v>39.882998305066707</v>
      </c>
      <c r="AQ48">
        <f t="shared" si="17"/>
        <v>37.352968745464871</v>
      </c>
      <c r="AR48">
        <f t="shared" si="18"/>
        <v>8792.7022689200003</v>
      </c>
      <c r="AT48">
        <f t="shared" si="19"/>
        <v>33780.472399999999</v>
      </c>
      <c r="AU48">
        <f t="shared" si="20"/>
        <v>36857.040655874815</v>
      </c>
    </row>
    <row r="49" spans="8:47" x14ac:dyDescent="0.35">
      <c r="H49" s="2">
        <v>41589</v>
      </c>
      <c r="I49">
        <v>34891.584000000003</v>
      </c>
      <c r="J49">
        <v>428</v>
      </c>
      <c r="K49">
        <v>1</v>
      </c>
      <c r="L49">
        <v>208592.64750051001</v>
      </c>
      <c r="M49">
        <v>284741.161983011</v>
      </c>
      <c r="N49">
        <v>3039245.2580749998</v>
      </c>
      <c r="O49">
        <v>10631.560625</v>
      </c>
      <c r="P49">
        <v>410250.63199999998</v>
      </c>
      <c r="Q49">
        <v>108933.879796391</v>
      </c>
      <c r="R49">
        <v>0</v>
      </c>
      <c r="S49">
        <v>0</v>
      </c>
      <c r="T49">
        <v>0</v>
      </c>
      <c r="U49">
        <v>228768.01000406401</v>
      </c>
      <c r="V49">
        <v>1034744.26732651</v>
      </c>
      <c r="W49">
        <v>0</v>
      </c>
      <c r="X49">
        <v>9371.0442676252096</v>
      </c>
      <c r="Y49">
        <v>1341.37509938069</v>
      </c>
      <c r="Z49">
        <v>3589937</v>
      </c>
      <c r="AC49">
        <f t="shared" si="3"/>
        <v>873.76285599999994</v>
      </c>
      <c r="AD49">
        <f t="shared" si="4"/>
        <v>4365.6772380676739</v>
      </c>
      <c r="AE49">
        <f t="shared" si="5"/>
        <v>4460.4133542314712</v>
      </c>
      <c r="AF49">
        <f t="shared" si="6"/>
        <v>9781.9932178298714</v>
      </c>
      <c r="AG49">
        <f t="shared" si="7"/>
        <v>31.078603281425</v>
      </c>
      <c r="AH49">
        <f t="shared" si="8"/>
        <v>2844.5137820351997</v>
      </c>
      <c r="AI49">
        <f t="shared" si="9"/>
        <v>-811.25238961968307</v>
      </c>
      <c r="AJ49">
        <f t="shared" si="10"/>
        <v>0</v>
      </c>
      <c r="AK49">
        <f t="shared" si="11"/>
        <v>0</v>
      </c>
      <c r="AL49">
        <f t="shared" si="12"/>
        <v>0</v>
      </c>
      <c r="AM49">
        <f t="shared" si="13"/>
        <v>1654.7247699613959</v>
      </c>
      <c r="AN49">
        <f t="shared" si="14"/>
        <v>7883.0957262002839</v>
      </c>
      <c r="AO49">
        <f t="shared" si="15"/>
        <v>0</v>
      </c>
      <c r="AP49">
        <f t="shared" si="16"/>
        <v>41.712392244053341</v>
      </c>
      <c r="AQ49">
        <f t="shared" si="17"/>
        <v>47.191722196371686</v>
      </c>
      <c r="AR49">
        <f t="shared" si="18"/>
        <v>6622.2849851600004</v>
      </c>
      <c r="AT49">
        <f t="shared" si="19"/>
        <v>34891.584000000003</v>
      </c>
      <c r="AU49">
        <f t="shared" si="20"/>
        <v>37795.196257588061</v>
      </c>
    </row>
    <row r="50" spans="8:47" x14ac:dyDescent="0.35">
      <c r="H50" s="2">
        <v>41596</v>
      </c>
      <c r="I50">
        <v>39238.741399999999</v>
      </c>
      <c r="J50">
        <v>432</v>
      </c>
      <c r="K50">
        <v>1</v>
      </c>
      <c r="L50">
        <v>226472.17850030601</v>
      </c>
      <c r="M50">
        <v>252408.29718980601</v>
      </c>
      <c r="N50">
        <v>2149813.4138500001</v>
      </c>
      <c r="O50">
        <v>818422.8175</v>
      </c>
      <c r="P50">
        <v>393563.34600000002</v>
      </c>
      <c r="Q50">
        <v>108684.259847293</v>
      </c>
      <c r="R50">
        <v>0</v>
      </c>
      <c r="S50">
        <v>0</v>
      </c>
      <c r="T50">
        <v>0</v>
      </c>
      <c r="U50">
        <v>327545.32600243803</v>
      </c>
      <c r="V50">
        <v>705367.46126223495</v>
      </c>
      <c r="W50">
        <v>0</v>
      </c>
      <c r="X50">
        <v>8800.8354141001691</v>
      </c>
      <c r="Y50">
        <v>1276.10007950455</v>
      </c>
      <c r="Z50">
        <v>2117708</v>
      </c>
      <c r="AC50">
        <f t="shared" si="3"/>
        <v>881.92886399999998</v>
      </c>
      <c r="AD50">
        <f t="shared" si="4"/>
        <v>4784.179476383264</v>
      </c>
      <c r="AE50">
        <f t="shared" si="5"/>
        <v>3990.8780685274605</v>
      </c>
      <c r="AF50">
        <f t="shared" si="6"/>
        <v>6983.9698487696651</v>
      </c>
      <c r="AG50">
        <f t="shared" si="7"/>
        <v>2414.8056284027998</v>
      </c>
      <c r="AH50">
        <f t="shared" si="8"/>
        <v>2754.3137206464003</v>
      </c>
      <c r="AI50">
        <f t="shared" si="9"/>
        <v>-816.95784442013201</v>
      </c>
      <c r="AJ50">
        <f t="shared" si="10"/>
        <v>0</v>
      </c>
      <c r="AK50">
        <f t="shared" si="11"/>
        <v>0</v>
      </c>
      <c r="AL50">
        <f t="shared" si="12"/>
        <v>0</v>
      </c>
      <c r="AM50">
        <f t="shared" si="13"/>
        <v>2391.3429160785995</v>
      </c>
      <c r="AN50">
        <f t="shared" si="14"/>
        <v>5423.9936301220814</v>
      </c>
      <c r="AO50">
        <f t="shared" si="15"/>
        <v>0</v>
      </c>
      <c r="AP50">
        <f t="shared" si="16"/>
        <v>39.540393348469244</v>
      </c>
      <c r="AQ50">
        <f t="shared" si="17"/>
        <v>45.314824263238378</v>
      </c>
      <c r="AR50">
        <f t="shared" si="18"/>
        <v>3943.0028793600004</v>
      </c>
      <c r="AT50">
        <f t="shared" si="19"/>
        <v>39238.741399999999</v>
      </c>
      <c r="AU50">
        <f t="shared" si="20"/>
        <v>32836.312405481847</v>
      </c>
    </row>
    <row r="51" spans="8:47" x14ac:dyDescent="0.35">
      <c r="H51" s="2">
        <v>41603</v>
      </c>
      <c r="I51">
        <v>38719.624799999998</v>
      </c>
      <c r="J51">
        <v>432</v>
      </c>
      <c r="K51">
        <v>1</v>
      </c>
      <c r="L51">
        <v>267380.707100183</v>
      </c>
      <c r="M51">
        <v>229883.968313883</v>
      </c>
      <c r="N51">
        <v>2495531.8266250002</v>
      </c>
      <c r="O51">
        <v>595387.74725000001</v>
      </c>
      <c r="P51">
        <v>415548.66239999997</v>
      </c>
      <c r="Q51">
        <v>115112.29488546999</v>
      </c>
      <c r="R51">
        <v>0</v>
      </c>
      <c r="S51">
        <v>0</v>
      </c>
      <c r="T51">
        <v>0</v>
      </c>
      <c r="U51">
        <v>349683.27560146298</v>
      </c>
      <c r="V51">
        <v>760841.86857045197</v>
      </c>
      <c r="W51">
        <v>0</v>
      </c>
      <c r="X51">
        <v>8320.6683312801397</v>
      </c>
      <c r="Y51">
        <v>1171.8800636036401</v>
      </c>
      <c r="Z51">
        <v>5190630</v>
      </c>
      <c r="AC51">
        <f t="shared" si="3"/>
        <v>881.92886399999998</v>
      </c>
      <c r="AD51">
        <f t="shared" si="4"/>
        <v>5648.3639613499463</v>
      </c>
      <c r="AE51">
        <f t="shared" si="5"/>
        <v>3634.7413998044672</v>
      </c>
      <c r="AF51">
        <f t="shared" si="6"/>
        <v>8107.0845132470404</v>
      </c>
      <c r="AG51">
        <f t="shared" si="7"/>
        <v>1756.7272715259601</v>
      </c>
      <c r="AH51">
        <f t="shared" si="8"/>
        <v>2908.17575894016</v>
      </c>
      <c r="AI51">
        <f t="shared" si="9"/>
        <v>-865.27609819510076</v>
      </c>
      <c r="AJ51">
        <f t="shared" si="10"/>
        <v>0</v>
      </c>
      <c r="AK51">
        <f t="shared" si="11"/>
        <v>0</v>
      </c>
      <c r="AL51">
        <f t="shared" si="12"/>
        <v>0</v>
      </c>
      <c r="AM51">
        <f t="shared" si="13"/>
        <v>2552.9676585111611</v>
      </c>
      <c r="AN51">
        <f t="shared" si="14"/>
        <v>5850.5696325593472</v>
      </c>
      <c r="AO51">
        <f t="shared" si="15"/>
        <v>0</v>
      </c>
      <c r="AP51">
        <f t="shared" si="16"/>
        <v>37.383098678775411</v>
      </c>
      <c r="AQ51">
        <f t="shared" si="17"/>
        <v>41.613929810590705</v>
      </c>
      <c r="AR51">
        <f t="shared" si="18"/>
        <v>9664.5378096000004</v>
      </c>
      <c r="AT51">
        <f t="shared" si="19"/>
        <v>38719.624799999998</v>
      </c>
      <c r="AU51">
        <f t="shared" si="20"/>
        <v>40218.817799832352</v>
      </c>
    </row>
    <row r="52" spans="8:47" x14ac:dyDescent="0.35">
      <c r="H52" s="2">
        <v>41610</v>
      </c>
      <c r="I52">
        <v>33191.974199999997</v>
      </c>
      <c r="J52">
        <v>433</v>
      </c>
      <c r="K52">
        <v>1</v>
      </c>
      <c r="L52">
        <v>241149.00426011</v>
      </c>
      <c r="M52">
        <v>214253.23098833</v>
      </c>
      <c r="N52">
        <v>1534844.08525</v>
      </c>
      <c r="O52">
        <v>1160122.5430749999</v>
      </c>
      <c r="P52">
        <v>474710.91720000003</v>
      </c>
      <c r="Q52">
        <v>115555.751164102</v>
      </c>
      <c r="R52">
        <v>0</v>
      </c>
      <c r="S52">
        <v>0</v>
      </c>
      <c r="T52">
        <v>0</v>
      </c>
      <c r="U52">
        <v>209809.96536087699</v>
      </c>
      <c r="V52">
        <v>878724.58332079404</v>
      </c>
      <c r="W52">
        <v>0</v>
      </c>
      <c r="X52">
        <v>8541.5346650241099</v>
      </c>
      <c r="Y52">
        <v>1109.50405088291</v>
      </c>
      <c r="Z52">
        <v>2868842</v>
      </c>
      <c r="AC52">
        <f t="shared" si="3"/>
        <v>883.97036600000001</v>
      </c>
      <c r="AD52">
        <f t="shared" si="4"/>
        <v>5106.0166715022915</v>
      </c>
      <c r="AE52">
        <f t="shared" si="5"/>
        <v>3395.4423540568564</v>
      </c>
      <c r="AF52">
        <f t="shared" si="6"/>
        <v>4997.6979166276396</v>
      </c>
      <c r="AG52">
        <f t="shared" si="7"/>
        <v>3430.9348076645738</v>
      </c>
      <c r="AH52">
        <f t="shared" si="8"/>
        <v>3329.9071997911205</v>
      </c>
      <c r="AI52">
        <f t="shared" si="9"/>
        <v>-870.62014042057717</v>
      </c>
      <c r="AJ52">
        <f t="shared" si="10"/>
        <v>0</v>
      </c>
      <c r="AK52">
        <f t="shared" si="11"/>
        <v>0</v>
      </c>
      <c r="AL52">
        <f t="shared" si="12"/>
        <v>0</v>
      </c>
      <c r="AM52">
        <f t="shared" si="13"/>
        <v>1535.3263835212897</v>
      </c>
      <c r="AN52">
        <f t="shared" si="14"/>
        <v>6772.681853486687</v>
      </c>
      <c r="AO52">
        <f t="shared" si="15"/>
        <v>0</v>
      </c>
      <c r="AP52">
        <f t="shared" si="16"/>
        <v>38.464238903536575</v>
      </c>
      <c r="AQ52">
        <f t="shared" si="17"/>
        <v>39.490133881455066</v>
      </c>
      <c r="AR52">
        <f t="shared" si="18"/>
        <v>5353.9190056600009</v>
      </c>
      <c r="AT52">
        <f t="shared" si="19"/>
        <v>33191.974199999997</v>
      </c>
      <c r="AU52">
        <f t="shared" si="20"/>
        <v>34013.230790674868</v>
      </c>
    </row>
    <row r="53" spans="8:47" x14ac:dyDescent="0.35">
      <c r="H53" s="2">
        <v>41617</v>
      </c>
      <c r="I53">
        <v>30208.874400000001</v>
      </c>
      <c r="J53">
        <v>435</v>
      </c>
      <c r="K53">
        <v>1</v>
      </c>
      <c r="L53">
        <v>225857.85255606601</v>
      </c>
      <c r="M53">
        <v>145529.51859299801</v>
      </c>
      <c r="N53">
        <v>1017319.6985000001</v>
      </c>
      <c r="O53">
        <v>1451516.4512499999</v>
      </c>
      <c r="P53">
        <v>627136.14359999995</v>
      </c>
      <c r="Q53">
        <v>115712.30337307601</v>
      </c>
      <c r="R53">
        <v>0</v>
      </c>
      <c r="S53">
        <v>0</v>
      </c>
      <c r="T53">
        <v>0</v>
      </c>
      <c r="U53">
        <v>247934.45921652601</v>
      </c>
      <c r="V53">
        <v>734828.57290851604</v>
      </c>
      <c r="W53">
        <v>0</v>
      </c>
      <c r="X53">
        <v>12579.227732019201</v>
      </c>
      <c r="Y53">
        <v>1134.6032407063301</v>
      </c>
      <c r="Z53">
        <v>2020124</v>
      </c>
      <c r="AC53">
        <f t="shared" si="3"/>
        <v>888.05336999999997</v>
      </c>
      <c r="AD53">
        <f t="shared" si="4"/>
        <v>4804.3353106463583</v>
      </c>
      <c r="AE53">
        <f t="shared" si="5"/>
        <v>2316.9754655191214</v>
      </c>
      <c r="AF53">
        <f t="shared" si="6"/>
        <v>3327.8561977332001</v>
      </c>
      <c r="AG53">
        <f t="shared" si="7"/>
        <v>4312.5279524863117</v>
      </c>
      <c r="AH53">
        <f t="shared" si="8"/>
        <v>4419.4284039492004</v>
      </c>
      <c r="AI53">
        <f t="shared" si="9"/>
        <v>-875.82642423081234</v>
      </c>
      <c r="AJ53">
        <f t="shared" si="10"/>
        <v>0</v>
      </c>
      <c r="AK53">
        <f t="shared" si="11"/>
        <v>0</v>
      </c>
      <c r="AL53">
        <f t="shared" si="12"/>
        <v>0</v>
      </c>
      <c r="AM53">
        <f t="shared" si="13"/>
        <v>1822.690176930291</v>
      </c>
      <c r="AN53">
        <f t="shared" si="14"/>
        <v>5689.7776400306393</v>
      </c>
      <c r="AO53">
        <f t="shared" si="15"/>
        <v>0</v>
      </c>
      <c r="AP53">
        <f t="shared" si="16"/>
        <v>56.908426259654874</v>
      </c>
      <c r="AQ53">
        <f t="shared" si="17"/>
        <v>40.570008077936251</v>
      </c>
      <c r="AR53">
        <f t="shared" si="18"/>
        <v>3787.4294814</v>
      </c>
      <c r="AT53">
        <f t="shared" si="19"/>
        <v>30208.874400000001</v>
      </c>
      <c r="AU53">
        <f t="shared" si="20"/>
        <v>30590.726008801899</v>
      </c>
    </row>
    <row r="54" spans="8:47" x14ac:dyDescent="0.35">
      <c r="H54" s="2">
        <v>41624</v>
      </c>
      <c r="I54">
        <v>25648.6708</v>
      </c>
      <c r="J54">
        <v>440</v>
      </c>
      <c r="K54">
        <v>1</v>
      </c>
      <c r="L54">
        <v>200456.66153363901</v>
      </c>
      <c r="M54">
        <v>113061.16115579801</v>
      </c>
      <c r="N54">
        <v>160977.14587499999</v>
      </c>
      <c r="O54">
        <v>1117799.7770499999</v>
      </c>
      <c r="P54">
        <v>710575.53639999998</v>
      </c>
      <c r="Q54">
        <v>131671.85752980699</v>
      </c>
      <c r="R54">
        <v>0</v>
      </c>
      <c r="S54">
        <v>0</v>
      </c>
      <c r="T54">
        <v>0</v>
      </c>
      <c r="U54">
        <v>551877.82445991598</v>
      </c>
      <c r="V54">
        <v>598237.08364053501</v>
      </c>
      <c r="W54">
        <v>0</v>
      </c>
      <c r="X54">
        <v>12716.382185615401</v>
      </c>
      <c r="Y54">
        <v>1189.6825925650601</v>
      </c>
      <c r="Z54">
        <v>1130733</v>
      </c>
      <c r="AC54">
        <f t="shared" si="3"/>
        <v>898.26087999999993</v>
      </c>
      <c r="AD54">
        <f t="shared" si="4"/>
        <v>4313.0255295577772</v>
      </c>
      <c r="AE54">
        <f t="shared" si="5"/>
        <v>1820.7369392529713</v>
      </c>
      <c r="AF54">
        <f t="shared" si="6"/>
        <v>532.64118027120003</v>
      </c>
      <c r="AG54">
        <f t="shared" si="7"/>
        <v>3359.2118899906595</v>
      </c>
      <c r="AH54">
        <f t="shared" si="8"/>
        <v>5064.9824234592006</v>
      </c>
      <c r="AI54">
        <f t="shared" si="9"/>
        <v>-1008.0797412482023</v>
      </c>
      <c r="AJ54">
        <f t="shared" si="10"/>
        <v>0</v>
      </c>
      <c r="AK54">
        <f t="shared" si="11"/>
        <v>0</v>
      </c>
      <c r="AL54">
        <f t="shared" si="12"/>
        <v>0</v>
      </c>
      <c r="AM54">
        <f t="shared" si="13"/>
        <v>4103.7635026839353</v>
      </c>
      <c r="AN54">
        <f t="shared" si="14"/>
        <v>4685.3928390726696</v>
      </c>
      <c r="AO54">
        <f t="shared" si="15"/>
        <v>0</v>
      </c>
      <c r="AP54">
        <f t="shared" si="16"/>
        <v>58.19016488137607</v>
      </c>
      <c r="AQ54">
        <f t="shared" si="17"/>
        <v>43.028440007893096</v>
      </c>
      <c r="AR54">
        <f t="shared" si="18"/>
        <v>2144.3220612</v>
      </c>
      <c r="AT54">
        <f t="shared" si="19"/>
        <v>25648.6708</v>
      </c>
      <c r="AU54">
        <f t="shared" si="20"/>
        <v>26015.476109129479</v>
      </c>
    </row>
    <row r="55" spans="8:47" x14ac:dyDescent="0.35">
      <c r="H55" s="2">
        <v>41631</v>
      </c>
      <c r="I55">
        <v>31577.139200000001</v>
      </c>
      <c r="J55">
        <v>440</v>
      </c>
      <c r="K55">
        <v>1</v>
      </c>
      <c r="L55">
        <v>200564.02692018301</v>
      </c>
      <c r="M55">
        <v>96152.576693479306</v>
      </c>
      <c r="N55">
        <v>911765.96</v>
      </c>
      <c r="O55">
        <v>527490.40977499902</v>
      </c>
      <c r="P55">
        <v>863450.58319999999</v>
      </c>
      <c r="Q55">
        <v>100956.493147355</v>
      </c>
      <c r="R55">
        <v>0</v>
      </c>
      <c r="S55">
        <v>0</v>
      </c>
      <c r="T55">
        <v>0</v>
      </c>
      <c r="U55">
        <v>538450.96949094895</v>
      </c>
      <c r="V55">
        <v>632008.81686634803</v>
      </c>
      <c r="W55">
        <v>0</v>
      </c>
      <c r="X55">
        <v>11553.1057484923</v>
      </c>
      <c r="Y55">
        <v>1066.7460740520501</v>
      </c>
      <c r="Z55">
        <v>3279820</v>
      </c>
      <c r="AC55">
        <f t="shared" si="3"/>
        <v>898.26087999999993</v>
      </c>
      <c r="AD55">
        <f t="shared" si="4"/>
        <v>4315.3356032146576</v>
      </c>
      <c r="AE55">
        <f t="shared" si="5"/>
        <v>1548.4410950717909</v>
      </c>
      <c r="AF55">
        <f t="shared" si="6"/>
        <v>3016.8512084479999</v>
      </c>
      <c r="AG55">
        <f t="shared" si="7"/>
        <v>1585.2141794558272</v>
      </c>
      <c r="AH55">
        <f t="shared" si="8"/>
        <v>6154.6757570496002</v>
      </c>
      <c r="AI55">
        <f t="shared" si="9"/>
        <v>-772.92291153614985</v>
      </c>
      <c r="AJ55">
        <f t="shared" si="10"/>
        <v>0</v>
      </c>
      <c r="AK55">
        <f t="shared" si="11"/>
        <v>0</v>
      </c>
      <c r="AL55">
        <f t="shared" si="12"/>
        <v>0</v>
      </c>
      <c r="AM55">
        <f t="shared" si="13"/>
        <v>4003.9214091346962</v>
      </c>
      <c r="AN55">
        <f t="shared" si="14"/>
        <v>4949.8930536972375</v>
      </c>
      <c r="AO55">
        <f t="shared" si="15"/>
        <v>0</v>
      </c>
      <c r="AP55">
        <f t="shared" si="16"/>
        <v>52.867011905100767</v>
      </c>
      <c r="AQ55">
        <f t="shared" si="17"/>
        <v>38.582072006314554</v>
      </c>
      <c r="AR55">
        <f t="shared" si="18"/>
        <v>6219.8506480000005</v>
      </c>
      <c r="AT55">
        <f t="shared" si="19"/>
        <v>31577.139200000001</v>
      </c>
      <c r="AU55">
        <f t="shared" si="20"/>
        <v>32010.970006447074</v>
      </c>
    </row>
    <row r="56" spans="8:47" x14ac:dyDescent="0.35">
      <c r="H56" s="2">
        <v>41638</v>
      </c>
      <c r="I56">
        <v>37446.15</v>
      </c>
      <c r="J56">
        <v>440</v>
      </c>
      <c r="K56">
        <v>1</v>
      </c>
      <c r="L56">
        <v>194654.58615210999</v>
      </c>
      <c r="M56">
        <v>107207.05601608699</v>
      </c>
      <c r="N56">
        <v>3050484.9219999998</v>
      </c>
      <c r="O56">
        <v>53631.940600000002</v>
      </c>
      <c r="P56">
        <v>920148.46039999998</v>
      </c>
      <c r="Q56">
        <v>189573.759860516</v>
      </c>
      <c r="R56">
        <v>0</v>
      </c>
      <c r="S56">
        <v>0</v>
      </c>
      <c r="T56">
        <v>0</v>
      </c>
      <c r="U56">
        <v>433176.788484569</v>
      </c>
      <c r="V56">
        <v>567554.73096312606</v>
      </c>
      <c r="W56">
        <v>0</v>
      </c>
      <c r="X56">
        <v>10415.484598793801</v>
      </c>
      <c r="Y56">
        <v>942.39685924164201</v>
      </c>
      <c r="Z56">
        <v>4233849</v>
      </c>
      <c r="AC56">
        <f t="shared" si="3"/>
        <v>898.26087999999993</v>
      </c>
      <c r="AD56">
        <f t="shared" si="4"/>
        <v>4188.188075648799</v>
      </c>
      <c r="AE56">
        <f t="shared" si="5"/>
        <v>1726.4624300830651</v>
      </c>
      <c r="AF56">
        <f t="shared" si="6"/>
        <v>10093.444509913599</v>
      </c>
      <c r="AG56">
        <f t="shared" si="7"/>
        <v>161.17470789111999</v>
      </c>
      <c r="AH56">
        <f t="shared" si="8"/>
        <v>6558.8182257312001</v>
      </c>
      <c r="AI56">
        <f t="shared" si="9"/>
        <v>-1451.3767054921104</v>
      </c>
      <c r="AJ56">
        <f t="shared" si="10"/>
        <v>0</v>
      </c>
      <c r="AK56">
        <f t="shared" si="11"/>
        <v>0</v>
      </c>
      <c r="AL56">
        <f t="shared" si="12"/>
        <v>0</v>
      </c>
      <c r="AM56">
        <f t="shared" si="13"/>
        <v>3221.1025991712554</v>
      </c>
      <c r="AN56">
        <f t="shared" si="14"/>
        <v>4445.0886529032032</v>
      </c>
      <c r="AO56">
        <f t="shared" si="15"/>
        <v>0</v>
      </c>
      <c r="AP56">
        <f t="shared" si="16"/>
        <v>47.661257524080433</v>
      </c>
      <c r="AQ56">
        <f t="shared" si="17"/>
        <v>34.08460960505171</v>
      </c>
      <c r="AR56">
        <f t="shared" si="18"/>
        <v>8029.0712436000013</v>
      </c>
      <c r="AT56">
        <f t="shared" si="19"/>
        <v>37446.15</v>
      </c>
      <c r="AU56">
        <f t="shared" si="20"/>
        <v>37951.980486579268</v>
      </c>
    </row>
    <row r="57" spans="8:47" x14ac:dyDescent="0.35">
      <c r="H57" s="2">
        <v>41645</v>
      </c>
      <c r="I57">
        <v>39248.929400000001</v>
      </c>
      <c r="J57">
        <v>441</v>
      </c>
      <c r="K57">
        <v>1</v>
      </c>
      <c r="L57">
        <v>213606.61169126601</v>
      </c>
      <c r="M57">
        <v>128970.403609652</v>
      </c>
      <c r="N57">
        <v>3344758.3753999998</v>
      </c>
      <c r="O57">
        <v>0</v>
      </c>
      <c r="P57">
        <v>898242.86679999996</v>
      </c>
      <c r="Q57">
        <v>239975.88989538699</v>
      </c>
      <c r="R57">
        <v>0</v>
      </c>
      <c r="S57">
        <v>0</v>
      </c>
      <c r="T57">
        <v>0</v>
      </c>
      <c r="U57">
        <v>540408.71309074096</v>
      </c>
      <c r="V57">
        <v>672053.575126032</v>
      </c>
      <c r="W57">
        <v>0</v>
      </c>
      <c r="X57">
        <v>32323.387679035099</v>
      </c>
      <c r="Y57">
        <v>82596.610490724997</v>
      </c>
      <c r="Z57">
        <v>2881897</v>
      </c>
      <c r="AC57">
        <f t="shared" si="3"/>
        <v>900.30238199999997</v>
      </c>
      <c r="AD57">
        <f t="shared" si="4"/>
        <v>4606.4052204609834</v>
      </c>
      <c r="AE57">
        <f t="shared" si="5"/>
        <v>2081.6596965019494</v>
      </c>
      <c r="AF57">
        <f t="shared" si="6"/>
        <v>11092.289095506527</v>
      </c>
      <c r="AG57">
        <f t="shared" si="7"/>
        <v>0</v>
      </c>
      <c r="AH57">
        <f t="shared" si="8"/>
        <v>6417.2266889925595</v>
      </c>
      <c r="AI57">
        <f t="shared" si="9"/>
        <v>-1841.4309935232625</v>
      </c>
      <c r="AJ57">
        <f t="shared" si="10"/>
        <v>0</v>
      </c>
      <c r="AK57">
        <f t="shared" si="11"/>
        <v>0</v>
      </c>
      <c r="AL57">
        <f t="shared" si="12"/>
        <v>0</v>
      </c>
      <c r="AM57">
        <f t="shared" si="13"/>
        <v>4027.6120977939831</v>
      </c>
      <c r="AN57">
        <f t="shared" si="14"/>
        <v>5275.4861540243255</v>
      </c>
      <c r="AO57">
        <f t="shared" si="15"/>
        <v>0</v>
      </c>
      <c r="AP57">
        <f t="shared" si="16"/>
        <v>148.24798525112658</v>
      </c>
      <c r="AQ57">
        <f t="shared" si="17"/>
        <v>2994.1436496108795</v>
      </c>
      <c r="AR57">
        <f t="shared" si="18"/>
        <v>5477.6504468700005</v>
      </c>
      <c r="AT57">
        <f t="shared" si="19"/>
        <v>39248.929400000001</v>
      </c>
      <c r="AU57">
        <f t="shared" si="20"/>
        <v>41179.59242348907</v>
      </c>
    </row>
    <row r="58" spans="8:47" x14ac:dyDescent="0.35">
      <c r="H58" s="2">
        <v>41652</v>
      </c>
      <c r="I58">
        <v>42669.341200000003</v>
      </c>
      <c r="J58">
        <v>441</v>
      </c>
      <c r="K58">
        <v>1</v>
      </c>
      <c r="L58">
        <v>245951.20701475901</v>
      </c>
      <c r="M58">
        <v>127875.81216579099</v>
      </c>
      <c r="N58">
        <v>3783307.3185000001</v>
      </c>
      <c r="O58">
        <v>0</v>
      </c>
      <c r="P58">
        <v>981009.59160000004</v>
      </c>
      <c r="Q58">
        <v>251646.15742154</v>
      </c>
      <c r="R58">
        <v>0</v>
      </c>
      <c r="S58">
        <v>0</v>
      </c>
      <c r="T58">
        <v>0</v>
      </c>
      <c r="U58">
        <v>423144.25678444502</v>
      </c>
      <c r="V58">
        <v>739977.82383192005</v>
      </c>
      <c r="W58">
        <v>0</v>
      </c>
      <c r="X58">
        <v>50219.710143228003</v>
      </c>
      <c r="Y58">
        <v>66599.443675778501</v>
      </c>
      <c r="Z58">
        <v>4957465</v>
      </c>
      <c r="AC58">
        <f t="shared" si="3"/>
        <v>900.30238199999997</v>
      </c>
      <c r="AD58">
        <f t="shared" si="4"/>
        <v>5303.9131841525777</v>
      </c>
      <c r="AE58">
        <f t="shared" si="5"/>
        <v>2063.9923338431659</v>
      </c>
      <c r="AF58">
        <f t="shared" si="6"/>
        <v>12546.65772648792</v>
      </c>
      <c r="AG58">
        <f t="shared" si="7"/>
        <v>0</v>
      </c>
      <c r="AH58">
        <f t="shared" si="8"/>
        <v>7008.5287243087205</v>
      </c>
      <c r="AI58">
        <f t="shared" si="9"/>
        <v>-1930.9816243584448</v>
      </c>
      <c r="AJ58">
        <f t="shared" si="10"/>
        <v>0</v>
      </c>
      <c r="AK58">
        <f t="shared" si="11"/>
        <v>0</v>
      </c>
      <c r="AL58">
        <f t="shared" si="12"/>
        <v>0</v>
      </c>
      <c r="AM58">
        <f t="shared" si="13"/>
        <v>3153.6518313887905</v>
      </c>
      <c r="AN58">
        <f t="shared" si="14"/>
        <v>5808.6779215158058</v>
      </c>
      <c r="AO58">
        <f t="shared" si="15"/>
        <v>0</v>
      </c>
      <c r="AP58">
        <f t="shared" si="16"/>
        <v>230.32767860090092</v>
      </c>
      <c r="AQ58">
        <f t="shared" si="17"/>
        <v>2414.2431531357056</v>
      </c>
      <c r="AR58">
        <f t="shared" si="18"/>
        <v>9422.7033001500004</v>
      </c>
      <c r="AT58">
        <f t="shared" si="19"/>
        <v>42669.341200000003</v>
      </c>
      <c r="AU58">
        <f t="shared" si="20"/>
        <v>46922.016611225139</v>
      </c>
    </row>
    <row r="59" spans="8:47" x14ac:dyDescent="0.35">
      <c r="H59" s="2">
        <v>41659</v>
      </c>
      <c r="I59">
        <v>39715.358200000002</v>
      </c>
      <c r="J59">
        <v>439</v>
      </c>
      <c r="K59">
        <v>1</v>
      </c>
      <c r="L59">
        <v>238283.524208855</v>
      </c>
      <c r="M59">
        <v>147520.33729947399</v>
      </c>
      <c r="N59">
        <v>2200638.5016999999</v>
      </c>
      <c r="O59">
        <v>527279.31000000006</v>
      </c>
      <c r="P59">
        <v>1069769.1344000001</v>
      </c>
      <c r="Q59">
        <v>192124.60806615499</v>
      </c>
      <c r="R59">
        <v>0</v>
      </c>
      <c r="S59">
        <v>0</v>
      </c>
      <c r="T59">
        <v>0</v>
      </c>
      <c r="U59">
        <v>471589.82407066697</v>
      </c>
      <c r="V59">
        <v>516061.585490748</v>
      </c>
      <c r="W59">
        <v>0</v>
      </c>
      <c r="X59">
        <v>57008.768114582403</v>
      </c>
      <c r="Y59">
        <v>53695.5896859821</v>
      </c>
      <c r="Z59">
        <v>2242089</v>
      </c>
      <c r="AC59">
        <f t="shared" si="3"/>
        <v>896.21937800000001</v>
      </c>
      <c r="AD59">
        <f t="shared" si="4"/>
        <v>5115.2562425439119</v>
      </c>
      <c r="AE59">
        <f t="shared" si="5"/>
        <v>2370.2682675255687</v>
      </c>
      <c r="AF59">
        <f t="shared" si="6"/>
        <v>7264.9238728921764</v>
      </c>
      <c r="AG59">
        <f t="shared" si="7"/>
        <v>1580.9784647247002</v>
      </c>
      <c r="AH59">
        <f t="shared" si="8"/>
        <v>7607.9841300259204</v>
      </c>
      <c r="AI59">
        <f t="shared" si="9"/>
        <v>-1467.5630311741315</v>
      </c>
      <c r="AJ59">
        <f t="shared" si="10"/>
        <v>0</v>
      </c>
      <c r="AK59">
        <f t="shared" si="11"/>
        <v>0</v>
      </c>
      <c r="AL59">
        <f t="shared" si="12"/>
        <v>0</v>
      </c>
      <c r="AM59">
        <f t="shared" si="13"/>
        <v>3498.7720637626858</v>
      </c>
      <c r="AN59">
        <f t="shared" si="14"/>
        <v>4032.608441341803</v>
      </c>
      <c r="AO59">
        <f t="shared" si="15"/>
        <v>0</v>
      </c>
      <c r="AP59">
        <f t="shared" si="16"/>
        <v>260.2792317039374</v>
      </c>
      <c r="AQ59">
        <f t="shared" si="17"/>
        <v>1937.6483102904128</v>
      </c>
      <c r="AR59">
        <f t="shared" si="18"/>
        <v>4242.2341760099998</v>
      </c>
      <c r="AT59">
        <f t="shared" si="19"/>
        <v>39715.358200000002</v>
      </c>
      <c r="AU59">
        <f t="shared" si="20"/>
        <v>37339.609547646985</v>
      </c>
    </row>
    <row r="60" spans="8:47" x14ac:dyDescent="0.35">
      <c r="H60" s="2">
        <v>41666</v>
      </c>
      <c r="I60">
        <v>34672.605600000003</v>
      </c>
      <c r="J60">
        <v>439</v>
      </c>
      <c r="K60">
        <v>1</v>
      </c>
      <c r="L60">
        <v>222916.36452531299</v>
      </c>
      <c r="M60">
        <v>132685.112379684</v>
      </c>
      <c r="N60">
        <v>1125616.2582</v>
      </c>
      <c r="O60">
        <v>1114681.567</v>
      </c>
      <c r="P60">
        <v>1084452.8071999999</v>
      </c>
      <c r="Q60">
        <v>189510.42604961601</v>
      </c>
      <c r="R60">
        <v>0</v>
      </c>
      <c r="S60">
        <v>0</v>
      </c>
      <c r="T60">
        <v>0</v>
      </c>
      <c r="U60">
        <v>480431.1684424</v>
      </c>
      <c r="V60">
        <v>444932.03056898603</v>
      </c>
      <c r="W60">
        <v>0</v>
      </c>
      <c r="X60">
        <v>60267.014491665897</v>
      </c>
      <c r="Y60">
        <v>44720.923676439197</v>
      </c>
      <c r="Z60">
        <v>1800720</v>
      </c>
      <c r="AC60">
        <f t="shared" si="3"/>
        <v>896.21937800000001</v>
      </c>
      <c r="AD60">
        <f t="shared" si="4"/>
        <v>4785.3678889013472</v>
      </c>
      <c r="AE60">
        <f t="shared" si="5"/>
        <v>2131.9047746493347</v>
      </c>
      <c r="AF60">
        <f t="shared" si="6"/>
        <v>3715.9744408704964</v>
      </c>
      <c r="AG60">
        <f t="shared" si="7"/>
        <v>3342.2277700457903</v>
      </c>
      <c r="AH60">
        <f t="shared" si="8"/>
        <v>7712.4114742449592</v>
      </c>
      <c r="AI60">
        <f t="shared" si="9"/>
        <v>-1447.5943404225968</v>
      </c>
      <c r="AJ60">
        <f t="shared" si="10"/>
        <v>0</v>
      </c>
      <c r="AK60">
        <f t="shared" si="11"/>
        <v>0</v>
      </c>
      <c r="AL60">
        <f t="shared" si="12"/>
        <v>0</v>
      </c>
      <c r="AM60">
        <f t="shared" si="13"/>
        <v>3564.3668817910097</v>
      </c>
      <c r="AN60">
        <f t="shared" si="14"/>
        <v>3476.7878732721706</v>
      </c>
      <c r="AO60">
        <f t="shared" si="15"/>
        <v>0</v>
      </c>
      <c r="AP60">
        <f t="shared" si="16"/>
        <v>275.15508136314986</v>
      </c>
      <c r="AQ60">
        <f t="shared" si="17"/>
        <v>1613.7903076032499</v>
      </c>
      <c r="AR60">
        <f t="shared" si="18"/>
        <v>3407.1243048000006</v>
      </c>
      <c r="AT60">
        <f t="shared" si="19"/>
        <v>34672.605600000003</v>
      </c>
      <c r="AU60">
        <f t="shared" si="20"/>
        <v>33473.73583511891</v>
      </c>
    </row>
    <row r="61" spans="8:47" x14ac:dyDescent="0.35">
      <c r="H61" s="2">
        <v>41673</v>
      </c>
      <c r="I61">
        <v>36916.722600000001</v>
      </c>
      <c r="J61">
        <v>442</v>
      </c>
      <c r="K61">
        <v>1</v>
      </c>
      <c r="L61">
        <v>243287.058715188</v>
      </c>
      <c r="M61">
        <v>139193.15742780999</v>
      </c>
      <c r="N61">
        <v>1334851.6529999999</v>
      </c>
      <c r="O61">
        <v>798598.09689999896</v>
      </c>
      <c r="P61">
        <v>931120.97919999994</v>
      </c>
      <c r="Q61">
        <v>186423.49953721199</v>
      </c>
      <c r="R61">
        <v>0</v>
      </c>
      <c r="S61">
        <v>0</v>
      </c>
      <c r="T61">
        <v>0</v>
      </c>
      <c r="U61">
        <v>446574.29606543999</v>
      </c>
      <c r="V61">
        <v>591338.81986984098</v>
      </c>
      <c r="W61">
        <v>0</v>
      </c>
      <c r="X61">
        <v>71668.611593332695</v>
      </c>
      <c r="Y61">
        <v>68544.475257191298</v>
      </c>
      <c r="Z61">
        <v>2932153</v>
      </c>
      <c r="AC61">
        <f t="shared" si="3"/>
        <v>902.343884</v>
      </c>
      <c r="AD61">
        <f t="shared" si="4"/>
        <v>5258.357829658331</v>
      </c>
      <c r="AE61">
        <f t="shared" si="5"/>
        <v>2251.7555463411677</v>
      </c>
      <c r="AF61">
        <f t="shared" si="6"/>
        <v>4436.8333183075201</v>
      </c>
      <c r="AG61">
        <f t="shared" si="7"/>
        <v>2410.8558508075307</v>
      </c>
      <c r="AH61">
        <f t="shared" si="8"/>
        <v>6667.1986594636801</v>
      </c>
      <c r="AI61">
        <f t="shared" si="9"/>
        <v>-1433.7458502407899</v>
      </c>
      <c r="AJ61">
        <f t="shared" si="10"/>
        <v>0</v>
      </c>
      <c r="AK61">
        <f t="shared" si="11"/>
        <v>0</v>
      </c>
      <c r="AL61">
        <f t="shared" si="12"/>
        <v>0</v>
      </c>
      <c r="AM61">
        <f t="shared" si="13"/>
        <v>3335.8206767496235</v>
      </c>
      <c r="AN61">
        <f t="shared" si="14"/>
        <v>4652.4172992079602</v>
      </c>
      <c r="AO61">
        <f t="shared" si="15"/>
        <v>0</v>
      </c>
      <c r="AP61">
        <f t="shared" si="16"/>
        <v>329.44627377223173</v>
      </c>
      <c r="AQ61">
        <f t="shared" si="17"/>
        <v>2490.3852928343772</v>
      </c>
      <c r="AR61">
        <f t="shared" si="18"/>
        <v>5585.8101080599999</v>
      </c>
      <c r="AT61">
        <f t="shared" si="19"/>
        <v>36916.722600000001</v>
      </c>
      <c r="AU61">
        <f t="shared" si="20"/>
        <v>36887.478888961632</v>
      </c>
    </row>
    <row r="62" spans="8:47" x14ac:dyDescent="0.35">
      <c r="H62" s="2">
        <v>41680</v>
      </c>
      <c r="I62">
        <v>46839.822800000002</v>
      </c>
      <c r="J62">
        <v>442</v>
      </c>
      <c r="K62">
        <v>1</v>
      </c>
      <c r="L62">
        <v>254118.985229112</v>
      </c>
      <c r="M62">
        <v>150312.04445668601</v>
      </c>
      <c r="N62">
        <v>3202611.0150000001</v>
      </c>
      <c r="O62">
        <v>378161.86450000003</v>
      </c>
      <c r="P62">
        <v>758875.20319999999</v>
      </c>
      <c r="Q62">
        <v>283034.29465290898</v>
      </c>
      <c r="R62">
        <v>0</v>
      </c>
      <c r="S62">
        <v>0</v>
      </c>
      <c r="T62">
        <v>0</v>
      </c>
      <c r="U62">
        <v>752645.408754264</v>
      </c>
      <c r="V62">
        <v>815182.23291539599</v>
      </c>
      <c r="W62">
        <v>0</v>
      </c>
      <c r="X62">
        <v>78001.889274666202</v>
      </c>
      <c r="Y62">
        <v>73932.752028694493</v>
      </c>
      <c r="Z62">
        <v>5611061</v>
      </c>
      <c r="AC62">
        <f t="shared" si="3"/>
        <v>902.343884</v>
      </c>
      <c r="AD62">
        <f t="shared" si="4"/>
        <v>5492.4769229449812</v>
      </c>
      <c r="AE62">
        <f t="shared" si="5"/>
        <v>2431.628005584701</v>
      </c>
      <c r="AF62">
        <f t="shared" si="6"/>
        <v>10644.9665960976</v>
      </c>
      <c r="AG62">
        <f t="shared" si="7"/>
        <v>1141.6177262644701</v>
      </c>
      <c r="AH62">
        <f t="shared" si="8"/>
        <v>5433.85000499328</v>
      </c>
      <c r="AI62">
        <f t="shared" si="9"/>
        <v>-2176.7601533165921</v>
      </c>
      <c r="AJ62">
        <f t="shared" si="10"/>
        <v>0</v>
      </c>
      <c r="AK62">
        <f t="shared" si="11"/>
        <v>0</v>
      </c>
      <c r="AL62">
        <f t="shared" si="12"/>
        <v>0</v>
      </c>
      <c r="AM62">
        <f t="shared" si="13"/>
        <v>5622.110674312602</v>
      </c>
      <c r="AN62">
        <f t="shared" si="14"/>
        <v>6413.5277356851693</v>
      </c>
      <c r="AO62">
        <f t="shared" si="15"/>
        <v>0</v>
      </c>
      <c r="AP62">
        <f t="shared" si="16"/>
        <v>358.55908461778557</v>
      </c>
      <c r="AQ62">
        <f t="shared" si="17"/>
        <v>2686.15431980734</v>
      </c>
      <c r="AR62">
        <f t="shared" si="18"/>
        <v>10689.183426220001</v>
      </c>
      <c r="AT62">
        <f t="shared" si="19"/>
        <v>46839.822800000002</v>
      </c>
      <c r="AU62">
        <f t="shared" si="20"/>
        <v>49639.658227211345</v>
      </c>
    </row>
    <row r="63" spans="8:47" x14ac:dyDescent="0.35">
      <c r="H63" s="2">
        <v>41687</v>
      </c>
      <c r="I63">
        <v>46364.696199999998</v>
      </c>
      <c r="J63">
        <v>441</v>
      </c>
      <c r="K63">
        <v>1</v>
      </c>
      <c r="L63">
        <v>237531.32113746699</v>
      </c>
      <c r="M63">
        <v>186855.626674011</v>
      </c>
      <c r="N63">
        <v>4081267.0005000001</v>
      </c>
      <c r="O63">
        <v>8977.28999999999</v>
      </c>
      <c r="P63">
        <v>619298.68519999995</v>
      </c>
      <c r="Q63">
        <v>388491.72098968201</v>
      </c>
      <c r="R63">
        <v>0</v>
      </c>
      <c r="S63">
        <v>0</v>
      </c>
      <c r="T63">
        <v>0</v>
      </c>
      <c r="U63">
        <v>709592.06525255798</v>
      </c>
      <c r="V63">
        <v>1048852.4513950001</v>
      </c>
      <c r="W63">
        <v>1</v>
      </c>
      <c r="X63">
        <v>74957.511419732997</v>
      </c>
      <c r="Y63">
        <v>61600.524326430103</v>
      </c>
      <c r="Z63">
        <v>4081147</v>
      </c>
      <c r="AC63">
        <f t="shared" si="3"/>
        <v>900.30238199999997</v>
      </c>
      <c r="AD63">
        <f t="shared" si="4"/>
        <v>5122.3391871973627</v>
      </c>
      <c r="AE63">
        <f t="shared" si="5"/>
        <v>3015.961927894542</v>
      </c>
      <c r="AF63">
        <f t="shared" si="6"/>
        <v>13534.787379098159</v>
      </c>
      <c r="AG63">
        <f t="shared" si="7"/>
        <v>27.039866798699968</v>
      </c>
      <c r="AH63">
        <f t="shared" si="8"/>
        <v>4424.3936668058395</v>
      </c>
      <c r="AI63">
        <f t="shared" si="9"/>
        <v>-2981.0523718422255</v>
      </c>
      <c r="AJ63">
        <f t="shared" si="10"/>
        <v>0</v>
      </c>
      <c r="AK63">
        <f t="shared" si="11"/>
        <v>0</v>
      </c>
      <c r="AL63">
        <f t="shared" si="12"/>
        <v>0</v>
      </c>
      <c r="AM63">
        <f t="shared" si="13"/>
        <v>5288.5187031207897</v>
      </c>
      <c r="AN63">
        <f t="shared" si="14"/>
        <v>8233.2819729604707</v>
      </c>
      <c r="AO63">
        <f t="shared" si="15"/>
        <v>-692.41762800000004</v>
      </c>
      <c r="AP63">
        <f t="shared" si="16"/>
        <v>343.78513037546344</v>
      </c>
      <c r="AQ63">
        <f t="shared" si="17"/>
        <v>2233.0313269379567</v>
      </c>
      <c r="AR63">
        <f t="shared" si="18"/>
        <v>7757.0769143699999</v>
      </c>
      <c r="AT63">
        <f t="shared" si="19"/>
        <v>46364.696199999998</v>
      </c>
      <c r="AU63">
        <f t="shared" si="20"/>
        <v>47207.048457717057</v>
      </c>
    </row>
    <row r="64" spans="8:47" x14ac:dyDescent="0.35">
      <c r="H64" s="2">
        <v>41694</v>
      </c>
      <c r="I64">
        <v>28856.2713</v>
      </c>
      <c r="J64">
        <v>441</v>
      </c>
      <c r="K64">
        <v>1</v>
      </c>
      <c r="L64">
        <v>200114.14268247999</v>
      </c>
      <c r="M64">
        <v>184739.41600440699</v>
      </c>
      <c r="N64">
        <v>2611127.7137000002</v>
      </c>
      <c r="O64">
        <v>274354</v>
      </c>
      <c r="P64">
        <v>483126.72759999998</v>
      </c>
      <c r="Q64">
        <v>306549.71074226103</v>
      </c>
      <c r="R64">
        <v>0</v>
      </c>
      <c r="S64">
        <v>0</v>
      </c>
      <c r="T64">
        <v>0</v>
      </c>
      <c r="U64">
        <v>480597.019151535</v>
      </c>
      <c r="V64">
        <v>970344.09340675501</v>
      </c>
      <c r="W64">
        <v>0</v>
      </c>
      <c r="X64">
        <v>80025.0091357864</v>
      </c>
      <c r="Y64">
        <v>80160.414701505797</v>
      </c>
      <c r="Z64">
        <v>1244013</v>
      </c>
      <c r="AC64">
        <f t="shared" si="3"/>
        <v>900.30238199999997</v>
      </c>
      <c r="AD64">
        <f t="shared" si="4"/>
        <v>4315.4414755334128</v>
      </c>
      <c r="AE64">
        <f t="shared" si="5"/>
        <v>2981.8050179607317</v>
      </c>
      <c r="AF64">
        <f t="shared" si="6"/>
        <v>8659.3350594975836</v>
      </c>
      <c r="AG64">
        <f t="shared" si="7"/>
        <v>826.36247861999993</v>
      </c>
      <c r="AH64">
        <f t="shared" si="8"/>
        <v>3451.55396731992</v>
      </c>
      <c r="AI64">
        <f t="shared" si="9"/>
        <v>-2352.2785504096655</v>
      </c>
      <c r="AJ64">
        <f t="shared" si="10"/>
        <v>0</v>
      </c>
      <c r="AK64">
        <f t="shared" si="11"/>
        <v>0</v>
      </c>
      <c r="AL64">
        <f t="shared" si="12"/>
        <v>0</v>
      </c>
      <c r="AM64">
        <f t="shared" si="13"/>
        <v>3581.8415240344757</v>
      </c>
      <c r="AN64">
        <f t="shared" si="14"/>
        <v>7617.007064424346</v>
      </c>
      <c r="AO64">
        <f t="shared" si="15"/>
        <v>0</v>
      </c>
      <c r="AP64">
        <f t="shared" si="16"/>
        <v>367.02670190037077</v>
      </c>
      <c r="AQ64">
        <f t="shared" si="17"/>
        <v>2905.8310650125259</v>
      </c>
      <c r="AR64">
        <f t="shared" si="18"/>
        <v>2364.5079492300001</v>
      </c>
      <c r="AT64">
        <f t="shared" si="19"/>
        <v>28856.2713</v>
      </c>
      <c r="AU64">
        <f t="shared" si="20"/>
        <v>35618.736135123698</v>
      </c>
    </row>
    <row r="65" spans="8:47" x14ac:dyDescent="0.35">
      <c r="H65" s="2">
        <v>41701</v>
      </c>
      <c r="I65">
        <v>30283.066200000001</v>
      </c>
      <c r="J65">
        <v>441</v>
      </c>
      <c r="K65">
        <v>1</v>
      </c>
      <c r="L65">
        <v>190496.54560948801</v>
      </c>
      <c r="M65">
        <v>181906.22960264399</v>
      </c>
      <c r="N65">
        <v>1005117.4721</v>
      </c>
      <c r="O65">
        <v>1055254.6100000001</v>
      </c>
      <c r="P65">
        <v>402301.71799999999</v>
      </c>
      <c r="Q65">
        <v>258941.07305669601</v>
      </c>
      <c r="R65">
        <v>0</v>
      </c>
      <c r="S65">
        <v>0</v>
      </c>
      <c r="T65">
        <v>0</v>
      </c>
      <c r="U65">
        <v>288358.21149092098</v>
      </c>
      <c r="V65">
        <v>639768.66071438999</v>
      </c>
      <c r="W65">
        <v>0</v>
      </c>
      <c r="X65">
        <v>83363.007308629094</v>
      </c>
      <c r="Y65">
        <v>64269.364602708702</v>
      </c>
      <c r="Z65">
        <v>1769656</v>
      </c>
      <c r="AC65">
        <f t="shared" si="3"/>
        <v>900.30238199999997</v>
      </c>
      <c r="AD65">
        <f t="shared" si="4"/>
        <v>4108.0389564140478</v>
      </c>
      <c r="AE65">
        <f t="shared" si="5"/>
        <v>2936.0756895244353</v>
      </c>
      <c r="AF65">
        <f t="shared" si="6"/>
        <v>3333.2911750746721</v>
      </c>
      <c r="AG65">
        <f t="shared" si="7"/>
        <v>3178.4585429583003</v>
      </c>
      <c r="AH65">
        <f t="shared" si="8"/>
        <v>2874.1239337356001</v>
      </c>
      <c r="AI65">
        <f t="shared" si="9"/>
        <v>-1986.958429993251</v>
      </c>
      <c r="AJ65">
        <f t="shared" si="10"/>
        <v>0</v>
      </c>
      <c r="AK65">
        <f t="shared" si="11"/>
        <v>0</v>
      </c>
      <c r="AL65">
        <f t="shared" si="12"/>
        <v>0</v>
      </c>
      <c r="AM65">
        <f t="shared" si="13"/>
        <v>2149.104914420685</v>
      </c>
      <c r="AN65">
        <f t="shared" si="14"/>
        <v>5022.0560328758183</v>
      </c>
      <c r="AO65">
        <f t="shared" si="15"/>
        <v>0</v>
      </c>
      <c r="AP65">
        <f t="shared" si="16"/>
        <v>382.3360967202965</v>
      </c>
      <c r="AQ65">
        <f t="shared" si="17"/>
        <v>2329.7773207211112</v>
      </c>
      <c r="AR65">
        <f t="shared" si="18"/>
        <v>3363.6028557600002</v>
      </c>
      <c r="AT65">
        <f t="shared" si="19"/>
        <v>30283.066200000001</v>
      </c>
      <c r="AU65">
        <f t="shared" si="20"/>
        <v>28590.209470211714</v>
      </c>
    </row>
    <row r="66" spans="8:47" x14ac:dyDescent="0.35">
      <c r="H66" s="2">
        <v>41708</v>
      </c>
      <c r="I66">
        <v>30699.6515</v>
      </c>
      <c r="J66">
        <v>442</v>
      </c>
      <c r="K66">
        <v>1</v>
      </c>
      <c r="L66">
        <v>179080.49736569301</v>
      </c>
      <c r="M66">
        <v>179032.457761586</v>
      </c>
      <c r="N66">
        <v>72654.553999999902</v>
      </c>
      <c r="O66">
        <v>2022422.527</v>
      </c>
      <c r="P66">
        <v>341056.55200000003</v>
      </c>
      <c r="Q66">
        <v>222913.65479252199</v>
      </c>
      <c r="R66">
        <v>0</v>
      </c>
      <c r="S66">
        <v>0</v>
      </c>
      <c r="T66">
        <v>0</v>
      </c>
      <c r="U66">
        <v>344406.45582455199</v>
      </c>
      <c r="V66">
        <v>519845.62946435402</v>
      </c>
      <c r="W66">
        <v>0</v>
      </c>
      <c r="X66">
        <v>83221.405846903304</v>
      </c>
      <c r="Y66">
        <v>63278.902438949401</v>
      </c>
      <c r="Z66">
        <v>2089317</v>
      </c>
      <c r="AC66">
        <f t="shared" si="3"/>
        <v>902.343884</v>
      </c>
      <c r="AD66">
        <f t="shared" si="4"/>
        <v>3870.6100539626159</v>
      </c>
      <c r="AE66">
        <f t="shared" si="5"/>
        <v>2896.2438757007294</v>
      </c>
      <c r="AF66">
        <f t="shared" si="6"/>
        <v>241.49211276735969</v>
      </c>
      <c r="AG66">
        <f t="shared" si="7"/>
        <v>6105.41046985922</v>
      </c>
      <c r="AH66">
        <f t="shared" si="8"/>
        <v>2442.1013349408004</v>
      </c>
      <c r="AI66">
        <f t="shared" si="9"/>
        <v>-1714.384336278328</v>
      </c>
      <c r="AJ66">
        <f t="shared" si="10"/>
        <v>0</v>
      </c>
      <c r="AK66">
        <f t="shared" si="11"/>
        <v>0</v>
      </c>
      <c r="AL66">
        <f t="shared" si="12"/>
        <v>0</v>
      </c>
      <c r="AM66">
        <f t="shared" si="13"/>
        <v>2572.6473437182385</v>
      </c>
      <c r="AN66">
        <f t="shared" si="14"/>
        <v>4089.9374743737512</v>
      </c>
      <c r="AO66">
        <f t="shared" si="15"/>
        <v>0</v>
      </c>
      <c r="AP66">
        <f t="shared" si="16"/>
        <v>382.5521583970451</v>
      </c>
      <c r="AQ66">
        <f t="shared" si="17"/>
        <v>2299.0743949728853</v>
      </c>
      <c r="AR66">
        <f t="shared" si="18"/>
        <v>3980.1906713400003</v>
      </c>
      <c r="AT66">
        <f t="shared" si="19"/>
        <v>30699.6515</v>
      </c>
      <c r="AU66">
        <f t="shared" si="20"/>
        <v>28068.219437754313</v>
      </c>
    </row>
    <row r="67" spans="8:47" x14ac:dyDescent="0.35">
      <c r="H67" s="2">
        <v>41715</v>
      </c>
      <c r="I67">
        <v>33455.056700000001</v>
      </c>
      <c r="J67">
        <v>445</v>
      </c>
      <c r="K67">
        <v>1</v>
      </c>
      <c r="L67">
        <v>167732.22841941501</v>
      </c>
      <c r="M67">
        <v>171782.754656951</v>
      </c>
      <c r="N67">
        <v>0</v>
      </c>
      <c r="O67">
        <v>2384739.3069000002</v>
      </c>
      <c r="P67">
        <v>310035.63679999998</v>
      </c>
      <c r="Q67">
        <v>190554.62109439101</v>
      </c>
      <c r="R67">
        <v>0</v>
      </c>
      <c r="S67">
        <v>0</v>
      </c>
      <c r="T67">
        <v>0</v>
      </c>
      <c r="U67">
        <v>468274.32429473102</v>
      </c>
      <c r="V67">
        <v>434585.65915183001</v>
      </c>
      <c r="W67">
        <v>0</v>
      </c>
      <c r="X67">
        <v>87619.124677522603</v>
      </c>
      <c r="Y67">
        <v>56033.685492330398</v>
      </c>
      <c r="Z67">
        <v>1877160</v>
      </c>
      <c r="AC67">
        <f t="shared" si="3"/>
        <v>908.46839</v>
      </c>
      <c r="AD67">
        <f t="shared" si="4"/>
        <v>3649.9371565206807</v>
      </c>
      <c r="AE67">
        <f t="shared" si="5"/>
        <v>2797.8257250977608</v>
      </c>
      <c r="AF67">
        <f t="shared" si="6"/>
        <v>0</v>
      </c>
      <c r="AG67">
        <f t="shared" si="7"/>
        <v>7248.0574124265158</v>
      </c>
      <c r="AH67">
        <f t="shared" si="8"/>
        <v>2235.0469056911998</v>
      </c>
      <c r="AI67">
        <f t="shared" si="9"/>
        <v>-1475.4644311338695</v>
      </c>
      <c r="AJ67">
        <f t="shared" si="10"/>
        <v>0</v>
      </c>
      <c r="AK67">
        <f t="shared" si="11"/>
        <v>0</v>
      </c>
      <c r="AL67">
        <f t="shared" si="12"/>
        <v>0</v>
      </c>
      <c r="AM67">
        <f t="shared" si="13"/>
        <v>3521.6570558585245</v>
      </c>
      <c r="AN67">
        <f t="shared" si="14"/>
        <v>3442.3530061416454</v>
      </c>
      <c r="AO67">
        <f t="shared" si="15"/>
        <v>0</v>
      </c>
      <c r="AP67">
        <f t="shared" si="16"/>
        <v>405.50130900757466</v>
      </c>
      <c r="AQ67">
        <f t="shared" si="17"/>
        <v>2049.6561816239537</v>
      </c>
      <c r="AR67">
        <f t="shared" si="18"/>
        <v>3600.2990220000002</v>
      </c>
      <c r="AT67">
        <f t="shared" si="19"/>
        <v>33455.056700000001</v>
      </c>
      <c r="AU67">
        <f t="shared" si="20"/>
        <v>28383.337733233988</v>
      </c>
    </row>
    <row r="68" spans="8:47" x14ac:dyDescent="0.35">
      <c r="H68" s="2">
        <v>41722</v>
      </c>
      <c r="I68">
        <v>37250.724800000004</v>
      </c>
      <c r="J68">
        <v>443</v>
      </c>
      <c r="K68">
        <v>1</v>
      </c>
      <c r="L68">
        <v>162132.747051649</v>
      </c>
      <c r="M68">
        <v>176259.84279417101</v>
      </c>
      <c r="N68">
        <v>0</v>
      </c>
      <c r="O68">
        <v>2921996.0589999999</v>
      </c>
      <c r="P68">
        <v>318302.11680000002</v>
      </c>
      <c r="Q68">
        <v>171914.93582079301</v>
      </c>
      <c r="R68">
        <v>0</v>
      </c>
      <c r="S68">
        <v>0</v>
      </c>
      <c r="T68">
        <v>0</v>
      </c>
      <c r="U68">
        <v>347094.87457683898</v>
      </c>
      <c r="V68">
        <v>413714.678448689</v>
      </c>
      <c r="W68">
        <v>0</v>
      </c>
      <c r="X68">
        <v>98582.299742018105</v>
      </c>
      <c r="Y68">
        <v>45667.254914568803</v>
      </c>
      <c r="Z68">
        <v>2653911</v>
      </c>
      <c r="AC68">
        <f t="shared" si="3"/>
        <v>904.38538599999993</v>
      </c>
      <c r="AD68">
        <f t="shared" si="4"/>
        <v>3512.2330595557573</v>
      </c>
      <c r="AE68">
        <f t="shared" si="5"/>
        <v>2857.8418390961301</v>
      </c>
      <c r="AF68">
        <f t="shared" si="6"/>
        <v>0</v>
      </c>
      <c r="AG68">
        <f t="shared" si="7"/>
        <v>8841.0542557557092</v>
      </c>
      <c r="AH68">
        <f t="shared" si="8"/>
        <v>2284.3269714268804</v>
      </c>
      <c r="AI68">
        <f t="shared" si="9"/>
        <v>-1325.1547082938366</v>
      </c>
      <c r="AJ68">
        <f t="shared" si="10"/>
        <v>0</v>
      </c>
      <c r="AK68">
        <f t="shared" si="11"/>
        <v>0</v>
      </c>
      <c r="AL68">
        <f t="shared" si="12"/>
        <v>0</v>
      </c>
      <c r="AM68">
        <f t="shared" si="13"/>
        <v>2598.5951974944205</v>
      </c>
      <c r="AN68">
        <f t="shared" si="14"/>
        <v>3262.305725439292</v>
      </c>
      <c r="AO68">
        <f t="shared" si="15"/>
        <v>0</v>
      </c>
      <c r="AP68">
        <f t="shared" si="16"/>
        <v>454.18837137142589</v>
      </c>
      <c r="AQ68">
        <f t="shared" si="17"/>
        <v>1662.9548208120573</v>
      </c>
      <c r="AR68">
        <f t="shared" si="18"/>
        <v>5067.1918896300003</v>
      </c>
      <c r="AT68">
        <f t="shared" ref="AT68:AT99" si="21">I68</f>
        <v>37250.724800000004</v>
      </c>
      <c r="AU68">
        <f t="shared" ref="AU68:AU99" si="22">SUM(AC68:AR68)</f>
        <v>30119.92280828784</v>
      </c>
    </row>
    <row r="69" spans="8:47" x14ac:dyDescent="0.35">
      <c r="H69" s="2">
        <v>41729</v>
      </c>
      <c r="I69">
        <v>28963.672699999999</v>
      </c>
      <c r="J69">
        <v>443</v>
      </c>
      <c r="K69">
        <v>1</v>
      </c>
      <c r="L69">
        <v>147886.00823098901</v>
      </c>
      <c r="M69">
        <v>226801.085676502</v>
      </c>
      <c r="N69">
        <v>0</v>
      </c>
      <c r="O69">
        <v>1605072.9464</v>
      </c>
      <c r="P69">
        <v>388253.36839999998</v>
      </c>
      <c r="Q69">
        <v>160083.61186559501</v>
      </c>
      <c r="R69">
        <v>0</v>
      </c>
      <c r="S69">
        <v>0</v>
      </c>
      <c r="T69">
        <v>0</v>
      </c>
      <c r="U69">
        <v>344475.50474610302</v>
      </c>
      <c r="V69">
        <v>268914.54099164798</v>
      </c>
      <c r="W69">
        <v>0</v>
      </c>
      <c r="X69">
        <v>100267.839793614</v>
      </c>
      <c r="Y69">
        <v>36888.255145362797</v>
      </c>
      <c r="Z69">
        <v>774892</v>
      </c>
      <c r="AC69">
        <f t="shared" ref="AC69:AC120" si="23">(K69*K$1)*($J69*$J$1)</f>
        <v>904.38538599999993</v>
      </c>
      <c r="AD69">
        <f t="shared" ref="AD69:AD120" si="24">(L69*L$1)*($J69*$J$1)</f>
        <v>3203.6102305054455</v>
      </c>
      <c r="AE69">
        <f t="shared" ref="AE69:AE120" si="25">(M69*M$1)*($J69*$J$1)</f>
        <v>3677.3074429416688</v>
      </c>
      <c r="AF69">
        <f t="shared" ref="AF69:AF120" si="26">(N69*N$1)*($J69*$J$1)</f>
        <v>0</v>
      </c>
      <c r="AG69">
        <f t="shared" ref="AG69:AG120" si="27">(O69*O$1)*($J69*$J$1)</f>
        <v>4856.4531631930158</v>
      </c>
      <c r="AH69">
        <f t="shared" ref="AH69:AH120" si="28">(P69*P$1)*($J69*$J$1)</f>
        <v>2786.3391236594402</v>
      </c>
      <c r="AI69">
        <f t="shared" ref="AI69:AI120" si="29">(Q69*Q$1)*($J69*$J$1)</f>
        <v>-1233.9564969823793</v>
      </c>
      <c r="AJ69">
        <f t="shared" ref="AJ69:AJ120" si="30">(R69*R$1)*($J69*$J$1)</f>
        <v>0</v>
      </c>
      <c r="AK69">
        <f t="shared" ref="AK69:AK120" si="31">(S69*S$1)*($J69*$J$1)</f>
        <v>0</v>
      </c>
      <c r="AL69">
        <f t="shared" ref="AL69:AL120" si="32">(T69*T$1)*($J69*$J$1)</f>
        <v>0</v>
      </c>
      <c r="AM69">
        <f t="shared" ref="AM69:AM120" si="33">(U69*U$1)*($J69*$J$1)</f>
        <v>2578.9847613826496</v>
      </c>
      <c r="AN69">
        <f t="shared" ref="AN69:AN120" si="34">(V69*V$1)*($J69*$J$1)</f>
        <v>2120.4987215355409</v>
      </c>
      <c r="AO69">
        <f t="shared" ref="AO69:AO120" si="35">(W69*W$1)*($J69*$J$1)</f>
        <v>0</v>
      </c>
      <c r="AP69">
        <f t="shared" ref="AP69:AP120" si="36">(X69*X$1)*($J69*$J$1)</f>
        <v>461.95399149713842</v>
      </c>
      <c r="AQ69">
        <f t="shared" ref="AQ69:AQ120" si="37">(Y69*Y$1)*($J69*$J$1)</f>
        <v>1343.271055816328</v>
      </c>
      <c r="AR69">
        <f t="shared" ref="AR69:AR120" si="38">(Z69*Z$1)*($J69*$J$1)</f>
        <v>1479.5245423600002</v>
      </c>
      <c r="AT69">
        <f t="shared" si="21"/>
        <v>28963.672699999999</v>
      </c>
      <c r="AU69">
        <f t="shared" si="22"/>
        <v>22178.371921908845</v>
      </c>
    </row>
    <row r="70" spans="8:47" x14ac:dyDescent="0.35">
      <c r="H70" s="2">
        <v>41736</v>
      </c>
      <c r="I70">
        <v>30435.4215</v>
      </c>
      <c r="J70">
        <v>444</v>
      </c>
      <c r="K70">
        <v>1</v>
      </c>
      <c r="L70">
        <v>134660.08493859301</v>
      </c>
      <c r="M70">
        <v>239828.25140590101</v>
      </c>
      <c r="N70">
        <v>0</v>
      </c>
      <c r="O70">
        <v>1400687.9952012501</v>
      </c>
      <c r="P70">
        <v>401770.34600000002</v>
      </c>
      <c r="Q70">
        <v>163047.108899196</v>
      </c>
      <c r="R70">
        <v>0</v>
      </c>
      <c r="S70">
        <v>0</v>
      </c>
      <c r="T70">
        <v>0</v>
      </c>
      <c r="U70">
        <v>558518.427662662</v>
      </c>
      <c r="V70">
        <v>343135.980550821</v>
      </c>
      <c r="W70">
        <v>0</v>
      </c>
      <c r="X70">
        <v>93065.271834891595</v>
      </c>
      <c r="Y70">
        <v>32824.845191968401</v>
      </c>
      <c r="Z70">
        <v>1712558</v>
      </c>
      <c r="AC70">
        <f t="shared" si="23"/>
        <v>906.42688799999996</v>
      </c>
      <c r="AD70">
        <f t="shared" si="24"/>
        <v>2923.6859001527564</v>
      </c>
      <c r="AE70">
        <f t="shared" si="25"/>
        <v>3897.3050166464541</v>
      </c>
      <c r="AF70">
        <f t="shared" si="26"/>
        <v>0</v>
      </c>
      <c r="AG70">
        <f t="shared" si="27"/>
        <v>4247.6143592076942</v>
      </c>
      <c r="AH70">
        <f t="shared" si="28"/>
        <v>2889.8537447088001</v>
      </c>
      <c r="AI70">
        <f t="shared" si="29"/>
        <v>-1259.6367445116286</v>
      </c>
      <c r="AJ70">
        <f t="shared" si="30"/>
        <v>0</v>
      </c>
      <c r="AK70">
        <f t="shared" si="31"/>
        <v>0</v>
      </c>
      <c r="AL70">
        <f t="shared" si="32"/>
        <v>0</v>
      </c>
      <c r="AM70">
        <f t="shared" si="33"/>
        <v>4190.8988738095504</v>
      </c>
      <c r="AN70">
        <f t="shared" si="34"/>
        <v>2711.8722814892485</v>
      </c>
      <c r="AO70">
        <f t="shared" si="35"/>
        <v>0</v>
      </c>
      <c r="AP70">
        <f t="shared" si="36"/>
        <v>429.73819922479544</v>
      </c>
      <c r="AQ70">
        <f t="shared" si="37"/>
        <v>1198.0018100022323</v>
      </c>
      <c r="AR70">
        <f t="shared" si="38"/>
        <v>3277.2194911199999</v>
      </c>
      <c r="AT70">
        <f t="shared" si="21"/>
        <v>30435.4215</v>
      </c>
      <c r="AU70">
        <f t="shared" si="22"/>
        <v>25412.979819849901</v>
      </c>
    </row>
    <row r="71" spans="8:47" x14ac:dyDescent="0.35">
      <c r="H71" s="2">
        <v>41743</v>
      </c>
      <c r="I71">
        <v>31203.919000000002</v>
      </c>
      <c r="J71">
        <v>445</v>
      </c>
      <c r="K71">
        <v>1</v>
      </c>
      <c r="L71">
        <v>131398.20096315601</v>
      </c>
      <c r="M71">
        <v>261344.12084354</v>
      </c>
      <c r="N71">
        <v>0</v>
      </c>
      <c r="O71">
        <v>1289024.7380021201</v>
      </c>
      <c r="P71">
        <v>387183.41080000001</v>
      </c>
      <c r="Q71">
        <v>170552.86167439699</v>
      </c>
      <c r="R71">
        <v>0</v>
      </c>
      <c r="S71">
        <v>0</v>
      </c>
      <c r="T71">
        <v>0</v>
      </c>
      <c r="U71">
        <v>435044.776597597</v>
      </c>
      <c r="V71">
        <v>391379.91626428301</v>
      </c>
      <c r="W71">
        <v>0</v>
      </c>
      <c r="X71">
        <v>87427.2174679132</v>
      </c>
      <c r="Y71">
        <v>26491.112469614702</v>
      </c>
      <c r="Z71">
        <v>1798535</v>
      </c>
      <c r="AC71">
        <f t="shared" si="23"/>
        <v>908.46839</v>
      </c>
      <c r="AD71">
        <f t="shared" si="24"/>
        <v>2859.2905520587565</v>
      </c>
      <c r="AE71">
        <f t="shared" si="25"/>
        <v>4256.5116961787362</v>
      </c>
      <c r="AF71">
        <f t="shared" si="26"/>
        <v>0</v>
      </c>
      <c r="AG71">
        <f t="shared" si="27"/>
        <v>3917.7973374467433</v>
      </c>
      <c r="AH71">
        <f t="shared" si="28"/>
        <v>2791.2052084572001</v>
      </c>
      <c r="AI71">
        <f t="shared" si="29"/>
        <v>-1320.5908079448559</v>
      </c>
      <c r="AJ71">
        <f t="shared" si="30"/>
        <v>0</v>
      </c>
      <c r="AK71">
        <f t="shared" si="31"/>
        <v>0</v>
      </c>
      <c r="AL71">
        <f t="shared" si="32"/>
        <v>0</v>
      </c>
      <c r="AM71">
        <f t="shared" si="33"/>
        <v>3271.7542424022286</v>
      </c>
      <c r="AN71">
        <f t="shared" si="34"/>
        <v>3100.1203167293852</v>
      </c>
      <c r="AO71">
        <f t="shared" si="35"/>
        <v>0</v>
      </c>
      <c r="AP71">
        <f t="shared" si="36"/>
        <v>404.61316244150231</v>
      </c>
      <c r="AQ71">
        <f t="shared" si="37"/>
        <v>969.01840302603637</v>
      </c>
      <c r="AR71">
        <f t="shared" si="38"/>
        <v>3449.5002032500001</v>
      </c>
      <c r="AT71">
        <f t="shared" si="21"/>
        <v>31203.919000000002</v>
      </c>
      <c r="AU71">
        <f t="shared" si="22"/>
        <v>24607.688704045737</v>
      </c>
    </row>
    <row r="72" spans="8:47" x14ac:dyDescent="0.35">
      <c r="H72" s="2">
        <v>41750</v>
      </c>
      <c r="I72">
        <v>13542.1438</v>
      </c>
      <c r="J72">
        <v>445</v>
      </c>
      <c r="K72">
        <v>1</v>
      </c>
      <c r="L72">
        <v>94423.610577893705</v>
      </c>
      <c r="M72">
        <v>192625.67250612401</v>
      </c>
      <c r="N72">
        <v>0</v>
      </c>
      <c r="O72">
        <v>902317.31660148699</v>
      </c>
      <c r="P72">
        <v>289275.99800000002</v>
      </c>
      <c r="Q72">
        <v>172839.746255798</v>
      </c>
      <c r="R72">
        <v>0</v>
      </c>
      <c r="S72">
        <v>0</v>
      </c>
      <c r="T72">
        <v>0</v>
      </c>
      <c r="U72">
        <v>393241.95095855801</v>
      </c>
      <c r="V72">
        <v>254396.94557178399</v>
      </c>
      <c r="W72">
        <v>0</v>
      </c>
      <c r="X72">
        <v>92782.773974330601</v>
      </c>
      <c r="Y72">
        <v>21215.684835282402</v>
      </c>
      <c r="Z72">
        <v>658905</v>
      </c>
      <c r="AC72">
        <f t="shared" si="23"/>
        <v>908.46839</v>
      </c>
      <c r="AD72">
        <f t="shared" si="24"/>
        <v>2054.7049779802564</v>
      </c>
      <c r="AE72">
        <f t="shared" si="25"/>
        <v>3137.2943281072421</v>
      </c>
      <c r="AF72">
        <f t="shared" si="26"/>
        <v>0</v>
      </c>
      <c r="AG72">
        <f t="shared" si="27"/>
        <v>2742.4581362127292</v>
      </c>
      <c r="AH72">
        <f t="shared" si="28"/>
        <v>2085.3906695820001</v>
      </c>
      <c r="AI72">
        <f t="shared" si="29"/>
        <v>-1338.2981552586439</v>
      </c>
      <c r="AJ72">
        <f t="shared" si="30"/>
        <v>0</v>
      </c>
      <c r="AK72">
        <f t="shared" si="31"/>
        <v>0</v>
      </c>
      <c r="AL72">
        <f t="shared" si="32"/>
        <v>0</v>
      </c>
      <c r="AM72">
        <f t="shared" si="33"/>
        <v>2957.3760921838357</v>
      </c>
      <c r="AN72">
        <f t="shared" si="34"/>
        <v>2015.0782058741008</v>
      </c>
      <c r="AO72">
        <f t="shared" si="35"/>
        <v>0</v>
      </c>
      <c r="AP72">
        <f t="shared" si="36"/>
        <v>429.39867795320203</v>
      </c>
      <c r="AQ72">
        <f t="shared" si="37"/>
        <v>776.04853558979505</v>
      </c>
      <c r="AR72">
        <f t="shared" si="38"/>
        <v>1263.74684475</v>
      </c>
      <c r="AT72">
        <f t="shared" si="21"/>
        <v>13542.1438</v>
      </c>
      <c r="AU72">
        <f t="shared" si="22"/>
        <v>17031.666702974519</v>
      </c>
    </row>
    <row r="73" spans="8:47" x14ac:dyDescent="0.35">
      <c r="H73" s="2">
        <v>41757</v>
      </c>
      <c r="I73">
        <v>7514.3834999999999</v>
      </c>
      <c r="J73">
        <v>445</v>
      </c>
      <c r="K73">
        <v>1</v>
      </c>
      <c r="L73">
        <v>79039.636346736195</v>
      </c>
      <c r="M73">
        <v>201131.29350367401</v>
      </c>
      <c r="N73">
        <v>0</v>
      </c>
      <c r="O73">
        <v>1083785.0680018601</v>
      </c>
      <c r="P73">
        <v>305282.22399999999</v>
      </c>
      <c r="Q73">
        <v>177696.82969184799</v>
      </c>
      <c r="R73">
        <v>0</v>
      </c>
      <c r="S73">
        <v>0</v>
      </c>
      <c r="T73">
        <v>0</v>
      </c>
      <c r="U73">
        <v>264621.17057513399</v>
      </c>
      <c r="V73">
        <v>288840.97266853502</v>
      </c>
      <c r="W73">
        <v>0</v>
      </c>
      <c r="X73">
        <v>126988.21917946399</v>
      </c>
      <c r="Y73">
        <v>16989.096059563399</v>
      </c>
      <c r="Z73">
        <v>1453603</v>
      </c>
      <c r="AC73">
        <f t="shared" si="23"/>
        <v>908.46839</v>
      </c>
      <c r="AD73">
        <f t="shared" si="24"/>
        <v>1719.9420067231531</v>
      </c>
      <c r="AE73">
        <f t="shared" si="25"/>
        <v>3275.8253772943385</v>
      </c>
      <c r="AF73">
        <f t="shared" si="26"/>
        <v>0</v>
      </c>
      <c r="AG73">
        <f t="shared" si="27"/>
        <v>3294.0021464314532</v>
      </c>
      <c r="AH73">
        <f t="shared" si="28"/>
        <v>2200.779552816</v>
      </c>
      <c r="AI73">
        <f t="shared" si="29"/>
        <v>-1375.906552303979</v>
      </c>
      <c r="AJ73">
        <f t="shared" si="30"/>
        <v>0</v>
      </c>
      <c r="AK73">
        <f t="shared" si="31"/>
        <v>0</v>
      </c>
      <c r="AL73">
        <f t="shared" si="32"/>
        <v>0</v>
      </c>
      <c r="AM73">
        <f t="shared" si="33"/>
        <v>1990.0835133102951</v>
      </c>
      <c r="AN73">
        <f t="shared" si="34"/>
        <v>2287.9093445074659</v>
      </c>
      <c r="AO73">
        <f t="shared" si="35"/>
        <v>0</v>
      </c>
      <c r="AP73">
        <f t="shared" si="36"/>
        <v>587.70147836255933</v>
      </c>
      <c r="AQ73">
        <f t="shared" si="37"/>
        <v>621.44414476276961</v>
      </c>
      <c r="AR73">
        <f t="shared" si="38"/>
        <v>2787.9378738500004</v>
      </c>
      <c r="AT73">
        <f t="shared" si="21"/>
        <v>7514.3834999999999</v>
      </c>
      <c r="AU73">
        <f t="shared" si="22"/>
        <v>18298.187275754059</v>
      </c>
    </row>
    <row r="74" spans="8:47" x14ac:dyDescent="0.35">
      <c r="H74" s="2">
        <v>41764</v>
      </c>
      <c r="I74">
        <v>22066.880000000001</v>
      </c>
      <c r="J74">
        <v>447</v>
      </c>
      <c r="K74">
        <v>1</v>
      </c>
      <c r="L74">
        <v>106240.791808041</v>
      </c>
      <c r="M74">
        <v>232795.726102204</v>
      </c>
      <c r="N74">
        <v>0</v>
      </c>
      <c r="O74">
        <v>1273430.17932071</v>
      </c>
      <c r="P74">
        <v>298780.17879999999</v>
      </c>
      <c r="Q74">
        <v>196440.84226888599</v>
      </c>
      <c r="R74">
        <v>0</v>
      </c>
      <c r="S74">
        <v>0</v>
      </c>
      <c r="T74">
        <v>0</v>
      </c>
      <c r="U74">
        <v>158772.70234508</v>
      </c>
      <c r="V74">
        <v>311229.59028142202</v>
      </c>
      <c r="W74">
        <v>0</v>
      </c>
      <c r="X74">
        <v>231669.57534357099</v>
      </c>
      <c r="Y74">
        <v>13616.9589038144</v>
      </c>
      <c r="Z74">
        <v>1889058</v>
      </c>
      <c r="AC74">
        <f t="shared" si="23"/>
        <v>912.55139399999996</v>
      </c>
      <c r="AD74">
        <f t="shared" si="24"/>
        <v>2322.2430995777027</v>
      </c>
      <c r="AE74">
        <f t="shared" si="25"/>
        <v>3808.5846381772781</v>
      </c>
      <c r="AF74">
        <f t="shared" si="26"/>
        <v>0</v>
      </c>
      <c r="AG74">
        <f t="shared" si="27"/>
        <v>3887.7950717679209</v>
      </c>
      <c r="AH74">
        <f t="shared" si="28"/>
        <v>2163.5867867623201</v>
      </c>
      <c r="AI74">
        <f t="shared" si="29"/>
        <v>-1527.8775829989413</v>
      </c>
      <c r="AJ74">
        <f t="shared" si="30"/>
        <v>0</v>
      </c>
      <c r="AK74">
        <f t="shared" si="31"/>
        <v>0</v>
      </c>
      <c r="AL74">
        <f t="shared" si="32"/>
        <v>0</v>
      </c>
      <c r="AM74">
        <f t="shared" si="33"/>
        <v>1199.416625325438</v>
      </c>
      <c r="AN74">
        <f t="shared" si="34"/>
        <v>2476.3293580331624</v>
      </c>
      <c r="AO74">
        <f t="shared" si="35"/>
        <v>0</v>
      </c>
      <c r="AP74">
        <f t="shared" si="36"/>
        <v>1076.9855218571929</v>
      </c>
      <c r="AQ74">
        <f t="shared" si="37"/>
        <v>500.3333677864141</v>
      </c>
      <c r="AR74">
        <f t="shared" si="38"/>
        <v>3639.4024710600002</v>
      </c>
      <c r="AT74">
        <f t="shared" si="21"/>
        <v>22066.880000000001</v>
      </c>
      <c r="AU74">
        <f t="shared" si="22"/>
        <v>20459.350751348487</v>
      </c>
    </row>
    <row r="75" spans="8:47" x14ac:dyDescent="0.35">
      <c r="H75" s="2">
        <v>41771</v>
      </c>
      <c r="I75">
        <v>28080.787</v>
      </c>
      <c r="J75">
        <v>448</v>
      </c>
      <c r="K75">
        <v>1</v>
      </c>
      <c r="L75">
        <v>144378.66508482501</v>
      </c>
      <c r="M75">
        <v>282879.70566132199</v>
      </c>
      <c r="N75">
        <v>1440299.2956375</v>
      </c>
      <c r="O75">
        <v>981852.24988090899</v>
      </c>
      <c r="P75">
        <v>316110.5528</v>
      </c>
      <c r="Q75">
        <v>241202.32170166401</v>
      </c>
      <c r="R75">
        <v>0</v>
      </c>
      <c r="S75">
        <v>0</v>
      </c>
      <c r="T75">
        <v>0</v>
      </c>
      <c r="U75">
        <v>218741.62140704799</v>
      </c>
      <c r="V75">
        <v>531132.871671987</v>
      </c>
      <c r="W75">
        <v>0</v>
      </c>
      <c r="X75">
        <v>306620.66027485701</v>
      </c>
      <c r="Y75">
        <v>10922.9712163405</v>
      </c>
      <c r="Z75">
        <v>2812281</v>
      </c>
      <c r="AC75">
        <f t="shared" si="23"/>
        <v>914.592896</v>
      </c>
      <c r="AD75">
        <f t="shared" si="24"/>
        <v>3162.9322917462787</v>
      </c>
      <c r="AE75">
        <f t="shared" si="25"/>
        <v>4638.3219577875652</v>
      </c>
      <c r="AF75">
        <f t="shared" si="26"/>
        <v>4852.3107150309124</v>
      </c>
      <c r="AG75">
        <f t="shared" si="27"/>
        <v>3004.3107882756003</v>
      </c>
      <c r="AH75">
        <f t="shared" si="28"/>
        <v>2294.20394800128</v>
      </c>
      <c r="AI75">
        <f t="shared" si="29"/>
        <v>-1880.2203381288111</v>
      </c>
      <c r="AJ75">
        <f t="shared" si="30"/>
        <v>0</v>
      </c>
      <c r="AK75">
        <f t="shared" si="31"/>
        <v>0</v>
      </c>
      <c r="AL75">
        <f t="shared" si="32"/>
        <v>0</v>
      </c>
      <c r="AM75">
        <f t="shared" si="33"/>
        <v>1656.1365639970418</v>
      </c>
      <c r="AN75">
        <f t="shared" si="34"/>
        <v>4235.4659718610928</v>
      </c>
      <c r="AO75">
        <f t="shared" si="35"/>
        <v>0</v>
      </c>
      <c r="AP75">
        <f t="shared" si="36"/>
        <v>1428.6069803526138</v>
      </c>
      <c r="AQ75">
        <f t="shared" si="37"/>
        <v>402.24496882446874</v>
      </c>
      <c r="AR75">
        <f t="shared" si="38"/>
        <v>5430.1771372800004</v>
      </c>
      <c r="AT75">
        <f t="shared" si="21"/>
        <v>28080.787</v>
      </c>
      <c r="AU75">
        <f t="shared" si="22"/>
        <v>30139.08388102804</v>
      </c>
    </row>
    <row r="76" spans="8:47" x14ac:dyDescent="0.35">
      <c r="H76" s="2">
        <v>41778</v>
      </c>
      <c r="I76">
        <v>36332.544999999998</v>
      </c>
      <c r="J76">
        <v>448</v>
      </c>
      <c r="K76">
        <v>1</v>
      </c>
      <c r="L76">
        <v>182060.25905089499</v>
      </c>
      <c r="M76">
        <v>341092.08339679299</v>
      </c>
      <c r="N76">
        <v>2946862.70257125</v>
      </c>
      <c r="O76">
        <v>456697.98670320702</v>
      </c>
      <c r="P76">
        <v>294963.20679999999</v>
      </c>
      <c r="Q76">
        <v>221984.28127624799</v>
      </c>
      <c r="R76">
        <v>0</v>
      </c>
      <c r="S76">
        <v>0</v>
      </c>
      <c r="T76">
        <v>0</v>
      </c>
      <c r="U76">
        <v>325626.52284422901</v>
      </c>
      <c r="V76">
        <v>747763.16737194697</v>
      </c>
      <c r="W76">
        <v>0</v>
      </c>
      <c r="X76">
        <v>282096.52821988502</v>
      </c>
      <c r="Y76">
        <v>18633.5057212875</v>
      </c>
      <c r="Z76">
        <v>4660947</v>
      </c>
      <c r="AC76">
        <f t="shared" si="23"/>
        <v>914.592896</v>
      </c>
      <c r="AD76">
        <f t="shared" si="24"/>
        <v>3988.4305070797668</v>
      </c>
      <c r="AE76">
        <f t="shared" si="25"/>
        <v>5592.8186730405359</v>
      </c>
      <c r="AF76">
        <f t="shared" si="26"/>
        <v>9927.8625704544374</v>
      </c>
      <c r="AG76">
        <f t="shared" si="27"/>
        <v>1397.4227676339408</v>
      </c>
      <c r="AH76">
        <f t="shared" si="28"/>
        <v>2140.7249696716804</v>
      </c>
      <c r="AI76">
        <f t="shared" si="29"/>
        <v>-1730.4118694046083</v>
      </c>
      <c r="AJ76">
        <f t="shared" si="30"/>
        <v>0</v>
      </c>
      <c r="AK76">
        <f t="shared" si="31"/>
        <v>0</v>
      </c>
      <c r="AL76">
        <f t="shared" si="32"/>
        <v>0</v>
      </c>
      <c r="AM76">
        <f t="shared" si="33"/>
        <v>2465.3835297582268</v>
      </c>
      <c r="AN76">
        <f t="shared" si="34"/>
        <v>5962.962601890853</v>
      </c>
      <c r="AO76">
        <f t="shared" si="35"/>
        <v>0</v>
      </c>
      <c r="AP76">
        <f t="shared" si="36"/>
        <v>1314.3441442820883</v>
      </c>
      <c r="AQ76">
        <f t="shared" si="37"/>
        <v>686.19002828984503</v>
      </c>
      <c r="AR76">
        <f t="shared" si="38"/>
        <v>8999.7293433600007</v>
      </c>
      <c r="AT76">
        <f t="shared" si="21"/>
        <v>36332.544999999998</v>
      </c>
      <c r="AU76">
        <f t="shared" si="22"/>
        <v>41660.050162056767</v>
      </c>
    </row>
    <row r="77" spans="8:47" x14ac:dyDescent="0.35">
      <c r="H77" s="2">
        <v>41785</v>
      </c>
      <c r="I77">
        <v>38768.757100000003</v>
      </c>
      <c r="J77">
        <v>448</v>
      </c>
      <c r="K77">
        <v>1</v>
      </c>
      <c r="L77">
        <v>193261.65543053701</v>
      </c>
      <c r="M77">
        <v>378591.07003807602</v>
      </c>
      <c r="N77">
        <v>3953808.92742487</v>
      </c>
      <c r="O77">
        <v>44321.050934639003</v>
      </c>
      <c r="P77">
        <v>287115.33880000003</v>
      </c>
      <c r="Q77">
        <v>212322.51095718599</v>
      </c>
      <c r="R77">
        <v>0</v>
      </c>
      <c r="S77">
        <v>1</v>
      </c>
      <c r="T77">
        <v>0</v>
      </c>
      <c r="U77">
        <v>245772.91370653699</v>
      </c>
      <c r="V77">
        <v>964300.94534176495</v>
      </c>
      <c r="W77">
        <v>0</v>
      </c>
      <c r="X77">
        <v>241120.222575908</v>
      </c>
      <c r="Y77">
        <v>17414.6201410471</v>
      </c>
      <c r="Z77">
        <v>3764187</v>
      </c>
      <c r="AC77">
        <f t="shared" si="23"/>
        <v>914.592896</v>
      </c>
      <c r="AD77">
        <f t="shared" si="24"/>
        <v>4233.8217378478603</v>
      </c>
      <c r="AE77">
        <f t="shared" si="25"/>
        <v>6207.6820572003253</v>
      </c>
      <c r="AF77">
        <f t="shared" si="26"/>
        <v>13320.22412413729</v>
      </c>
      <c r="AG77">
        <f t="shared" si="27"/>
        <v>135.6153244918458</v>
      </c>
      <c r="AH77">
        <f t="shared" si="28"/>
        <v>2083.7682828748802</v>
      </c>
      <c r="AI77">
        <f t="shared" si="29"/>
        <v>-1655.0964374134562</v>
      </c>
      <c r="AJ77">
        <f t="shared" si="30"/>
        <v>0</v>
      </c>
      <c r="AK77">
        <f t="shared" si="31"/>
        <v>-5672.7955199999997</v>
      </c>
      <c r="AL77">
        <f t="shared" si="32"/>
        <v>0</v>
      </c>
      <c r="AM77">
        <f t="shared" si="33"/>
        <v>1860.7958842549331</v>
      </c>
      <c r="AN77">
        <f t="shared" si="34"/>
        <v>7689.7214585333704</v>
      </c>
      <c r="AO77">
        <f t="shared" si="35"/>
        <v>0</v>
      </c>
      <c r="AP77">
        <f t="shared" si="36"/>
        <v>1123.4273410256706</v>
      </c>
      <c r="AQ77">
        <f t="shared" si="37"/>
        <v>641.30383546614416</v>
      </c>
      <c r="AR77">
        <f t="shared" si="38"/>
        <v>7268.1933945599994</v>
      </c>
      <c r="AT77">
        <f t="shared" si="21"/>
        <v>38768.757100000003</v>
      </c>
      <c r="AU77">
        <f t="shared" si="22"/>
        <v>38151.254378978869</v>
      </c>
    </row>
    <row r="78" spans="8:47" x14ac:dyDescent="0.35">
      <c r="H78" s="2">
        <v>41792</v>
      </c>
      <c r="I78">
        <v>28697.537700000001</v>
      </c>
      <c r="J78">
        <v>451</v>
      </c>
      <c r="K78">
        <v>1</v>
      </c>
      <c r="L78">
        <v>178357.72325832199</v>
      </c>
      <c r="M78">
        <v>348290.23202284501</v>
      </c>
      <c r="N78">
        <v>2427966.9850687501</v>
      </c>
      <c r="O78">
        <v>858261.7</v>
      </c>
      <c r="P78">
        <v>293498.9216</v>
      </c>
      <c r="Q78">
        <v>220753.80321788901</v>
      </c>
      <c r="R78">
        <v>0</v>
      </c>
      <c r="S78">
        <v>0</v>
      </c>
      <c r="T78">
        <v>0</v>
      </c>
      <c r="U78">
        <v>474374.06442392198</v>
      </c>
      <c r="V78">
        <v>642353.44049167901</v>
      </c>
      <c r="W78">
        <v>0</v>
      </c>
      <c r="X78">
        <v>234594.17806072699</v>
      </c>
      <c r="Y78">
        <v>14285.5447563408</v>
      </c>
      <c r="Z78">
        <v>1885869</v>
      </c>
      <c r="AC78">
        <f t="shared" si="23"/>
        <v>920.71740199999999</v>
      </c>
      <c r="AD78">
        <f t="shared" si="24"/>
        <v>3933.4833929667075</v>
      </c>
      <c r="AE78">
        <f t="shared" si="25"/>
        <v>5749.0875439082938</v>
      </c>
      <c r="AF78">
        <f t="shared" si="26"/>
        <v>8234.4985892003679</v>
      </c>
      <c r="AG78">
        <f t="shared" si="27"/>
        <v>2643.7292623610001</v>
      </c>
      <c r="AH78">
        <f t="shared" si="28"/>
        <v>2144.36182099392</v>
      </c>
      <c r="AI78">
        <f t="shared" si="29"/>
        <v>-1732.3433953720621</v>
      </c>
      <c r="AJ78">
        <f t="shared" si="30"/>
        <v>0</v>
      </c>
      <c r="AK78">
        <f t="shared" si="31"/>
        <v>0</v>
      </c>
      <c r="AL78">
        <f t="shared" si="32"/>
        <v>0</v>
      </c>
      <c r="AM78">
        <f t="shared" si="33"/>
        <v>3615.6316816326907</v>
      </c>
      <c r="AN78">
        <f t="shared" si="34"/>
        <v>5156.6849495791002</v>
      </c>
      <c r="AO78">
        <f t="shared" si="35"/>
        <v>0</v>
      </c>
      <c r="AP78">
        <f t="shared" si="36"/>
        <v>1100.3405327760338</v>
      </c>
      <c r="AQ78">
        <f t="shared" si="37"/>
        <v>529.59657231601739</v>
      </c>
      <c r="AR78">
        <f t="shared" si="38"/>
        <v>3665.7710208900003</v>
      </c>
      <c r="AT78">
        <f t="shared" si="21"/>
        <v>28697.537700000001</v>
      </c>
      <c r="AU78">
        <f t="shared" si="22"/>
        <v>35961.559373252072</v>
      </c>
    </row>
    <row r="79" spans="8:47" x14ac:dyDescent="0.35">
      <c r="H79" s="2">
        <v>41799</v>
      </c>
      <c r="I79">
        <v>29490.5798</v>
      </c>
      <c r="J79">
        <v>451</v>
      </c>
      <c r="K79">
        <v>1</v>
      </c>
      <c r="L79">
        <v>175162.373954993</v>
      </c>
      <c r="M79">
        <v>330359.689213707</v>
      </c>
      <c r="N79">
        <v>1034618.84344875</v>
      </c>
      <c r="O79">
        <v>1894008.32785</v>
      </c>
      <c r="P79">
        <v>299238.16399999999</v>
      </c>
      <c r="Q79">
        <v>244193.772413417</v>
      </c>
      <c r="R79">
        <v>0</v>
      </c>
      <c r="S79">
        <v>0</v>
      </c>
      <c r="T79">
        <v>0</v>
      </c>
      <c r="U79">
        <v>382368.93865435303</v>
      </c>
      <c r="V79">
        <v>521955.58879459102</v>
      </c>
      <c r="W79">
        <v>0</v>
      </c>
      <c r="X79">
        <v>238431.34244858101</v>
      </c>
      <c r="Y79">
        <v>11466.387447147799</v>
      </c>
      <c r="Z79">
        <v>2344405</v>
      </c>
      <c r="AC79">
        <f t="shared" si="23"/>
        <v>920.71740199999999</v>
      </c>
      <c r="AD79">
        <f t="shared" si="24"/>
        <v>3863.0134789660206</v>
      </c>
      <c r="AE79">
        <f t="shared" si="25"/>
        <v>5453.1152459749756</v>
      </c>
      <c r="AF79">
        <f t="shared" si="26"/>
        <v>3508.9304999333044</v>
      </c>
      <c r="AG79">
        <f t="shared" si="27"/>
        <v>5834.1706725261911</v>
      </c>
      <c r="AH79">
        <f t="shared" si="28"/>
        <v>2186.2938738168</v>
      </c>
      <c r="AI79">
        <f t="shared" si="29"/>
        <v>-1916.2862096370484</v>
      </c>
      <c r="AJ79">
        <f t="shared" si="30"/>
        <v>0</v>
      </c>
      <c r="AK79">
        <f t="shared" si="31"/>
        <v>0</v>
      </c>
      <c r="AL79">
        <f t="shared" si="32"/>
        <v>0</v>
      </c>
      <c r="AM79">
        <f t="shared" si="33"/>
        <v>2914.3778135296134</v>
      </c>
      <c r="AN79">
        <f t="shared" si="34"/>
        <v>4190.155075725218</v>
      </c>
      <c r="AO79">
        <f t="shared" si="35"/>
        <v>0</v>
      </c>
      <c r="AP79">
        <f t="shared" si="36"/>
        <v>1118.3383686208244</v>
      </c>
      <c r="AQ79">
        <f t="shared" si="37"/>
        <v>425.08420871815269</v>
      </c>
      <c r="AR79">
        <f t="shared" si="38"/>
        <v>4557.0778830500003</v>
      </c>
      <c r="AT79">
        <f t="shared" si="21"/>
        <v>29490.5798</v>
      </c>
      <c r="AU79">
        <f t="shared" si="22"/>
        <v>33054.98831322405</v>
      </c>
    </row>
    <row r="80" spans="8:47" x14ac:dyDescent="0.35">
      <c r="H80" s="2">
        <v>41806</v>
      </c>
      <c r="I80">
        <v>26487.806199999999</v>
      </c>
      <c r="J80">
        <v>451</v>
      </c>
      <c r="K80">
        <v>1</v>
      </c>
      <c r="L80">
        <v>168391.62437299601</v>
      </c>
      <c r="M80">
        <v>311463.40352822398</v>
      </c>
      <c r="N80">
        <v>75618.4631947499</v>
      </c>
      <c r="O80">
        <v>2597311.7881450001</v>
      </c>
      <c r="P80">
        <v>318965.88760000002</v>
      </c>
      <c r="Q80">
        <v>301930.67931006302</v>
      </c>
      <c r="R80">
        <v>0</v>
      </c>
      <c r="S80">
        <v>0</v>
      </c>
      <c r="T80">
        <v>0</v>
      </c>
      <c r="U80">
        <v>402458.55800761201</v>
      </c>
      <c r="V80">
        <v>443230.288978984</v>
      </c>
      <c r="W80">
        <v>0</v>
      </c>
      <c r="X80">
        <v>270642.07395886502</v>
      </c>
      <c r="Y80">
        <v>9210.6949172613604</v>
      </c>
      <c r="Z80">
        <v>2123787</v>
      </c>
      <c r="AC80">
        <f t="shared" si="23"/>
        <v>920.71740199999999</v>
      </c>
      <c r="AD80">
        <f t="shared" si="24"/>
        <v>3713.6920447596171</v>
      </c>
      <c r="AE80">
        <f t="shared" si="25"/>
        <v>5141.2018166789821</v>
      </c>
      <c r="AF80">
        <f t="shared" si="26"/>
        <v>256.46153029425818</v>
      </c>
      <c r="AG80">
        <f t="shared" si="27"/>
        <v>8000.5774203766887</v>
      </c>
      <c r="AH80">
        <f t="shared" si="28"/>
        <v>2330.4285679831205</v>
      </c>
      <c r="AI80">
        <f t="shared" si="29"/>
        <v>-2369.3708128177882</v>
      </c>
      <c r="AJ80">
        <f t="shared" si="30"/>
        <v>0</v>
      </c>
      <c r="AK80">
        <f t="shared" si="31"/>
        <v>0</v>
      </c>
      <c r="AL80">
        <f t="shared" si="32"/>
        <v>0</v>
      </c>
      <c r="AM80">
        <f t="shared" si="33"/>
        <v>3067.4988832782183</v>
      </c>
      <c r="AN80">
        <f t="shared" si="34"/>
        <v>3558.1641138654873</v>
      </c>
      <c r="AO80">
        <f t="shared" si="35"/>
        <v>0</v>
      </c>
      <c r="AP80">
        <f t="shared" si="36"/>
        <v>1269.4195836966605</v>
      </c>
      <c r="AQ80">
        <f t="shared" si="37"/>
        <v>341.46072411169661</v>
      </c>
      <c r="AR80">
        <f t="shared" si="38"/>
        <v>4128.2384084699997</v>
      </c>
      <c r="AT80">
        <f t="shared" si="21"/>
        <v>26487.806199999999</v>
      </c>
      <c r="AU80">
        <f t="shared" si="22"/>
        <v>30358.489682696942</v>
      </c>
    </row>
    <row r="81" spans="8:47" x14ac:dyDescent="0.35">
      <c r="H81" s="2">
        <v>41813</v>
      </c>
      <c r="I81">
        <v>31832.668600000001</v>
      </c>
      <c r="J81">
        <v>451</v>
      </c>
      <c r="K81">
        <v>1</v>
      </c>
      <c r="L81">
        <v>152447.12462379699</v>
      </c>
      <c r="M81">
        <v>246299.66211693399</v>
      </c>
      <c r="N81">
        <v>0</v>
      </c>
      <c r="O81">
        <v>3275699.7064514998</v>
      </c>
      <c r="P81">
        <v>349334.99160000001</v>
      </c>
      <c r="Q81">
        <v>344888.199482547</v>
      </c>
      <c r="R81">
        <v>0</v>
      </c>
      <c r="S81">
        <v>0</v>
      </c>
      <c r="T81">
        <v>0</v>
      </c>
      <c r="U81">
        <v>257182.73480456701</v>
      </c>
      <c r="V81">
        <v>419872.63316134003</v>
      </c>
      <c r="W81">
        <v>0</v>
      </c>
      <c r="X81">
        <v>289112.659167092</v>
      </c>
      <c r="Y81">
        <v>7433.8254245278004</v>
      </c>
      <c r="Z81">
        <v>2719173</v>
      </c>
      <c r="AC81">
        <f t="shared" si="23"/>
        <v>920.71740199999999</v>
      </c>
      <c r="AD81">
        <f t="shared" si="24"/>
        <v>3362.0536417407566</v>
      </c>
      <c r="AE81">
        <f t="shared" si="25"/>
        <v>4065.5700026993823</v>
      </c>
      <c r="AF81">
        <f t="shared" si="26"/>
        <v>0</v>
      </c>
      <c r="AG81">
        <f t="shared" si="27"/>
        <v>10090.236076773748</v>
      </c>
      <c r="AH81">
        <f t="shared" si="28"/>
        <v>2552.3113156279205</v>
      </c>
      <c r="AI81">
        <f t="shared" si="29"/>
        <v>-2706.4756566193396</v>
      </c>
      <c r="AJ81">
        <f t="shared" si="30"/>
        <v>0</v>
      </c>
      <c r="AK81">
        <f t="shared" si="31"/>
        <v>0</v>
      </c>
      <c r="AL81">
        <f t="shared" si="32"/>
        <v>0</v>
      </c>
      <c r="AM81">
        <f t="shared" si="33"/>
        <v>1960.2210864069291</v>
      </c>
      <c r="AN81">
        <f t="shared" si="34"/>
        <v>3370.6535244926054</v>
      </c>
      <c r="AO81">
        <f t="shared" si="35"/>
        <v>0</v>
      </c>
      <c r="AP81">
        <f t="shared" si="36"/>
        <v>1356.0540165573284</v>
      </c>
      <c r="AQ81">
        <f t="shared" si="37"/>
        <v>275.58826290317955</v>
      </c>
      <c r="AR81">
        <f t="shared" si="38"/>
        <v>5285.5556691300008</v>
      </c>
      <c r="AT81">
        <f t="shared" si="21"/>
        <v>31832.668600000001</v>
      </c>
      <c r="AU81">
        <f t="shared" si="22"/>
        <v>30532.485341712512</v>
      </c>
    </row>
    <row r="82" spans="8:47" x14ac:dyDescent="0.35">
      <c r="H82" s="2">
        <v>41820</v>
      </c>
      <c r="I82">
        <v>50299.145400000001</v>
      </c>
      <c r="J82">
        <v>451</v>
      </c>
      <c r="K82">
        <v>1</v>
      </c>
      <c r="L82">
        <v>188740.19003465801</v>
      </c>
      <c r="M82">
        <v>298501.69636070001</v>
      </c>
      <c r="N82">
        <v>2024351.26</v>
      </c>
      <c r="O82">
        <v>1849413.5722334899</v>
      </c>
      <c r="P82">
        <v>479503.0344</v>
      </c>
      <c r="Q82">
        <v>396858.57808421599</v>
      </c>
      <c r="R82">
        <v>0</v>
      </c>
      <c r="S82">
        <v>0</v>
      </c>
      <c r="T82">
        <v>1</v>
      </c>
      <c r="U82">
        <v>434794.47394274001</v>
      </c>
      <c r="V82">
        <v>632518.04290487</v>
      </c>
      <c r="W82">
        <v>0</v>
      </c>
      <c r="X82">
        <v>268780.12733367301</v>
      </c>
      <c r="Y82">
        <v>6005.3628622305196</v>
      </c>
      <c r="Z82">
        <v>4527235</v>
      </c>
      <c r="AC82">
        <f t="shared" si="23"/>
        <v>920.71740199999999</v>
      </c>
      <c r="AD82">
        <f t="shared" si="24"/>
        <v>4162.4572770053446</v>
      </c>
      <c r="AE82">
        <f t="shared" si="25"/>
        <v>4927.2481011475311</v>
      </c>
      <c r="AF82">
        <f t="shared" si="26"/>
        <v>6865.6277853151996</v>
      </c>
      <c r="AG82">
        <f t="shared" si="27"/>
        <v>5696.8041089579856</v>
      </c>
      <c r="AH82">
        <f t="shared" si="28"/>
        <v>3503.3450699332802</v>
      </c>
      <c r="AI82">
        <f t="shared" si="29"/>
        <v>-3114.3080056580766</v>
      </c>
      <c r="AJ82">
        <f t="shared" si="30"/>
        <v>0</v>
      </c>
      <c r="AK82">
        <f t="shared" si="31"/>
        <v>0</v>
      </c>
      <c r="AL82">
        <f t="shared" si="32"/>
        <v>7353.527939999999</v>
      </c>
      <c r="AM82">
        <f t="shared" si="33"/>
        <v>3313.9600009441701</v>
      </c>
      <c r="AN82">
        <f t="shared" si="34"/>
        <v>5077.7283448317148</v>
      </c>
      <c r="AO82">
        <f t="shared" si="35"/>
        <v>0</v>
      </c>
      <c r="AP82">
        <f t="shared" si="36"/>
        <v>1260.6863092458598</v>
      </c>
      <c r="AQ82">
        <f t="shared" si="37"/>
        <v>222.63201310118228</v>
      </c>
      <c r="AR82">
        <f t="shared" si="38"/>
        <v>8800.0846653500012</v>
      </c>
      <c r="AT82">
        <f t="shared" si="21"/>
        <v>50299.145400000001</v>
      </c>
      <c r="AU82">
        <f t="shared" si="22"/>
        <v>48990.511012174189</v>
      </c>
    </row>
    <row r="83" spans="8:47" x14ac:dyDescent="0.35">
      <c r="H83" s="2">
        <v>41827</v>
      </c>
      <c r="I83">
        <v>43904.295700000002</v>
      </c>
      <c r="J83">
        <v>452</v>
      </c>
      <c r="K83">
        <v>1</v>
      </c>
      <c r="L83">
        <v>186488.68376571499</v>
      </c>
      <c r="M83">
        <v>332575.49897135998</v>
      </c>
      <c r="N83">
        <v>2399043.0419999999</v>
      </c>
      <c r="O83">
        <v>858462.95674649905</v>
      </c>
      <c r="P83">
        <v>565706.08959999995</v>
      </c>
      <c r="Q83">
        <v>447536.28660963598</v>
      </c>
      <c r="R83">
        <v>0</v>
      </c>
      <c r="S83">
        <v>0</v>
      </c>
      <c r="T83">
        <v>0</v>
      </c>
      <c r="U83">
        <v>306233.98436564399</v>
      </c>
      <c r="V83">
        <v>757515.20923816599</v>
      </c>
      <c r="W83">
        <v>0</v>
      </c>
      <c r="X83">
        <v>240300.10186693899</v>
      </c>
      <c r="Y83">
        <v>5174.0099470904597</v>
      </c>
      <c r="Z83">
        <v>2517458</v>
      </c>
      <c r="AC83">
        <f t="shared" si="23"/>
        <v>922.75890399999992</v>
      </c>
      <c r="AD83">
        <f t="shared" si="24"/>
        <v>4121.9220795368456</v>
      </c>
      <c r="AE83">
        <f t="shared" si="25"/>
        <v>5501.8629945830025</v>
      </c>
      <c r="AF83">
        <f t="shared" si="26"/>
        <v>8154.4432614796797</v>
      </c>
      <c r="AG83">
        <f t="shared" si="27"/>
        <v>2650.2125015495217</v>
      </c>
      <c r="AH83">
        <f t="shared" si="28"/>
        <v>4142.3262704870394</v>
      </c>
      <c r="AI83">
        <f t="shared" si="29"/>
        <v>-3519.783386927465</v>
      </c>
      <c r="AJ83">
        <f t="shared" si="30"/>
        <v>0</v>
      </c>
      <c r="AK83">
        <f t="shared" si="31"/>
        <v>0</v>
      </c>
      <c r="AL83">
        <f t="shared" si="32"/>
        <v>0</v>
      </c>
      <c r="AM83">
        <f t="shared" si="33"/>
        <v>2339.2601597722814</v>
      </c>
      <c r="AN83">
        <f t="shared" si="34"/>
        <v>6094.6643674465886</v>
      </c>
      <c r="AO83">
        <f t="shared" si="35"/>
        <v>0</v>
      </c>
      <c r="AP83">
        <f t="shared" si="36"/>
        <v>1129.6027188561068</v>
      </c>
      <c r="AQ83">
        <f t="shared" si="37"/>
        <v>192.23723517817777</v>
      </c>
      <c r="AR83">
        <f t="shared" si="38"/>
        <v>4904.3102789599998</v>
      </c>
      <c r="AT83">
        <f t="shared" si="21"/>
        <v>43904.295700000002</v>
      </c>
      <c r="AU83">
        <f t="shared" si="22"/>
        <v>36633.817384921778</v>
      </c>
    </row>
    <row r="84" spans="8:47" x14ac:dyDescent="0.35">
      <c r="H84" s="2">
        <v>41834</v>
      </c>
      <c r="I84">
        <v>32522.319899999999</v>
      </c>
      <c r="J84">
        <v>452</v>
      </c>
      <c r="K84">
        <v>1</v>
      </c>
      <c r="L84">
        <v>169145.27602194899</v>
      </c>
      <c r="M84">
        <v>317384.79492495599</v>
      </c>
      <c r="N84">
        <v>1785273.1394</v>
      </c>
      <c r="O84">
        <v>30756</v>
      </c>
      <c r="P84">
        <v>647220.51199999999</v>
      </c>
      <c r="Q84">
        <v>390900.53073611599</v>
      </c>
      <c r="R84">
        <v>0</v>
      </c>
      <c r="S84">
        <v>0</v>
      </c>
      <c r="T84">
        <v>0</v>
      </c>
      <c r="U84">
        <v>414261.19061938598</v>
      </c>
      <c r="V84">
        <v>726867.04382480797</v>
      </c>
      <c r="W84">
        <v>0</v>
      </c>
      <c r="X84">
        <v>216116.081493551</v>
      </c>
      <c r="Y84">
        <v>4499.8658586718902</v>
      </c>
      <c r="Z84">
        <v>1011653</v>
      </c>
      <c r="AC84">
        <f t="shared" si="23"/>
        <v>922.75890399999992</v>
      </c>
      <c r="AD84">
        <f t="shared" si="24"/>
        <v>3738.5842068579341</v>
      </c>
      <c r="AE84">
        <f t="shared" si="25"/>
        <v>5250.5601394025316</v>
      </c>
      <c r="AF84">
        <f t="shared" si="26"/>
        <v>6068.2148117461766</v>
      </c>
      <c r="AG84">
        <f t="shared" si="27"/>
        <v>94.948692960000002</v>
      </c>
      <c r="AH84">
        <f t="shared" si="28"/>
        <v>4739.2074770688005</v>
      </c>
      <c r="AI84">
        <f t="shared" si="29"/>
        <v>-3074.3544941334053</v>
      </c>
      <c r="AJ84">
        <f t="shared" si="30"/>
        <v>0</v>
      </c>
      <c r="AK84">
        <f t="shared" si="31"/>
        <v>0</v>
      </c>
      <c r="AL84">
        <f t="shared" si="32"/>
        <v>0</v>
      </c>
      <c r="AM84">
        <f t="shared" si="33"/>
        <v>3164.4583829033659</v>
      </c>
      <c r="AN84">
        <f t="shared" si="34"/>
        <v>5848.0814877968742</v>
      </c>
      <c r="AO84">
        <f t="shared" si="35"/>
        <v>0</v>
      </c>
      <c r="AP84">
        <f t="shared" si="36"/>
        <v>1015.9184758848846</v>
      </c>
      <c r="AQ84">
        <f t="shared" si="37"/>
        <v>167.1898160594389</v>
      </c>
      <c r="AR84">
        <f t="shared" si="38"/>
        <v>1970.8214423600002</v>
      </c>
      <c r="AT84">
        <f t="shared" si="21"/>
        <v>32522.319899999999</v>
      </c>
      <c r="AU84">
        <f t="shared" si="22"/>
        <v>29906.389342906605</v>
      </c>
    </row>
    <row r="85" spans="8:47" x14ac:dyDescent="0.35">
      <c r="H85" s="2">
        <v>41841</v>
      </c>
      <c r="I85">
        <v>33836.189100000003</v>
      </c>
      <c r="J85">
        <v>452</v>
      </c>
      <c r="K85">
        <v>1</v>
      </c>
      <c r="L85">
        <v>168003.402011189</v>
      </c>
      <c r="M85">
        <v>356302.66693257302</v>
      </c>
      <c r="N85">
        <v>555338.71539999999</v>
      </c>
      <c r="O85">
        <v>963965.22</v>
      </c>
      <c r="P85">
        <v>689890.58719999995</v>
      </c>
      <c r="Q85">
        <v>343878.83773155202</v>
      </c>
      <c r="R85">
        <v>0</v>
      </c>
      <c r="S85">
        <v>0</v>
      </c>
      <c r="T85">
        <v>0</v>
      </c>
      <c r="U85">
        <v>248556.71437163101</v>
      </c>
      <c r="V85">
        <v>810091.02348612505</v>
      </c>
      <c r="W85">
        <v>0</v>
      </c>
      <c r="X85">
        <v>203575.865194841</v>
      </c>
      <c r="Y85">
        <v>19905.0128678037</v>
      </c>
      <c r="Z85">
        <v>2408902</v>
      </c>
      <c r="AC85">
        <f t="shared" si="23"/>
        <v>922.75890399999992</v>
      </c>
      <c r="AD85">
        <f t="shared" si="24"/>
        <v>3713.3455939729079</v>
      </c>
      <c r="AE85">
        <f t="shared" si="25"/>
        <v>5894.3862795989426</v>
      </c>
      <c r="AF85">
        <f t="shared" si="26"/>
        <v>1887.6185071932161</v>
      </c>
      <c r="AG85">
        <f t="shared" si="27"/>
        <v>2975.9148685751998</v>
      </c>
      <c r="AH85">
        <f t="shared" si="28"/>
        <v>5051.6548357132806</v>
      </c>
      <c r="AI85">
        <f t="shared" si="29"/>
        <v>-2704.53828299111</v>
      </c>
      <c r="AJ85">
        <f t="shared" si="30"/>
        <v>0</v>
      </c>
      <c r="AK85">
        <f t="shared" si="31"/>
        <v>0</v>
      </c>
      <c r="AL85">
        <f t="shared" si="32"/>
        <v>0</v>
      </c>
      <c r="AM85">
        <f t="shared" si="33"/>
        <v>1898.6750297420149</v>
      </c>
      <c r="AN85">
        <f t="shared" si="34"/>
        <v>6517.6683385599672</v>
      </c>
      <c r="AO85">
        <f t="shared" si="35"/>
        <v>0</v>
      </c>
      <c r="AP85">
        <f t="shared" si="36"/>
        <v>956.96942710790859</v>
      </c>
      <c r="AQ85">
        <f t="shared" si="37"/>
        <v>739.55881009552593</v>
      </c>
      <c r="AR85">
        <f t="shared" si="38"/>
        <v>4692.8301642400002</v>
      </c>
      <c r="AT85">
        <f t="shared" si="21"/>
        <v>33836.189100000003</v>
      </c>
      <c r="AU85">
        <f t="shared" si="22"/>
        <v>32546.842475807854</v>
      </c>
    </row>
    <row r="86" spans="8:47" x14ac:dyDescent="0.35">
      <c r="H86" s="2">
        <v>41848</v>
      </c>
      <c r="I86">
        <v>36510.875999999997</v>
      </c>
      <c r="J86">
        <v>452</v>
      </c>
      <c r="K86">
        <v>1</v>
      </c>
      <c r="L86">
        <v>169603.74787139299</v>
      </c>
      <c r="M86">
        <v>393658.26465484401</v>
      </c>
      <c r="N86">
        <v>51912.0749</v>
      </c>
      <c r="O86">
        <v>1825733.4839999999</v>
      </c>
      <c r="P86">
        <v>672470.43519999995</v>
      </c>
      <c r="Q86">
        <v>328412.79134253802</v>
      </c>
      <c r="R86">
        <v>0</v>
      </c>
      <c r="S86">
        <v>0</v>
      </c>
      <c r="T86">
        <v>0</v>
      </c>
      <c r="U86">
        <v>149134.02862297901</v>
      </c>
      <c r="V86">
        <v>879486.70854398096</v>
      </c>
      <c r="W86">
        <v>0</v>
      </c>
      <c r="X86">
        <v>212037.69215587201</v>
      </c>
      <c r="Y86">
        <v>16478.589780202001</v>
      </c>
      <c r="Z86">
        <v>2555783</v>
      </c>
      <c r="AC86">
        <f t="shared" si="23"/>
        <v>922.75890399999992</v>
      </c>
      <c r="AD86">
        <f t="shared" si="24"/>
        <v>3748.717718451825</v>
      </c>
      <c r="AE86">
        <f t="shared" si="25"/>
        <v>6512.3674038380159</v>
      </c>
      <c r="AF86">
        <f t="shared" si="26"/>
        <v>176.45121906809601</v>
      </c>
      <c r="AG86">
        <f t="shared" si="27"/>
        <v>5636.3313824654397</v>
      </c>
      <c r="AH86">
        <f t="shared" si="28"/>
        <v>4924.09751470848</v>
      </c>
      <c r="AI86">
        <f t="shared" si="29"/>
        <v>-2582.9009213507929</v>
      </c>
      <c r="AJ86">
        <f t="shared" si="30"/>
        <v>0</v>
      </c>
      <c r="AK86">
        <f t="shared" si="31"/>
        <v>0</v>
      </c>
      <c r="AL86">
        <f t="shared" si="32"/>
        <v>0</v>
      </c>
      <c r="AM86">
        <f t="shared" si="33"/>
        <v>1139.2050178452123</v>
      </c>
      <c r="AN86">
        <f t="shared" si="34"/>
        <v>7075.9982622614534</v>
      </c>
      <c r="AO86">
        <f t="shared" si="35"/>
        <v>0</v>
      </c>
      <c r="AP86">
        <f t="shared" si="36"/>
        <v>996.74678328632319</v>
      </c>
      <c r="AQ86">
        <f t="shared" si="37"/>
        <v>612.25211612953728</v>
      </c>
      <c r="AR86">
        <f t="shared" si="38"/>
        <v>4978.9719779600009</v>
      </c>
      <c r="AT86">
        <f t="shared" si="21"/>
        <v>36510.875999999997</v>
      </c>
      <c r="AU86">
        <f t="shared" si="22"/>
        <v>34140.997378663589</v>
      </c>
    </row>
    <row r="87" spans="8:47" x14ac:dyDescent="0.35">
      <c r="H87" s="2">
        <v>41855</v>
      </c>
      <c r="I87">
        <v>36330.065300000002</v>
      </c>
      <c r="J87">
        <v>455</v>
      </c>
      <c r="K87">
        <v>1</v>
      </c>
      <c r="L87">
        <v>167310.409514456</v>
      </c>
      <c r="M87">
        <v>386242.345077626</v>
      </c>
      <c r="N87">
        <v>0</v>
      </c>
      <c r="O87">
        <v>2555555.6608000002</v>
      </c>
      <c r="P87">
        <v>635659.52679999999</v>
      </c>
      <c r="Q87">
        <v>318413.12367171299</v>
      </c>
      <c r="R87">
        <v>0</v>
      </c>
      <c r="S87">
        <v>0</v>
      </c>
      <c r="T87">
        <v>0</v>
      </c>
      <c r="U87">
        <v>262864.28717378702</v>
      </c>
      <c r="V87">
        <v>982777.71930358699</v>
      </c>
      <c r="W87">
        <v>0</v>
      </c>
      <c r="X87">
        <v>298334.153724698</v>
      </c>
      <c r="Y87">
        <v>13324.5879593353</v>
      </c>
      <c r="Z87">
        <v>2774645</v>
      </c>
      <c r="AC87">
        <f t="shared" si="23"/>
        <v>928.88340999999991</v>
      </c>
      <c r="AD87">
        <f t="shared" si="24"/>
        <v>3722.5729564918888</v>
      </c>
      <c r="AE87">
        <f t="shared" si="25"/>
        <v>6432.0937725777067</v>
      </c>
      <c r="AF87">
        <f t="shared" si="26"/>
        <v>0</v>
      </c>
      <c r="AG87">
        <f t="shared" si="27"/>
        <v>7941.7725492851205</v>
      </c>
      <c r="AH87">
        <f t="shared" si="28"/>
        <v>4685.4463720427993</v>
      </c>
      <c r="AI87">
        <f t="shared" si="29"/>
        <v>-2520.8767001089518</v>
      </c>
      <c r="AJ87">
        <f t="shared" si="30"/>
        <v>0</v>
      </c>
      <c r="AK87">
        <f t="shared" si="31"/>
        <v>0</v>
      </c>
      <c r="AL87">
        <f t="shared" si="32"/>
        <v>0</v>
      </c>
      <c r="AM87">
        <f t="shared" si="33"/>
        <v>2021.2949362228353</v>
      </c>
      <c r="AN87">
        <f t="shared" si="34"/>
        <v>7959.5167486397513</v>
      </c>
      <c r="AO87">
        <f t="shared" si="35"/>
        <v>0</v>
      </c>
      <c r="AP87">
        <f t="shared" si="36"/>
        <v>1411.717215425271</v>
      </c>
      <c r="AQ87">
        <f t="shared" si="37"/>
        <v>498.35291426709961</v>
      </c>
      <c r="AR87">
        <f t="shared" si="38"/>
        <v>5441.2175772500004</v>
      </c>
      <c r="AT87">
        <f t="shared" si="21"/>
        <v>36330.065300000002</v>
      </c>
      <c r="AU87">
        <f t="shared" si="22"/>
        <v>38521.99175209352</v>
      </c>
    </row>
    <row r="88" spans="8:47" x14ac:dyDescent="0.35">
      <c r="H88" s="2">
        <v>41862</v>
      </c>
      <c r="I88">
        <v>45752.829299999998</v>
      </c>
      <c r="J88">
        <v>455</v>
      </c>
      <c r="K88">
        <v>1</v>
      </c>
      <c r="L88">
        <v>181221.751431693</v>
      </c>
      <c r="M88">
        <v>411475.66761229502</v>
      </c>
      <c r="N88">
        <v>1147767.49</v>
      </c>
      <c r="O88">
        <v>1789246.9276999999</v>
      </c>
      <c r="P88">
        <v>629283.07999999996</v>
      </c>
      <c r="Q88">
        <v>329593.08856104501</v>
      </c>
      <c r="R88">
        <v>0</v>
      </c>
      <c r="S88">
        <v>0</v>
      </c>
      <c r="T88">
        <v>0</v>
      </c>
      <c r="U88">
        <v>508930.02230427199</v>
      </c>
      <c r="V88">
        <v>957082.92754733202</v>
      </c>
      <c r="W88">
        <v>0</v>
      </c>
      <c r="X88">
        <v>312793.32297975803</v>
      </c>
      <c r="Y88">
        <v>10867.2545654692</v>
      </c>
      <c r="Z88">
        <v>3099288</v>
      </c>
      <c r="AC88">
        <f t="shared" si="23"/>
        <v>928.88340999999991</v>
      </c>
      <c r="AD88">
        <f t="shared" si="24"/>
        <v>4032.0933584794539</v>
      </c>
      <c r="AE88">
        <f t="shared" si="25"/>
        <v>6852.304292747549</v>
      </c>
      <c r="AF88">
        <f t="shared" si="26"/>
        <v>3927.2012437839999</v>
      </c>
      <c r="AG88">
        <f t="shared" si="27"/>
        <v>5560.3532148669046</v>
      </c>
      <c r="AH88">
        <f t="shared" si="28"/>
        <v>4638.4455826800004</v>
      </c>
      <c r="AI88">
        <f t="shared" si="29"/>
        <v>-2609.3884821377933</v>
      </c>
      <c r="AJ88">
        <f t="shared" si="30"/>
        <v>0</v>
      </c>
      <c r="AK88">
        <f t="shared" si="31"/>
        <v>0</v>
      </c>
      <c r="AL88">
        <f t="shared" si="32"/>
        <v>0</v>
      </c>
      <c r="AM88">
        <f t="shared" si="33"/>
        <v>3913.4174065087</v>
      </c>
      <c r="AN88">
        <f t="shared" si="34"/>
        <v>7751.4146302058416</v>
      </c>
      <c r="AO88">
        <f t="shared" si="35"/>
        <v>0</v>
      </c>
      <c r="AP88">
        <f t="shared" si="36"/>
        <v>1480.138004340215</v>
      </c>
      <c r="AQ88">
        <f t="shared" si="37"/>
        <v>406.4461880031136</v>
      </c>
      <c r="AR88">
        <f t="shared" si="38"/>
        <v>6077.8587324</v>
      </c>
      <c r="AT88">
        <f t="shared" si="21"/>
        <v>45752.829299999998</v>
      </c>
      <c r="AU88">
        <f t="shared" si="22"/>
        <v>42959.167581877991</v>
      </c>
    </row>
    <row r="89" spans="8:47" x14ac:dyDescent="0.35">
      <c r="H89" s="2">
        <v>41869</v>
      </c>
      <c r="I89">
        <v>69135.861999999906</v>
      </c>
      <c r="J89">
        <v>455</v>
      </c>
      <c r="K89">
        <v>1</v>
      </c>
      <c r="L89">
        <v>233249.48902559601</v>
      </c>
      <c r="M89">
        <v>485624.62875647697</v>
      </c>
      <c r="N89">
        <v>4352312.1229999997</v>
      </c>
      <c r="O89">
        <v>857694.31369999901</v>
      </c>
      <c r="P89">
        <v>616618.56839999999</v>
      </c>
      <c r="Q89">
        <v>321594.64435232902</v>
      </c>
      <c r="R89">
        <v>0</v>
      </c>
      <c r="S89">
        <v>0</v>
      </c>
      <c r="T89">
        <v>0</v>
      </c>
      <c r="U89">
        <v>328171.48338256299</v>
      </c>
      <c r="V89">
        <v>1247173.9829057599</v>
      </c>
      <c r="W89">
        <v>0</v>
      </c>
      <c r="X89">
        <v>275161.658383806</v>
      </c>
      <c r="Y89">
        <v>8921.84686989088</v>
      </c>
      <c r="Z89">
        <v>5881200</v>
      </c>
      <c r="AC89">
        <f t="shared" si="23"/>
        <v>928.88340999999991</v>
      </c>
      <c r="AD89">
        <f t="shared" si="24"/>
        <v>5189.6845060749993</v>
      </c>
      <c r="AE89">
        <f t="shared" si="25"/>
        <v>8087.1069426816111</v>
      </c>
      <c r="AF89">
        <f t="shared" si="26"/>
        <v>14891.871160056799</v>
      </c>
      <c r="AG89">
        <f t="shared" si="27"/>
        <v>2665.4137339698018</v>
      </c>
      <c r="AH89">
        <f t="shared" si="28"/>
        <v>4545.0954676764004</v>
      </c>
      <c r="AI89">
        <f t="shared" si="29"/>
        <v>-2546.0647993373886</v>
      </c>
      <c r="AJ89">
        <f t="shared" si="30"/>
        <v>0</v>
      </c>
      <c r="AK89">
        <f t="shared" si="31"/>
        <v>0</v>
      </c>
      <c r="AL89">
        <f t="shared" si="32"/>
        <v>0</v>
      </c>
      <c r="AM89">
        <f t="shared" si="33"/>
        <v>2523.4746214702182</v>
      </c>
      <c r="AN89">
        <f t="shared" si="34"/>
        <v>10100.862087553749</v>
      </c>
      <c r="AO89">
        <f t="shared" si="35"/>
        <v>0</v>
      </c>
      <c r="AP89">
        <f t="shared" si="36"/>
        <v>1302.0649674721701</v>
      </c>
      <c r="AQ89">
        <f t="shared" si="37"/>
        <v>333.6859947807888</v>
      </c>
      <c r="AR89">
        <f t="shared" si="38"/>
        <v>11533.327260000002</v>
      </c>
      <c r="AT89">
        <f t="shared" si="21"/>
        <v>69135.861999999906</v>
      </c>
      <c r="AU89">
        <f t="shared" si="22"/>
        <v>59555.405352399161</v>
      </c>
    </row>
    <row r="90" spans="8:47" x14ac:dyDescent="0.35">
      <c r="H90" s="2">
        <v>41876</v>
      </c>
      <c r="I90">
        <v>87198.603499999997</v>
      </c>
      <c r="J90">
        <v>455</v>
      </c>
      <c r="K90">
        <v>1</v>
      </c>
      <c r="L90">
        <v>282817.11632513697</v>
      </c>
      <c r="M90">
        <v>553537.63852840604</v>
      </c>
      <c r="N90">
        <v>7496100.8060999997</v>
      </c>
      <c r="O90">
        <v>158570.62479999999</v>
      </c>
      <c r="P90">
        <v>634201.46680000005</v>
      </c>
      <c r="Q90">
        <v>325850.06313154899</v>
      </c>
      <c r="R90">
        <v>0</v>
      </c>
      <c r="S90">
        <v>0</v>
      </c>
      <c r="T90">
        <v>0</v>
      </c>
      <c r="U90">
        <v>237808.99002953799</v>
      </c>
      <c r="V90">
        <v>1423918.80388874</v>
      </c>
      <c r="W90">
        <v>0</v>
      </c>
      <c r="X90">
        <v>246599.32670704499</v>
      </c>
      <c r="Y90">
        <v>15775.1757348465</v>
      </c>
      <c r="Z90">
        <v>7728450</v>
      </c>
      <c r="AC90">
        <f t="shared" si="23"/>
        <v>928.88340999999991</v>
      </c>
      <c r="AD90">
        <f t="shared" si="24"/>
        <v>6292.5394296761351</v>
      </c>
      <c r="AE90">
        <f t="shared" si="25"/>
        <v>9218.0622944135466</v>
      </c>
      <c r="AF90">
        <f t="shared" si="26"/>
        <v>25648.658518151758</v>
      </c>
      <c r="AG90">
        <f t="shared" si="27"/>
        <v>492.78200215971998</v>
      </c>
      <c r="AH90">
        <f t="shared" si="28"/>
        <v>4674.6990117828</v>
      </c>
      <c r="AI90">
        <f t="shared" si="29"/>
        <v>-2579.7549498124731</v>
      </c>
      <c r="AJ90">
        <f t="shared" si="30"/>
        <v>0</v>
      </c>
      <c r="AK90">
        <f t="shared" si="31"/>
        <v>0</v>
      </c>
      <c r="AL90">
        <f t="shared" si="32"/>
        <v>0</v>
      </c>
      <c r="AM90">
        <f t="shared" si="33"/>
        <v>1828.6322288321323</v>
      </c>
      <c r="AN90">
        <f t="shared" si="34"/>
        <v>11532.318392694904</v>
      </c>
      <c r="AO90">
        <f t="shared" si="35"/>
        <v>0</v>
      </c>
      <c r="AP90">
        <f t="shared" si="36"/>
        <v>1166.908013977737</v>
      </c>
      <c r="AQ90">
        <f t="shared" si="37"/>
        <v>590.00734765899404</v>
      </c>
      <c r="AR90">
        <f t="shared" si="38"/>
        <v>15155.876872500001</v>
      </c>
      <c r="AT90">
        <f t="shared" si="21"/>
        <v>87198.603499999997</v>
      </c>
      <c r="AU90">
        <f t="shared" si="22"/>
        <v>74949.612572035272</v>
      </c>
    </row>
    <row r="91" spans="8:47" x14ac:dyDescent="0.35">
      <c r="H91" s="2">
        <v>41883</v>
      </c>
      <c r="I91">
        <v>68336.529800000004</v>
      </c>
      <c r="J91">
        <v>455</v>
      </c>
      <c r="K91">
        <v>1</v>
      </c>
      <c r="L91">
        <v>261511.46423834201</v>
      </c>
      <c r="M91">
        <v>538681.71116076305</v>
      </c>
      <c r="N91">
        <v>6816293.3751999997</v>
      </c>
      <c r="O91">
        <v>0</v>
      </c>
      <c r="P91">
        <v>642083.11880000005</v>
      </c>
      <c r="Q91">
        <v>296780.89522250002</v>
      </c>
      <c r="R91">
        <v>1</v>
      </c>
      <c r="S91">
        <v>0</v>
      </c>
      <c r="T91">
        <v>0</v>
      </c>
      <c r="U91">
        <v>442980.46601772198</v>
      </c>
      <c r="V91">
        <v>1652636.6625276799</v>
      </c>
      <c r="W91">
        <v>0</v>
      </c>
      <c r="X91">
        <v>221384.461365636</v>
      </c>
      <c r="Y91">
        <v>14047.7809496097</v>
      </c>
      <c r="Z91">
        <v>4455876</v>
      </c>
      <c r="AC91">
        <f t="shared" si="23"/>
        <v>928.88340999999991</v>
      </c>
      <c r="AD91">
        <f t="shared" si="24"/>
        <v>5818.4993235709908</v>
      </c>
      <c r="AE91">
        <f t="shared" si="25"/>
        <v>8970.6665359601866</v>
      </c>
      <c r="AF91">
        <f t="shared" si="26"/>
        <v>23322.62941258432</v>
      </c>
      <c r="AG91">
        <f t="shared" si="27"/>
        <v>0</v>
      </c>
      <c r="AH91">
        <f t="shared" si="28"/>
        <v>4732.794668674801</v>
      </c>
      <c r="AI91">
        <f t="shared" si="29"/>
        <v>-2349.6143474765327</v>
      </c>
      <c r="AJ91">
        <f t="shared" si="30"/>
        <v>-1552.229315</v>
      </c>
      <c r="AK91">
        <f t="shared" si="31"/>
        <v>0</v>
      </c>
      <c r="AL91">
        <f t="shared" si="32"/>
        <v>0</v>
      </c>
      <c r="AM91">
        <f t="shared" si="33"/>
        <v>3406.2982934432735</v>
      </c>
      <c r="AN91">
        <f t="shared" si="34"/>
        <v>13384.704329811679</v>
      </c>
      <c r="AO91">
        <f t="shared" si="35"/>
        <v>0</v>
      </c>
      <c r="AP91">
        <f t="shared" si="36"/>
        <v>1047.5912711821898</v>
      </c>
      <c r="AQ91">
        <f t="shared" si="37"/>
        <v>525.40105529635241</v>
      </c>
      <c r="AR91">
        <f t="shared" si="38"/>
        <v>8738.1956298000005</v>
      </c>
      <c r="AT91">
        <f t="shared" si="21"/>
        <v>68336.529800000004</v>
      </c>
      <c r="AU91">
        <f t="shared" si="22"/>
        <v>66973.820267847259</v>
      </c>
    </row>
    <row r="92" spans="8:47" x14ac:dyDescent="0.35">
      <c r="H92" s="2">
        <v>41890</v>
      </c>
      <c r="I92">
        <v>36892.245600000002</v>
      </c>
      <c r="J92">
        <v>456</v>
      </c>
      <c r="K92">
        <v>1</v>
      </c>
      <c r="L92">
        <v>243476.53635104501</v>
      </c>
      <c r="M92">
        <v>512795.59455927799</v>
      </c>
      <c r="N92">
        <v>3628938.4487999999</v>
      </c>
      <c r="O92">
        <v>145222.1</v>
      </c>
      <c r="P92">
        <v>654603.4976</v>
      </c>
      <c r="Q92">
        <v>279374.15617915598</v>
      </c>
      <c r="R92">
        <v>0</v>
      </c>
      <c r="S92">
        <v>0</v>
      </c>
      <c r="T92">
        <v>0</v>
      </c>
      <c r="U92">
        <v>353634.20854063297</v>
      </c>
      <c r="V92">
        <v>1264674.2056429901</v>
      </c>
      <c r="W92">
        <v>0</v>
      </c>
      <c r="X92">
        <v>196104.56909250899</v>
      </c>
      <c r="Y92">
        <v>11380.819714471199</v>
      </c>
      <c r="Z92">
        <v>1182286</v>
      </c>
      <c r="AC92">
        <f t="shared" si="23"/>
        <v>930.92491199999995</v>
      </c>
      <c r="AD92">
        <f t="shared" si="24"/>
        <v>5429.1371981701423</v>
      </c>
      <c r="AE92">
        <f t="shared" si="25"/>
        <v>8558.3533549565273</v>
      </c>
      <c r="AF92">
        <f t="shared" si="26"/>
        <v>12444.065413549055</v>
      </c>
      <c r="AG92">
        <f t="shared" si="27"/>
        <v>452.291326008</v>
      </c>
      <c r="AH92">
        <f t="shared" si="28"/>
        <v>4835.6869574707207</v>
      </c>
      <c r="AI92">
        <f t="shared" si="29"/>
        <v>-2216.6663047878951</v>
      </c>
      <c r="AJ92">
        <f t="shared" si="30"/>
        <v>0</v>
      </c>
      <c r="AK92">
        <f t="shared" si="31"/>
        <v>0</v>
      </c>
      <c r="AL92">
        <f t="shared" si="32"/>
        <v>0</v>
      </c>
      <c r="AM92">
        <f t="shared" si="33"/>
        <v>2725.246664697534</v>
      </c>
      <c r="AN92">
        <f t="shared" si="34"/>
        <v>10265.107592363021</v>
      </c>
      <c r="AO92">
        <f t="shared" si="35"/>
        <v>0</v>
      </c>
      <c r="AP92">
        <f t="shared" si="36"/>
        <v>930.00630846431466</v>
      </c>
      <c r="AQ92">
        <f t="shared" si="37"/>
        <v>426.58954152146686</v>
      </c>
      <c r="AR92">
        <f t="shared" si="38"/>
        <v>2323.6176129600003</v>
      </c>
      <c r="AT92">
        <f t="shared" si="21"/>
        <v>36892.245600000002</v>
      </c>
      <c r="AU92">
        <f t="shared" si="22"/>
        <v>47104.360577372885</v>
      </c>
    </row>
    <row r="93" spans="8:47" x14ac:dyDescent="0.35">
      <c r="H93" s="2">
        <v>41897</v>
      </c>
      <c r="I93">
        <v>36128.625099999997</v>
      </c>
      <c r="J93">
        <v>457</v>
      </c>
      <c r="K93">
        <v>1</v>
      </c>
      <c r="L93">
        <v>236100.94625948701</v>
      </c>
      <c r="M93">
        <v>541379.232829127</v>
      </c>
      <c r="N93">
        <v>1014084.4784</v>
      </c>
      <c r="O93">
        <v>1180650.28</v>
      </c>
      <c r="P93">
        <v>596715.69519999996</v>
      </c>
      <c r="Q93">
        <v>285602.64053113898</v>
      </c>
      <c r="R93">
        <v>0</v>
      </c>
      <c r="S93">
        <v>0</v>
      </c>
      <c r="T93">
        <v>0</v>
      </c>
      <c r="U93">
        <v>458808.03512438003</v>
      </c>
      <c r="V93">
        <v>929682.56366794696</v>
      </c>
      <c r="W93">
        <v>0</v>
      </c>
      <c r="X93">
        <v>179251.655274007</v>
      </c>
      <c r="Y93">
        <v>10509.1184084165</v>
      </c>
      <c r="Z93">
        <v>2238710</v>
      </c>
      <c r="AC93">
        <f t="shared" si="23"/>
        <v>932.96641399999999</v>
      </c>
      <c r="AD93">
        <f t="shared" si="24"/>
        <v>5276.2186763446343</v>
      </c>
      <c r="AE93">
        <f t="shared" si="25"/>
        <v>9055.2173241465443</v>
      </c>
      <c r="AF93">
        <f t="shared" si="26"/>
        <v>3485.043281848576</v>
      </c>
      <c r="AG93">
        <f t="shared" si="27"/>
        <v>3685.1755254668001</v>
      </c>
      <c r="AH93">
        <f t="shared" si="28"/>
        <v>4417.7249778436799</v>
      </c>
      <c r="AI93">
        <f t="shared" si="29"/>
        <v>-2271.0550769755109</v>
      </c>
      <c r="AJ93">
        <f t="shared" si="30"/>
        <v>0</v>
      </c>
      <c r="AK93">
        <f t="shared" si="31"/>
        <v>0</v>
      </c>
      <c r="AL93">
        <f t="shared" si="32"/>
        <v>0</v>
      </c>
      <c r="AM93">
        <f t="shared" si="33"/>
        <v>3543.5120976761245</v>
      </c>
      <c r="AN93">
        <f t="shared" si="34"/>
        <v>7562.5957824132811</v>
      </c>
      <c r="AO93">
        <f t="shared" si="35"/>
        <v>0</v>
      </c>
      <c r="AP93">
        <f t="shared" si="36"/>
        <v>851.94726718630056</v>
      </c>
      <c r="AQ93">
        <f t="shared" si="37"/>
        <v>394.7792366595292</v>
      </c>
      <c r="AR93">
        <f t="shared" si="38"/>
        <v>4409.5199257000004</v>
      </c>
      <c r="AT93">
        <f t="shared" si="21"/>
        <v>36128.625099999997</v>
      </c>
      <c r="AU93">
        <f t="shared" si="22"/>
        <v>41343.645432309961</v>
      </c>
    </row>
    <row r="94" spans="8:47" x14ac:dyDescent="0.35">
      <c r="H94" s="2">
        <v>41904</v>
      </c>
      <c r="I94">
        <v>34412.626199999999</v>
      </c>
      <c r="J94">
        <v>460</v>
      </c>
      <c r="K94">
        <v>1</v>
      </c>
      <c r="L94">
        <v>244166.21834819199</v>
      </c>
      <c r="M94">
        <v>507326.73939335602</v>
      </c>
      <c r="N94">
        <v>36650.613299999997</v>
      </c>
      <c r="O94">
        <v>2535659.9360000002</v>
      </c>
      <c r="P94">
        <v>436683.03639999998</v>
      </c>
      <c r="Q94">
        <v>242234.92054960999</v>
      </c>
      <c r="R94">
        <v>0</v>
      </c>
      <c r="S94">
        <v>0</v>
      </c>
      <c r="T94">
        <v>0</v>
      </c>
      <c r="U94">
        <v>275284.82107462798</v>
      </c>
      <c r="V94">
        <v>868984.44638416602</v>
      </c>
      <c r="W94">
        <v>0</v>
      </c>
      <c r="X94">
        <v>172056.32421920501</v>
      </c>
      <c r="Y94">
        <v>9307.4660737109007</v>
      </c>
      <c r="Z94">
        <v>2771577</v>
      </c>
      <c r="AC94">
        <f t="shared" si="23"/>
        <v>939.09091999999998</v>
      </c>
      <c r="AD94">
        <f t="shared" si="24"/>
        <v>5492.2749155242309</v>
      </c>
      <c r="AE94">
        <f t="shared" si="25"/>
        <v>8541.3529844265431</v>
      </c>
      <c r="AF94">
        <f t="shared" si="26"/>
        <v>126.78180152735997</v>
      </c>
      <c r="AG94">
        <f t="shared" si="27"/>
        <v>7966.5363869248004</v>
      </c>
      <c r="AH94">
        <f t="shared" si="28"/>
        <v>3254.1619872527999</v>
      </c>
      <c r="AI94">
        <f t="shared" si="29"/>
        <v>-1938.8483040790784</v>
      </c>
      <c r="AJ94">
        <f t="shared" si="30"/>
        <v>0</v>
      </c>
      <c r="AK94">
        <f t="shared" si="31"/>
        <v>0</v>
      </c>
      <c r="AL94">
        <f t="shared" si="32"/>
        <v>0</v>
      </c>
      <c r="AM94">
        <f t="shared" si="33"/>
        <v>2140.0641990341578</v>
      </c>
      <c r="AN94">
        <f t="shared" si="34"/>
        <v>7115.2446469935512</v>
      </c>
      <c r="AO94">
        <f t="shared" si="35"/>
        <v>0</v>
      </c>
      <c r="AP94">
        <f t="shared" si="36"/>
        <v>823.11745506467673</v>
      </c>
      <c r="AQ94">
        <f t="shared" si="37"/>
        <v>351.93390717915662</v>
      </c>
      <c r="AR94">
        <f t="shared" si="38"/>
        <v>5494.9285602000009</v>
      </c>
      <c r="AT94">
        <f t="shared" si="21"/>
        <v>34412.626199999999</v>
      </c>
      <c r="AU94">
        <f t="shared" si="22"/>
        <v>40306.639460048194</v>
      </c>
    </row>
    <row r="95" spans="8:47" x14ac:dyDescent="0.35">
      <c r="H95" s="2">
        <v>41911</v>
      </c>
      <c r="I95">
        <v>29390.245599999998</v>
      </c>
      <c r="J95">
        <v>460</v>
      </c>
      <c r="K95">
        <v>1</v>
      </c>
      <c r="L95">
        <v>228153.341580195</v>
      </c>
      <c r="M95">
        <v>385035.48341201298</v>
      </c>
      <c r="N95">
        <v>0</v>
      </c>
      <c r="O95">
        <v>3267061.8848999999</v>
      </c>
      <c r="P95">
        <v>299675.55959999998</v>
      </c>
      <c r="Q95">
        <v>244809.802401213</v>
      </c>
      <c r="R95">
        <v>0</v>
      </c>
      <c r="S95">
        <v>0</v>
      </c>
      <c r="T95">
        <v>0</v>
      </c>
      <c r="U95">
        <v>165170.892644776</v>
      </c>
      <c r="V95">
        <v>666382.47447470797</v>
      </c>
      <c r="W95">
        <v>0</v>
      </c>
      <c r="X95">
        <v>178371.05937536401</v>
      </c>
      <c r="Y95">
        <v>8992.37933207676</v>
      </c>
      <c r="Z95">
        <v>2331664</v>
      </c>
      <c r="AC95">
        <f t="shared" si="23"/>
        <v>939.09091999999998</v>
      </c>
      <c r="AD95">
        <f t="shared" si="24"/>
        <v>5132.0812655049067</v>
      </c>
      <c r="AE95">
        <f t="shared" si="25"/>
        <v>6482.4573987246513</v>
      </c>
      <c r="AF95">
        <f t="shared" si="26"/>
        <v>0</v>
      </c>
      <c r="AG95">
        <f t="shared" si="27"/>
        <v>10264.455029978821</v>
      </c>
      <c r="AH95">
        <f t="shared" si="28"/>
        <v>2233.1822701392002</v>
      </c>
      <c r="AI95">
        <f t="shared" si="29"/>
        <v>-1959.4576584193087</v>
      </c>
      <c r="AJ95">
        <f t="shared" si="30"/>
        <v>0</v>
      </c>
      <c r="AK95">
        <f t="shared" si="31"/>
        <v>0</v>
      </c>
      <c r="AL95">
        <f t="shared" si="32"/>
        <v>0</v>
      </c>
      <c r="AM95">
        <f t="shared" si="33"/>
        <v>1284.0385194204887</v>
      </c>
      <c r="AN95">
        <f t="shared" si="34"/>
        <v>5456.3397009989085</v>
      </c>
      <c r="AO95">
        <f t="shared" si="35"/>
        <v>0</v>
      </c>
      <c r="AP95">
        <f t="shared" si="36"/>
        <v>853.32714805174146</v>
      </c>
      <c r="AQ95">
        <f t="shared" si="37"/>
        <v>340.01984730448646</v>
      </c>
      <c r="AR95">
        <f t="shared" si="38"/>
        <v>4622.7570464</v>
      </c>
      <c r="AT95">
        <f t="shared" si="21"/>
        <v>29390.245599999998</v>
      </c>
      <c r="AU95">
        <f t="shared" si="22"/>
        <v>35648.291488103903</v>
      </c>
    </row>
    <row r="96" spans="8:47" x14ac:dyDescent="0.35">
      <c r="H96" s="2">
        <v>41918</v>
      </c>
      <c r="I96">
        <v>36308.7425</v>
      </c>
      <c r="J96">
        <v>461</v>
      </c>
      <c r="K96">
        <v>1</v>
      </c>
      <c r="L96">
        <v>241217.797408757</v>
      </c>
      <c r="M96">
        <v>385228.89591220801</v>
      </c>
      <c r="N96">
        <v>2055117.45</v>
      </c>
      <c r="O96">
        <v>1937314.50959999</v>
      </c>
      <c r="P96">
        <v>227544.7648</v>
      </c>
      <c r="Q96">
        <v>242905.64419063801</v>
      </c>
      <c r="R96">
        <v>0</v>
      </c>
      <c r="S96">
        <v>0</v>
      </c>
      <c r="T96">
        <v>0</v>
      </c>
      <c r="U96">
        <v>374497.53058686602</v>
      </c>
      <c r="V96">
        <v>741447.41240856005</v>
      </c>
      <c r="W96">
        <v>0</v>
      </c>
      <c r="X96">
        <v>189462.84750029101</v>
      </c>
      <c r="Y96">
        <v>7416.8389725628804</v>
      </c>
      <c r="Z96">
        <v>4412341</v>
      </c>
      <c r="AC96">
        <f t="shared" si="23"/>
        <v>941.13242200000002</v>
      </c>
      <c r="AD96">
        <f t="shared" si="24"/>
        <v>5437.7486852058692</v>
      </c>
      <c r="AE96">
        <f t="shared" si="25"/>
        <v>6499.8130691683209</v>
      </c>
      <c r="AF96">
        <f t="shared" si="26"/>
        <v>7124.5167662640006</v>
      </c>
      <c r="AG96">
        <f t="shared" si="27"/>
        <v>6099.8865843618169</v>
      </c>
      <c r="AH96">
        <f t="shared" si="28"/>
        <v>1699.3498124793603</v>
      </c>
      <c r="AI96">
        <f t="shared" si="29"/>
        <v>-1948.4433343107837</v>
      </c>
      <c r="AJ96">
        <f t="shared" si="30"/>
        <v>0</v>
      </c>
      <c r="AK96">
        <f t="shared" si="31"/>
        <v>0</v>
      </c>
      <c r="AL96">
        <f t="shared" si="32"/>
        <v>0</v>
      </c>
      <c r="AM96">
        <f t="shared" si="33"/>
        <v>2917.6728110492145</v>
      </c>
      <c r="AN96">
        <f t="shared" si="34"/>
        <v>6084.1691767421617</v>
      </c>
      <c r="AO96">
        <f t="shared" si="35"/>
        <v>0</v>
      </c>
      <c r="AP96">
        <f t="shared" si="36"/>
        <v>908.36067605539529</v>
      </c>
      <c r="AQ96">
        <f t="shared" si="37"/>
        <v>281.05517939409231</v>
      </c>
      <c r="AR96">
        <f t="shared" si="38"/>
        <v>8766.9244563100001</v>
      </c>
      <c r="AT96">
        <f t="shared" si="21"/>
        <v>36308.7425</v>
      </c>
      <c r="AU96">
        <f t="shared" si="22"/>
        <v>44812.186304719442</v>
      </c>
    </row>
    <row r="97" spans="8:47" x14ac:dyDescent="0.35">
      <c r="H97" s="2">
        <v>41925</v>
      </c>
      <c r="I97">
        <v>32261.0805</v>
      </c>
      <c r="J97">
        <v>461</v>
      </c>
      <c r="K97">
        <v>1</v>
      </c>
      <c r="L97">
        <v>234525.708594094</v>
      </c>
      <c r="M97">
        <v>349039.54793732503</v>
      </c>
      <c r="N97">
        <v>1836475.9950000001</v>
      </c>
      <c r="O97">
        <v>771564.93089999899</v>
      </c>
      <c r="P97">
        <v>213642.05360000001</v>
      </c>
      <c r="Q97">
        <v>223345.60307196199</v>
      </c>
      <c r="R97">
        <v>0</v>
      </c>
      <c r="S97">
        <v>0</v>
      </c>
      <c r="T97">
        <v>0</v>
      </c>
      <c r="U97">
        <v>470725.75835211901</v>
      </c>
      <c r="V97">
        <v>554852.16206556396</v>
      </c>
      <c r="W97">
        <v>0</v>
      </c>
      <c r="X97">
        <v>207229.278000233</v>
      </c>
      <c r="Y97">
        <v>13601.1786982787</v>
      </c>
      <c r="Z97">
        <v>1689909</v>
      </c>
      <c r="AC97">
        <f t="shared" si="23"/>
        <v>941.13242200000002</v>
      </c>
      <c r="AD97">
        <f t="shared" si="24"/>
        <v>5286.8895962658016</v>
      </c>
      <c r="AE97">
        <f t="shared" si="25"/>
        <v>5889.2046765273108</v>
      </c>
      <c r="AF97">
        <f t="shared" si="26"/>
        <v>6366.5480613864011</v>
      </c>
      <c r="AG97">
        <f t="shared" si="27"/>
        <v>2429.372488379664</v>
      </c>
      <c r="AH97">
        <f t="shared" si="28"/>
        <v>1595.5215846955202</v>
      </c>
      <c r="AI97">
        <f t="shared" si="29"/>
        <v>-1791.5444204814357</v>
      </c>
      <c r="AJ97">
        <f t="shared" si="30"/>
        <v>0</v>
      </c>
      <c r="AK97">
        <f t="shared" si="31"/>
        <v>0</v>
      </c>
      <c r="AL97">
        <f t="shared" si="32"/>
        <v>0</v>
      </c>
      <c r="AM97">
        <f t="shared" si="33"/>
        <v>3667.3773107455245</v>
      </c>
      <c r="AN97">
        <f t="shared" si="34"/>
        <v>4553.0058714776051</v>
      </c>
      <c r="AO97">
        <f t="shared" si="35"/>
        <v>0</v>
      </c>
      <c r="AP97">
        <f t="shared" si="36"/>
        <v>993.54005044431722</v>
      </c>
      <c r="AQ97">
        <f t="shared" si="37"/>
        <v>515.40578582831267</v>
      </c>
      <c r="AR97">
        <f t="shared" si="38"/>
        <v>3357.6970911900003</v>
      </c>
      <c r="AT97">
        <f t="shared" si="21"/>
        <v>32261.0805</v>
      </c>
      <c r="AU97">
        <f t="shared" si="22"/>
        <v>33804.150518459021</v>
      </c>
    </row>
    <row r="98" spans="8:47" x14ac:dyDescent="0.35">
      <c r="H98" s="2">
        <v>41932</v>
      </c>
      <c r="I98">
        <v>32154.8099</v>
      </c>
      <c r="J98">
        <v>461</v>
      </c>
      <c r="K98">
        <v>1</v>
      </c>
      <c r="L98">
        <v>239167.105977256</v>
      </c>
      <c r="M98">
        <v>290493.04749939498</v>
      </c>
      <c r="N98">
        <v>1285533.1965000001</v>
      </c>
      <c r="O98">
        <v>1223551.1009</v>
      </c>
      <c r="P98">
        <v>196710.92199999999</v>
      </c>
      <c r="Q98">
        <v>215848.81168749099</v>
      </c>
      <c r="R98">
        <v>0</v>
      </c>
      <c r="S98">
        <v>0</v>
      </c>
      <c r="T98">
        <v>0</v>
      </c>
      <c r="U98">
        <v>418838.520011271</v>
      </c>
      <c r="V98">
        <v>360653.90534261602</v>
      </c>
      <c r="W98">
        <v>0</v>
      </c>
      <c r="X98">
        <v>222276.42240018601</v>
      </c>
      <c r="Y98">
        <v>17640.984486466899</v>
      </c>
      <c r="Z98">
        <v>2143151</v>
      </c>
      <c r="AC98">
        <f t="shared" si="23"/>
        <v>941.13242200000002</v>
      </c>
      <c r="AD98">
        <f t="shared" si="24"/>
        <v>5391.5201533346844</v>
      </c>
      <c r="AE98">
        <f t="shared" si="25"/>
        <v>4901.3729932382912</v>
      </c>
      <c r="AF98">
        <f t="shared" si="26"/>
        <v>4456.5836429704805</v>
      </c>
      <c r="AG98">
        <f t="shared" si="27"/>
        <v>3852.5097028267664</v>
      </c>
      <c r="AH98">
        <f t="shared" si="28"/>
        <v>1469.0765076804</v>
      </c>
      <c r="AI98">
        <f t="shared" si="29"/>
        <v>-1731.4096580700402</v>
      </c>
      <c r="AJ98">
        <f t="shared" si="30"/>
        <v>0</v>
      </c>
      <c r="AK98">
        <f t="shared" si="31"/>
        <v>0</v>
      </c>
      <c r="AL98">
        <f t="shared" si="32"/>
        <v>0</v>
      </c>
      <c r="AM98">
        <f t="shared" si="33"/>
        <v>3263.1290255558115</v>
      </c>
      <c r="AN98">
        <f t="shared" si="34"/>
        <v>2959.4538164604382</v>
      </c>
      <c r="AO98">
        <f t="shared" si="35"/>
        <v>0</v>
      </c>
      <c r="AP98">
        <f t="shared" si="36"/>
        <v>1065.682079555452</v>
      </c>
      <c r="AQ98">
        <f t="shared" si="37"/>
        <v>668.49099432707408</v>
      </c>
      <c r="AR98">
        <f t="shared" si="38"/>
        <v>4258.2481534099998</v>
      </c>
      <c r="AT98">
        <f t="shared" si="21"/>
        <v>32154.8099</v>
      </c>
      <c r="AU98">
        <f t="shared" si="22"/>
        <v>31495.78983328936</v>
      </c>
    </row>
    <row r="99" spans="8:47" x14ac:dyDescent="0.35">
      <c r="H99" s="2">
        <v>41939</v>
      </c>
      <c r="I99">
        <v>31567.614399999999</v>
      </c>
      <c r="J99">
        <v>461</v>
      </c>
      <c r="K99">
        <v>1</v>
      </c>
      <c r="L99">
        <v>247829.83077235401</v>
      </c>
      <c r="M99">
        <v>222656.62092063701</v>
      </c>
      <c r="N99">
        <v>233043.99220000001</v>
      </c>
      <c r="O99">
        <v>2443346.2420000001</v>
      </c>
      <c r="P99">
        <v>183621.0808</v>
      </c>
      <c r="Q99">
        <v>211948.54103230199</v>
      </c>
      <c r="R99">
        <v>0</v>
      </c>
      <c r="S99">
        <v>0</v>
      </c>
      <c r="T99">
        <v>0</v>
      </c>
      <c r="U99">
        <v>279979.112006763</v>
      </c>
      <c r="V99">
        <v>441090.0288727</v>
      </c>
      <c r="W99">
        <v>0</v>
      </c>
      <c r="X99">
        <v>219853.13792014899</v>
      </c>
      <c r="Y99">
        <v>20321.8599356751</v>
      </c>
      <c r="Z99">
        <v>2549760</v>
      </c>
      <c r="AC99">
        <f t="shared" si="23"/>
        <v>941.13242200000002</v>
      </c>
      <c r="AD99">
        <f t="shared" si="24"/>
        <v>5586.8030921180989</v>
      </c>
      <c r="AE99">
        <f t="shared" si="25"/>
        <v>3756.7961021455403</v>
      </c>
      <c r="AF99">
        <f t="shared" si="26"/>
        <v>807.89826863958399</v>
      </c>
      <c r="AG99">
        <f t="shared" si="27"/>
        <v>7693.1932779484605</v>
      </c>
      <c r="AH99">
        <f t="shared" si="28"/>
        <v>1371.3189556305601</v>
      </c>
      <c r="AI99">
        <f t="shared" si="29"/>
        <v>-1700.1240270365072</v>
      </c>
      <c r="AJ99">
        <f t="shared" si="30"/>
        <v>0</v>
      </c>
      <c r="AK99">
        <f t="shared" si="31"/>
        <v>0</v>
      </c>
      <c r="AL99">
        <f t="shared" si="32"/>
        <v>0</v>
      </c>
      <c r="AM99">
        <f t="shared" si="33"/>
        <v>2181.2892637334903</v>
      </c>
      <c r="AN99">
        <f t="shared" si="34"/>
        <v>3619.4965589236017</v>
      </c>
      <c r="AO99">
        <f t="shared" si="35"/>
        <v>0</v>
      </c>
      <c r="AP99">
        <f t="shared" si="36"/>
        <v>1054.0638844443624</v>
      </c>
      <c r="AQ99">
        <f t="shared" si="37"/>
        <v>770.08062477445947</v>
      </c>
      <c r="AR99">
        <f t="shared" si="38"/>
        <v>5066.1436416000006</v>
      </c>
      <c r="AT99">
        <f t="shared" si="21"/>
        <v>31567.614399999999</v>
      </c>
      <c r="AU99">
        <f t="shared" si="22"/>
        <v>31148.09206492165</v>
      </c>
    </row>
    <row r="100" spans="8:47" x14ac:dyDescent="0.35">
      <c r="H100" s="2">
        <v>41946</v>
      </c>
      <c r="I100">
        <v>39023.135199999997</v>
      </c>
      <c r="J100">
        <v>461</v>
      </c>
      <c r="K100">
        <v>1</v>
      </c>
      <c r="L100">
        <v>273400.11787617201</v>
      </c>
      <c r="M100">
        <v>264386.216859382</v>
      </c>
      <c r="N100">
        <v>2676947.858</v>
      </c>
      <c r="O100">
        <v>1718038.5833999999</v>
      </c>
      <c r="P100">
        <v>177951.45600000001</v>
      </c>
      <c r="Q100">
        <v>237056.63752367499</v>
      </c>
      <c r="R100">
        <v>0</v>
      </c>
      <c r="S100">
        <v>0</v>
      </c>
      <c r="T100">
        <v>0</v>
      </c>
      <c r="U100">
        <v>167987.467204057</v>
      </c>
      <c r="V100">
        <v>692372.94276725501</v>
      </c>
      <c r="W100">
        <v>0</v>
      </c>
      <c r="X100">
        <v>224619.51033611901</v>
      </c>
      <c r="Y100">
        <v>20671.123360248799</v>
      </c>
      <c r="Z100">
        <v>5165482</v>
      </c>
      <c r="AC100">
        <f t="shared" si="23"/>
        <v>941.13242200000002</v>
      </c>
      <c r="AD100">
        <f t="shared" si="24"/>
        <v>6163.2315172707586</v>
      </c>
      <c r="AE100">
        <f t="shared" si="25"/>
        <v>4460.8828825816081</v>
      </c>
      <c r="AF100">
        <f t="shared" si="26"/>
        <v>9280.2286782857591</v>
      </c>
      <c r="AG100">
        <f t="shared" si="27"/>
        <v>5409.4678248507416</v>
      </c>
      <c r="AH100">
        <f t="shared" si="28"/>
        <v>1328.9770636992</v>
      </c>
      <c r="AI100">
        <f t="shared" si="29"/>
        <v>-1901.5261122324064</v>
      </c>
      <c r="AJ100">
        <f t="shared" si="30"/>
        <v>0</v>
      </c>
      <c r="AK100">
        <f t="shared" si="31"/>
        <v>0</v>
      </c>
      <c r="AL100">
        <f t="shared" si="32"/>
        <v>0</v>
      </c>
      <c r="AM100">
        <f t="shared" si="33"/>
        <v>1308.7735582400878</v>
      </c>
      <c r="AN100">
        <f t="shared" si="34"/>
        <v>5681.4738937595412</v>
      </c>
      <c r="AO100">
        <f t="shared" si="35"/>
        <v>0</v>
      </c>
      <c r="AP100">
        <f t="shared" si="36"/>
        <v>1076.915780355489</v>
      </c>
      <c r="AQ100">
        <f t="shared" si="37"/>
        <v>783.31568283794013</v>
      </c>
      <c r="AR100">
        <f t="shared" si="38"/>
        <v>10263.347840619999</v>
      </c>
      <c r="AT100">
        <f t="shared" ref="AT100:AT120" si="39">I100</f>
        <v>39023.135199999997</v>
      </c>
      <c r="AU100">
        <f t="shared" ref="AU100:AU120" si="40">SUM(AC100:AR100)</f>
        <v>44796.221032268732</v>
      </c>
    </row>
    <row r="101" spans="8:47" x14ac:dyDescent="0.35">
      <c r="H101" s="2">
        <v>41953</v>
      </c>
      <c r="I101">
        <v>40120.4211</v>
      </c>
      <c r="J101">
        <v>461</v>
      </c>
      <c r="K101">
        <v>1</v>
      </c>
      <c r="L101">
        <v>298573.02789442299</v>
      </c>
      <c r="M101">
        <v>273816.22798262897</v>
      </c>
      <c r="N101">
        <v>4006185.5405999999</v>
      </c>
      <c r="O101">
        <v>786797.42050000001</v>
      </c>
      <c r="P101">
        <v>181438.5668</v>
      </c>
      <c r="Q101">
        <v>259425.99208175499</v>
      </c>
      <c r="R101">
        <v>0</v>
      </c>
      <c r="S101">
        <v>0</v>
      </c>
      <c r="T101">
        <v>0</v>
      </c>
      <c r="U101">
        <v>158443.01032243401</v>
      </c>
      <c r="V101">
        <v>917984.73599871597</v>
      </c>
      <c r="W101">
        <v>0</v>
      </c>
      <c r="X101">
        <v>226311.60826889501</v>
      </c>
      <c r="Y101">
        <v>17238.484599669799</v>
      </c>
      <c r="Z101">
        <v>4081259</v>
      </c>
      <c r="AC101">
        <f t="shared" si="23"/>
        <v>941.13242200000002</v>
      </c>
      <c r="AD101">
        <f t="shared" si="24"/>
        <v>6730.7019105211884</v>
      </c>
      <c r="AE101">
        <f t="shared" si="25"/>
        <v>4619.9916882597054</v>
      </c>
      <c r="AF101">
        <f t="shared" si="26"/>
        <v>13888.323537308832</v>
      </c>
      <c r="AG101">
        <f t="shared" si="27"/>
        <v>2477.3339621089153</v>
      </c>
      <c r="AH101">
        <f t="shared" si="28"/>
        <v>1355.01950457576</v>
      </c>
      <c r="AI101">
        <f t="shared" si="29"/>
        <v>-2080.9596528845891</v>
      </c>
      <c r="AJ101">
        <f t="shared" si="30"/>
        <v>0</v>
      </c>
      <c r="AK101">
        <f t="shared" si="31"/>
        <v>0</v>
      </c>
      <c r="AL101">
        <f t="shared" si="32"/>
        <v>0</v>
      </c>
      <c r="AM101">
        <f t="shared" si="33"/>
        <v>1234.4136491210511</v>
      </c>
      <c r="AN101">
        <f t="shared" si="34"/>
        <v>7532.7991466582625</v>
      </c>
      <c r="AO101">
        <f t="shared" si="35"/>
        <v>0</v>
      </c>
      <c r="AP101">
        <f t="shared" si="36"/>
        <v>1085.0283746843902</v>
      </c>
      <c r="AQ101">
        <f t="shared" si="37"/>
        <v>653.23858311680726</v>
      </c>
      <c r="AR101">
        <f t="shared" si="38"/>
        <v>8109.0943196899998</v>
      </c>
      <c r="AT101">
        <f t="shared" si="39"/>
        <v>40120.4211</v>
      </c>
      <c r="AU101">
        <f t="shared" si="40"/>
        <v>46546.117445160322</v>
      </c>
    </row>
    <row r="102" spans="8:47" x14ac:dyDescent="0.35">
      <c r="H102" s="2">
        <v>41960</v>
      </c>
      <c r="I102">
        <v>36142.518400000001</v>
      </c>
      <c r="J102">
        <v>461</v>
      </c>
      <c r="K102">
        <v>1</v>
      </c>
      <c r="L102">
        <v>329053.09251747403</v>
      </c>
      <c r="M102">
        <v>245592.376199577</v>
      </c>
      <c r="N102">
        <v>3074677.1167000001</v>
      </c>
      <c r="O102">
        <v>1050250.24</v>
      </c>
      <c r="P102">
        <v>179470.98480000001</v>
      </c>
      <c r="Q102">
        <v>287720.92546886299</v>
      </c>
      <c r="R102">
        <v>0</v>
      </c>
      <c r="S102">
        <v>0</v>
      </c>
      <c r="T102">
        <v>0</v>
      </c>
      <c r="U102">
        <v>348511.35619346</v>
      </c>
      <c r="V102">
        <v>803467.70879916498</v>
      </c>
      <c r="W102">
        <v>0</v>
      </c>
      <c r="X102">
        <v>239212.286615116</v>
      </c>
      <c r="Y102">
        <v>26077.7081937767</v>
      </c>
      <c r="Z102">
        <v>2733687</v>
      </c>
      <c r="AC102">
        <f t="shared" si="23"/>
        <v>941.13242200000002</v>
      </c>
      <c r="AD102">
        <f t="shared" si="24"/>
        <v>7417.8109593121653</v>
      </c>
      <c r="AE102">
        <f t="shared" si="25"/>
        <v>4143.7819266649831</v>
      </c>
      <c r="AF102">
        <f t="shared" si="26"/>
        <v>10659.044654006224</v>
      </c>
      <c r="AG102">
        <f t="shared" si="27"/>
        <v>3306.8494131712</v>
      </c>
      <c r="AH102">
        <f t="shared" si="28"/>
        <v>1340.3252086833602</v>
      </c>
      <c r="AI102">
        <f t="shared" si="29"/>
        <v>-2307.9246315559376</v>
      </c>
      <c r="AJ102">
        <f t="shared" si="30"/>
        <v>0</v>
      </c>
      <c r="AK102">
        <f t="shared" si="31"/>
        <v>0</v>
      </c>
      <c r="AL102">
        <f t="shared" si="32"/>
        <v>0</v>
      </c>
      <c r="AM102">
        <f t="shared" si="33"/>
        <v>2715.2171249676276</v>
      </c>
      <c r="AN102">
        <f t="shared" si="34"/>
        <v>6593.0953248641872</v>
      </c>
      <c r="AO102">
        <f t="shared" si="35"/>
        <v>0</v>
      </c>
      <c r="AP102">
        <f t="shared" si="36"/>
        <v>1146.8793869475123</v>
      </c>
      <c r="AQ102">
        <f t="shared" si="37"/>
        <v>988.19388983661315</v>
      </c>
      <c r="AR102">
        <f t="shared" si="38"/>
        <v>5431.59003717</v>
      </c>
      <c r="AT102">
        <f t="shared" si="39"/>
        <v>36142.518400000001</v>
      </c>
      <c r="AU102">
        <f t="shared" si="40"/>
        <v>42375.995716067933</v>
      </c>
    </row>
    <row r="103" spans="8:47" x14ac:dyDescent="0.35">
      <c r="H103" s="2">
        <v>41967</v>
      </c>
      <c r="I103">
        <v>58485.941599999998</v>
      </c>
      <c r="J103">
        <v>462</v>
      </c>
      <c r="K103">
        <v>1</v>
      </c>
      <c r="L103">
        <v>359190.74650280399</v>
      </c>
      <c r="M103">
        <v>210816.43607074599</v>
      </c>
      <c r="N103">
        <v>3970591.6935999999</v>
      </c>
      <c r="O103">
        <v>732335.12800000003</v>
      </c>
      <c r="P103">
        <v>180366.0912</v>
      </c>
      <c r="Q103">
        <v>313136.93287564698</v>
      </c>
      <c r="R103">
        <v>0</v>
      </c>
      <c r="S103">
        <v>0</v>
      </c>
      <c r="T103">
        <v>0</v>
      </c>
      <c r="U103">
        <v>209106.81371607599</v>
      </c>
      <c r="V103">
        <v>825259.07791945699</v>
      </c>
      <c r="W103">
        <v>0</v>
      </c>
      <c r="X103">
        <v>299731.829292093</v>
      </c>
      <c r="Y103">
        <v>45541.734379866699</v>
      </c>
      <c r="Z103">
        <v>6355729</v>
      </c>
      <c r="AC103">
        <f t="shared" si="23"/>
        <v>943.17392399999994</v>
      </c>
      <c r="AD103">
        <f t="shared" si="24"/>
        <v>8114.7655068420472</v>
      </c>
      <c r="AE103">
        <f t="shared" si="25"/>
        <v>3564.7372808074583</v>
      </c>
      <c r="AF103">
        <f t="shared" si="26"/>
        <v>13794.788485572864</v>
      </c>
      <c r="AG103">
        <f t="shared" si="27"/>
        <v>2310.8542029988798</v>
      </c>
      <c r="AH103">
        <f t="shared" si="28"/>
        <v>1349.9319729772801</v>
      </c>
      <c r="AI103">
        <f t="shared" si="29"/>
        <v>-2517.2451760007507</v>
      </c>
      <c r="AJ103">
        <f t="shared" si="30"/>
        <v>0</v>
      </c>
      <c r="AK103">
        <f t="shared" si="31"/>
        <v>0</v>
      </c>
      <c r="AL103">
        <f t="shared" si="32"/>
        <v>0</v>
      </c>
      <c r="AM103">
        <f t="shared" si="33"/>
        <v>1632.6641801323783</v>
      </c>
      <c r="AN103">
        <f t="shared" si="34"/>
        <v>6786.6005531784467</v>
      </c>
      <c r="AO103">
        <f t="shared" si="35"/>
        <v>0</v>
      </c>
      <c r="AP103">
        <f t="shared" si="36"/>
        <v>1440.1514933826484</v>
      </c>
      <c r="AQ103">
        <f t="shared" si="37"/>
        <v>1729.5111215035699</v>
      </c>
      <c r="AR103">
        <f t="shared" si="38"/>
        <v>12655.65469938</v>
      </c>
      <c r="AT103">
        <f t="shared" si="39"/>
        <v>58485.941599999998</v>
      </c>
      <c r="AU103">
        <f t="shared" si="40"/>
        <v>51805.588244774823</v>
      </c>
    </row>
    <row r="104" spans="8:47" x14ac:dyDescent="0.35">
      <c r="H104" s="2">
        <v>41974</v>
      </c>
      <c r="I104">
        <v>39800.2232</v>
      </c>
      <c r="J104">
        <v>466</v>
      </c>
      <c r="K104">
        <v>1</v>
      </c>
      <c r="L104">
        <v>312568.32732852199</v>
      </c>
      <c r="M104">
        <v>241264.59042944701</v>
      </c>
      <c r="N104">
        <v>2362659.5257999999</v>
      </c>
      <c r="O104">
        <v>529194.58959999995</v>
      </c>
      <c r="P104">
        <v>203028.7408</v>
      </c>
      <c r="Q104">
        <v>281198.621252171</v>
      </c>
      <c r="R104">
        <v>0</v>
      </c>
      <c r="S104">
        <v>0</v>
      </c>
      <c r="T104">
        <v>0</v>
      </c>
      <c r="U104">
        <v>282336.78822964599</v>
      </c>
      <c r="V104">
        <v>607465.02464764705</v>
      </c>
      <c r="W104">
        <v>0</v>
      </c>
      <c r="X104">
        <v>309676.46343367401</v>
      </c>
      <c r="Y104">
        <v>36819.015300180799</v>
      </c>
      <c r="Z104">
        <v>1723110</v>
      </c>
      <c r="AC104">
        <f t="shared" si="23"/>
        <v>951.33993199999998</v>
      </c>
      <c r="AD104">
        <f t="shared" si="24"/>
        <v>7122.6195021659623</v>
      </c>
      <c r="AE104">
        <f t="shared" si="25"/>
        <v>4114.9123485284772</v>
      </c>
      <c r="AF104">
        <f t="shared" si="26"/>
        <v>8279.5150294514551</v>
      </c>
      <c r="AG104">
        <f t="shared" si="27"/>
        <v>1684.3099558870877</v>
      </c>
      <c r="AH104">
        <f t="shared" si="28"/>
        <v>1532.7045700473602</v>
      </c>
      <c r="AI104">
        <f t="shared" si="29"/>
        <v>-2280.0709005611034</v>
      </c>
      <c r="AJ104">
        <f t="shared" si="30"/>
        <v>0</v>
      </c>
      <c r="AK104">
        <f t="shared" si="31"/>
        <v>0</v>
      </c>
      <c r="AL104">
        <f t="shared" si="32"/>
        <v>0</v>
      </c>
      <c r="AM104">
        <f t="shared" si="33"/>
        <v>2223.5151420237539</v>
      </c>
      <c r="AN104">
        <f t="shared" si="34"/>
        <v>5038.8008864473022</v>
      </c>
      <c r="AO104">
        <f t="shared" si="35"/>
        <v>0</v>
      </c>
      <c r="AP104">
        <f t="shared" si="36"/>
        <v>1500.8160123849577</v>
      </c>
      <c r="AQ104">
        <f t="shared" si="37"/>
        <v>1410.3597448764856</v>
      </c>
      <c r="AR104">
        <f t="shared" si="38"/>
        <v>3460.7975106000004</v>
      </c>
      <c r="AT104">
        <f t="shared" si="39"/>
        <v>39800.2232</v>
      </c>
      <c r="AU104">
        <f t="shared" si="40"/>
        <v>35039.619733851738</v>
      </c>
    </row>
    <row r="105" spans="8:47" x14ac:dyDescent="0.35">
      <c r="H105" s="2">
        <v>41981</v>
      </c>
      <c r="I105">
        <v>34209.534399999997</v>
      </c>
      <c r="J105">
        <v>465</v>
      </c>
      <c r="K105">
        <v>1</v>
      </c>
      <c r="L105">
        <v>287439.05744079303</v>
      </c>
      <c r="M105">
        <v>234725.01386766799</v>
      </c>
      <c r="N105">
        <v>1556652.9572999999</v>
      </c>
      <c r="O105">
        <v>1572873.4</v>
      </c>
      <c r="P105">
        <v>200607.37760000001</v>
      </c>
      <c r="Q105">
        <v>249757.658959464</v>
      </c>
      <c r="R105">
        <v>0</v>
      </c>
      <c r="S105">
        <v>0</v>
      </c>
      <c r="T105">
        <v>0</v>
      </c>
      <c r="U105">
        <v>169402.07293778699</v>
      </c>
      <c r="V105">
        <v>394852.26602097001</v>
      </c>
      <c r="W105">
        <v>0</v>
      </c>
      <c r="X105">
        <v>323557.17074693902</v>
      </c>
      <c r="Y105">
        <v>30361.0846818391</v>
      </c>
      <c r="Z105">
        <v>2350078</v>
      </c>
      <c r="AC105">
        <f t="shared" si="23"/>
        <v>949.29842999999994</v>
      </c>
      <c r="AD105">
        <f t="shared" si="24"/>
        <v>6535.9330076174729</v>
      </c>
      <c r="AE105">
        <f t="shared" si="25"/>
        <v>3994.785011013842</v>
      </c>
      <c r="AF105">
        <f t="shared" si="26"/>
        <v>5443.3040610866401</v>
      </c>
      <c r="AG105">
        <f t="shared" si="27"/>
        <v>4995.3672747299988</v>
      </c>
      <c r="AH105">
        <f t="shared" si="28"/>
        <v>1511.1753754608001</v>
      </c>
      <c r="AI105">
        <f t="shared" si="29"/>
        <v>-2020.7892186410231</v>
      </c>
      <c r="AJ105">
        <f t="shared" si="30"/>
        <v>0</v>
      </c>
      <c r="AK105">
        <f t="shared" si="31"/>
        <v>0</v>
      </c>
      <c r="AL105">
        <f t="shared" si="32"/>
        <v>0</v>
      </c>
      <c r="AM105">
        <f t="shared" si="33"/>
        <v>1331.2461901815991</v>
      </c>
      <c r="AN105">
        <f t="shared" si="34"/>
        <v>3268.1922058555688</v>
      </c>
      <c r="AO105">
        <f t="shared" si="35"/>
        <v>0</v>
      </c>
      <c r="AP105">
        <f t="shared" si="36"/>
        <v>1564.7224777321971</v>
      </c>
      <c r="AQ105">
        <f t="shared" si="37"/>
        <v>1160.4917397939359</v>
      </c>
      <c r="AR105">
        <f t="shared" si="38"/>
        <v>4709.9088237000005</v>
      </c>
      <c r="AT105">
        <f t="shared" si="39"/>
        <v>34209.534399999997</v>
      </c>
      <c r="AU105">
        <f t="shared" si="40"/>
        <v>33443.635378531028</v>
      </c>
    </row>
    <row r="106" spans="8:47" x14ac:dyDescent="0.35">
      <c r="H106" s="2">
        <v>41988</v>
      </c>
      <c r="I106">
        <v>34546.6276</v>
      </c>
      <c r="J106">
        <v>466</v>
      </c>
      <c r="K106">
        <v>1</v>
      </c>
      <c r="L106">
        <v>269646.97780565597</v>
      </c>
      <c r="M106">
        <v>249126.88007060101</v>
      </c>
      <c r="N106">
        <v>154169.58199999999</v>
      </c>
      <c r="O106">
        <v>2459160.7799999998</v>
      </c>
      <c r="P106">
        <v>211046.8</v>
      </c>
      <c r="Q106">
        <v>224161.04011928901</v>
      </c>
      <c r="R106">
        <v>0</v>
      </c>
      <c r="S106">
        <v>0</v>
      </c>
      <c r="T106">
        <v>0</v>
      </c>
      <c r="U106">
        <v>707287.45876267203</v>
      </c>
      <c r="V106">
        <v>256653.97291363101</v>
      </c>
      <c r="W106">
        <v>0</v>
      </c>
      <c r="X106">
        <v>314530.73659755097</v>
      </c>
      <c r="Y106">
        <v>33704.248040568797</v>
      </c>
      <c r="Z106">
        <v>2182760</v>
      </c>
      <c r="AC106">
        <f t="shared" si="23"/>
        <v>951.33993199999998</v>
      </c>
      <c r="AD106">
        <f t="shared" si="24"/>
        <v>6144.5535420486058</v>
      </c>
      <c r="AE106">
        <f t="shared" si="25"/>
        <v>4249.0084157321426</v>
      </c>
      <c r="AF106">
        <f t="shared" si="26"/>
        <v>540.25954959424007</v>
      </c>
      <c r="AG106">
        <f t="shared" si="27"/>
        <v>7826.9677473683987</v>
      </c>
      <c r="AH106">
        <f t="shared" si="28"/>
        <v>1593.23450256</v>
      </c>
      <c r="AI106">
        <f t="shared" si="29"/>
        <v>-1817.587377703243</v>
      </c>
      <c r="AJ106">
        <f t="shared" si="30"/>
        <v>0</v>
      </c>
      <c r="AK106">
        <f t="shared" si="31"/>
        <v>0</v>
      </c>
      <c r="AL106">
        <f t="shared" si="32"/>
        <v>0</v>
      </c>
      <c r="AM106">
        <f t="shared" si="33"/>
        <v>5570.1716527395474</v>
      </c>
      <c r="AN106">
        <f t="shared" si="34"/>
        <v>2128.893374523986</v>
      </c>
      <c r="AO106">
        <f t="shared" si="35"/>
        <v>0</v>
      </c>
      <c r="AP106">
        <f t="shared" si="36"/>
        <v>1524.3417618463711</v>
      </c>
      <c r="AQ106">
        <f t="shared" si="37"/>
        <v>1291.047962043596</v>
      </c>
      <c r="AR106">
        <f t="shared" si="38"/>
        <v>4383.9861496000003</v>
      </c>
      <c r="AT106">
        <f t="shared" si="39"/>
        <v>34546.6276</v>
      </c>
      <c r="AU106">
        <f t="shared" si="40"/>
        <v>34386.217212353644</v>
      </c>
    </row>
    <row r="107" spans="8:47" x14ac:dyDescent="0.35">
      <c r="H107" s="2">
        <v>41995</v>
      </c>
      <c r="I107">
        <v>36048.489500000003</v>
      </c>
      <c r="J107">
        <v>465</v>
      </c>
      <c r="K107">
        <v>1</v>
      </c>
      <c r="L107">
        <v>262089.20044397301</v>
      </c>
      <c r="M107">
        <v>210214.18505135999</v>
      </c>
      <c r="N107">
        <v>1151035.96</v>
      </c>
      <c r="O107">
        <v>2129147.2659999998</v>
      </c>
      <c r="P107">
        <v>303791.76</v>
      </c>
      <c r="Q107">
        <v>220865.154237757</v>
      </c>
      <c r="R107">
        <v>0</v>
      </c>
      <c r="S107">
        <v>0</v>
      </c>
      <c r="T107">
        <v>0</v>
      </c>
      <c r="U107">
        <v>469233.83025760303</v>
      </c>
      <c r="V107">
        <v>306988.27919386001</v>
      </c>
      <c r="W107">
        <v>0</v>
      </c>
      <c r="X107">
        <v>282838.58927804098</v>
      </c>
      <c r="Y107">
        <v>27377.8225162247</v>
      </c>
      <c r="Z107">
        <v>3472988</v>
      </c>
      <c r="AC107">
        <f t="shared" si="23"/>
        <v>949.29842999999994</v>
      </c>
      <c r="AD107">
        <f t="shared" si="24"/>
        <v>5959.5152842952803</v>
      </c>
      <c r="AE107">
        <f t="shared" si="25"/>
        <v>3577.6352153890957</v>
      </c>
      <c r="AF107">
        <f t="shared" si="26"/>
        <v>4024.9425449280002</v>
      </c>
      <c r="AG107">
        <f t="shared" si="27"/>
        <v>6762.0652594526991</v>
      </c>
      <c r="AH107">
        <f t="shared" si="28"/>
        <v>2288.4633280799999</v>
      </c>
      <c r="AI107">
        <f t="shared" si="29"/>
        <v>-1787.0199629376918</v>
      </c>
      <c r="AJ107">
        <f t="shared" si="30"/>
        <v>0</v>
      </c>
      <c r="AK107">
        <f t="shared" si="31"/>
        <v>0</v>
      </c>
      <c r="AL107">
        <f t="shared" si="32"/>
        <v>0</v>
      </c>
      <c r="AM107">
        <f t="shared" si="33"/>
        <v>3687.4740550793736</v>
      </c>
      <c r="AN107">
        <f t="shared" si="34"/>
        <v>2540.9419868875793</v>
      </c>
      <c r="AO107">
        <f t="shared" si="35"/>
        <v>0</v>
      </c>
      <c r="AP107">
        <f t="shared" si="36"/>
        <v>1367.8074177486062</v>
      </c>
      <c r="AQ107">
        <f t="shared" si="37"/>
        <v>1046.4625100376568</v>
      </c>
      <c r="AR107">
        <f t="shared" si="38"/>
        <v>6960.3889002000005</v>
      </c>
      <c r="AT107">
        <f t="shared" si="39"/>
        <v>36048.489500000003</v>
      </c>
      <c r="AU107">
        <f t="shared" si="40"/>
        <v>37377.974969160598</v>
      </c>
    </row>
    <row r="108" spans="8:47" x14ac:dyDescent="0.35">
      <c r="H108" s="2">
        <v>42002</v>
      </c>
      <c r="I108">
        <v>46525.371800000001</v>
      </c>
      <c r="J108">
        <v>465</v>
      </c>
      <c r="K108">
        <v>1</v>
      </c>
      <c r="L108">
        <v>262032.56207222401</v>
      </c>
      <c r="M108">
        <v>169370.78968581601</v>
      </c>
      <c r="N108">
        <v>3378841.4720000001</v>
      </c>
      <c r="O108">
        <v>954883.56599999894</v>
      </c>
      <c r="P108">
        <v>482588.56</v>
      </c>
      <c r="Q108">
        <v>278723.02405683399</v>
      </c>
      <c r="R108">
        <v>0</v>
      </c>
      <c r="S108">
        <v>0</v>
      </c>
      <c r="T108">
        <v>0</v>
      </c>
      <c r="U108">
        <v>307755.29815456201</v>
      </c>
      <c r="V108">
        <v>579214.92307600903</v>
      </c>
      <c r="W108">
        <v>0</v>
      </c>
      <c r="X108">
        <v>263715.871422433</v>
      </c>
      <c r="Y108">
        <v>29483.2884746647</v>
      </c>
      <c r="Z108">
        <v>4207449</v>
      </c>
      <c r="AC108">
        <f t="shared" si="23"/>
        <v>949.29842999999994</v>
      </c>
      <c r="AD108">
        <f t="shared" si="24"/>
        <v>5958.2274126792663</v>
      </c>
      <c r="AE108">
        <f t="shared" si="25"/>
        <v>2882.5214696629027</v>
      </c>
      <c r="AF108">
        <f t="shared" si="26"/>
        <v>11815.132859289601</v>
      </c>
      <c r="AG108">
        <f t="shared" si="27"/>
        <v>3032.6624614376965</v>
      </c>
      <c r="AH108">
        <f t="shared" si="28"/>
        <v>3635.3396224800003</v>
      </c>
      <c r="AI108">
        <f t="shared" si="29"/>
        <v>-2255.1479876438439</v>
      </c>
      <c r="AJ108">
        <f t="shared" si="30"/>
        <v>0</v>
      </c>
      <c r="AK108">
        <f t="shared" si="31"/>
        <v>0</v>
      </c>
      <c r="AL108">
        <f t="shared" si="32"/>
        <v>0</v>
      </c>
      <c r="AM108">
        <f t="shared" si="33"/>
        <v>2418.495010547626</v>
      </c>
      <c r="AN108">
        <f t="shared" si="34"/>
        <v>4794.1619183001267</v>
      </c>
      <c r="AO108">
        <f t="shared" si="35"/>
        <v>0</v>
      </c>
      <c r="AP108">
        <f t="shared" si="36"/>
        <v>1275.3299541988861</v>
      </c>
      <c r="AQ108">
        <f t="shared" si="37"/>
        <v>1126.9397353671088</v>
      </c>
      <c r="AR108">
        <f t="shared" si="38"/>
        <v>8432.3589133499991</v>
      </c>
      <c r="AT108">
        <f t="shared" si="39"/>
        <v>46525.371800000001</v>
      </c>
      <c r="AU108">
        <f t="shared" si="40"/>
        <v>44065.319799669378</v>
      </c>
    </row>
    <row r="109" spans="8:47" x14ac:dyDescent="0.35">
      <c r="H109" s="2">
        <v>42009</v>
      </c>
      <c r="I109">
        <v>50820.891199999998</v>
      </c>
      <c r="J109">
        <v>465</v>
      </c>
      <c r="K109">
        <v>1</v>
      </c>
      <c r="L109">
        <v>302908.30804333399</v>
      </c>
      <c r="M109">
        <v>165003.17021148899</v>
      </c>
      <c r="N109">
        <v>5115999.2803999996</v>
      </c>
      <c r="O109">
        <v>202573.25200000001</v>
      </c>
      <c r="P109">
        <v>614129.32999999996</v>
      </c>
      <c r="Q109">
        <v>325818.06042782601</v>
      </c>
      <c r="R109">
        <v>0</v>
      </c>
      <c r="S109">
        <v>0</v>
      </c>
      <c r="T109">
        <v>0</v>
      </c>
      <c r="U109">
        <v>197011.67889273699</v>
      </c>
      <c r="V109">
        <v>757400.21679940599</v>
      </c>
      <c r="W109">
        <v>0</v>
      </c>
      <c r="X109">
        <v>330285.69713794597</v>
      </c>
      <c r="Y109">
        <v>74971.630779731699</v>
      </c>
      <c r="Z109">
        <v>4380692</v>
      </c>
      <c r="AC109">
        <f t="shared" si="23"/>
        <v>949.29842999999994</v>
      </c>
      <c r="AD109">
        <f t="shared" si="24"/>
        <v>6887.6805624433509</v>
      </c>
      <c r="AE109">
        <f t="shared" si="25"/>
        <v>2808.1889538293312</v>
      </c>
      <c r="AF109">
        <f t="shared" si="26"/>
        <v>17889.626283702717</v>
      </c>
      <c r="AG109">
        <f t="shared" si="27"/>
        <v>643.36251968939996</v>
      </c>
      <c r="AH109">
        <f t="shared" si="28"/>
        <v>4626.2362428899996</v>
      </c>
      <c r="AI109">
        <f t="shared" si="29"/>
        <v>-2636.1939269215404</v>
      </c>
      <c r="AJ109">
        <f t="shared" si="30"/>
        <v>0</v>
      </c>
      <c r="AK109">
        <f t="shared" si="31"/>
        <v>0</v>
      </c>
      <c r="AL109">
        <f t="shared" si="32"/>
        <v>0</v>
      </c>
      <c r="AM109">
        <f t="shared" si="33"/>
        <v>1548.2162785785738</v>
      </c>
      <c r="AN109">
        <f t="shared" si="34"/>
        <v>6269.0015944486831</v>
      </c>
      <c r="AO109">
        <f t="shared" si="35"/>
        <v>0</v>
      </c>
      <c r="AP109">
        <f t="shared" si="36"/>
        <v>1597.2616313591068</v>
      </c>
      <c r="AQ109">
        <f t="shared" si="37"/>
        <v>2865.6406432936847</v>
      </c>
      <c r="AR109">
        <f t="shared" si="38"/>
        <v>8779.5638718000009</v>
      </c>
      <c r="AT109">
        <f t="shared" si="39"/>
        <v>50820.891199999998</v>
      </c>
      <c r="AU109">
        <f t="shared" si="40"/>
        <v>52227.88308511331</v>
      </c>
    </row>
    <row r="110" spans="8:47" x14ac:dyDescent="0.35">
      <c r="H110" s="2">
        <v>42016</v>
      </c>
      <c r="I110">
        <v>60952.2719</v>
      </c>
      <c r="J110">
        <v>465</v>
      </c>
      <c r="K110">
        <v>1</v>
      </c>
      <c r="L110">
        <v>324948.66482599999</v>
      </c>
      <c r="M110">
        <v>181358.187726893</v>
      </c>
      <c r="N110">
        <v>6244362.7819999997</v>
      </c>
      <c r="O110">
        <v>0</v>
      </c>
      <c r="P110">
        <v>821427.18200000003</v>
      </c>
      <c r="Q110">
        <v>365101.30267606903</v>
      </c>
      <c r="R110">
        <v>0</v>
      </c>
      <c r="S110">
        <v>0</v>
      </c>
      <c r="T110">
        <v>0</v>
      </c>
      <c r="U110">
        <v>748339.10233564198</v>
      </c>
      <c r="V110">
        <v>749585.93771961296</v>
      </c>
      <c r="W110">
        <v>0</v>
      </c>
      <c r="X110">
        <v>330203.55771035701</v>
      </c>
      <c r="Y110">
        <v>61572.3046237854</v>
      </c>
      <c r="Z110">
        <v>5780639</v>
      </c>
      <c r="AC110">
        <f t="shared" si="23"/>
        <v>949.29842999999994</v>
      </c>
      <c r="AD110">
        <f t="shared" si="24"/>
        <v>7388.8452151460015</v>
      </c>
      <c r="AE110">
        <f t="shared" si="25"/>
        <v>3086.5349969239924</v>
      </c>
      <c r="AF110">
        <f t="shared" si="26"/>
        <v>21835.287776097597</v>
      </c>
      <c r="AG110">
        <f t="shared" si="27"/>
        <v>0</v>
      </c>
      <c r="AH110">
        <f t="shared" si="28"/>
        <v>6187.8109620060004</v>
      </c>
      <c r="AI110">
        <f t="shared" si="29"/>
        <v>-2954.0346399520745</v>
      </c>
      <c r="AJ110">
        <f t="shared" si="30"/>
        <v>0</v>
      </c>
      <c r="AK110">
        <f t="shared" si="31"/>
        <v>0</v>
      </c>
      <c r="AL110">
        <f t="shared" si="32"/>
        <v>0</v>
      </c>
      <c r="AM110">
        <f t="shared" si="33"/>
        <v>5880.8228357046428</v>
      </c>
      <c r="AN110">
        <f t="shared" si="34"/>
        <v>6204.3228065052363</v>
      </c>
      <c r="AO110">
        <f t="shared" si="35"/>
        <v>0</v>
      </c>
      <c r="AP110">
        <f t="shared" si="36"/>
        <v>1596.8644050872865</v>
      </c>
      <c r="AQ110">
        <f t="shared" si="37"/>
        <v>2353.4781996349498</v>
      </c>
      <c r="AR110">
        <f t="shared" si="38"/>
        <v>11585.267651850001</v>
      </c>
      <c r="AT110">
        <f t="shared" si="39"/>
        <v>60952.2719</v>
      </c>
      <c r="AU110">
        <f t="shared" si="40"/>
        <v>64114.498639003636</v>
      </c>
    </row>
    <row r="111" spans="8:47" x14ac:dyDescent="0.35">
      <c r="H111" s="2">
        <v>42023</v>
      </c>
      <c r="I111">
        <v>51897.290099999998</v>
      </c>
      <c r="J111">
        <v>465</v>
      </c>
      <c r="K111">
        <v>1</v>
      </c>
      <c r="L111">
        <v>306149.61529559997</v>
      </c>
      <c r="M111">
        <v>171484.472236136</v>
      </c>
      <c r="N111">
        <v>3768116.7165000001</v>
      </c>
      <c r="O111">
        <v>676854.76</v>
      </c>
      <c r="P111">
        <v>789364.68959999899</v>
      </c>
      <c r="Q111">
        <v>385211.333353533</v>
      </c>
      <c r="R111">
        <v>0</v>
      </c>
      <c r="S111">
        <v>0</v>
      </c>
      <c r="T111">
        <v>0</v>
      </c>
      <c r="U111">
        <v>472860.18140138499</v>
      </c>
      <c r="V111">
        <v>544139.13951774896</v>
      </c>
      <c r="W111">
        <v>0</v>
      </c>
      <c r="X111">
        <v>324754.846168285</v>
      </c>
      <c r="Y111">
        <v>49886.843699028301</v>
      </c>
      <c r="Z111">
        <v>2129753</v>
      </c>
      <c r="AC111">
        <f t="shared" si="23"/>
        <v>949.29842999999994</v>
      </c>
      <c r="AD111">
        <f t="shared" si="24"/>
        <v>6961.3830273989997</v>
      </c>
      <c r="AE111">
        <f t="shared" si="25"/>
        <v>2918.4942329867986</v>
      </c>
      <c r="AF111">
        <f t="shared" si="26"/>
        <v>13176.350534257201</v>
      </c>
      <c r="AG111">
        <f t="shared" si="27"/>
        <v>2149.6568750220003</v>
      </c>
      <c r="AH111">
        <f t="shared" si="28"/>
        <v>5946.2842067567926</v>
      </c>
      <c r="AI111">
        <f t="shared" si="29"/>
        <v>-3116.7448981634352</v>
      </c>
      <c r="AJ111">
        <f t="shared" si="30"/>
        <v>0</v>
      </c>
      <c r="AK111">
        <f t="shared" si="31"/>
        <v>0</v>
      </c>
      <c r="AL111">
        <f t="shared" si="32"/>
        <v>0</v>
      </c>
      <c r="AM111">
        <f t="shared" si="33"/>
        <v>3715.9717355427842</v>
      </c>
      <c r="AN111">
        <f t="shared" si="34"/>
        <v>4503.8396577884077</v>
      </c>
      <c r="AO111">
        <f t="shared" si="35"/>
        <v>0</v>
      </c>
      <c r="AP111">
        <f t="shared" si="36"/>
        <v>1570.5144360698264</v>
      </c>
      <c r="AQ111">
        <f t="shared" si="37"/>
        <v>1906.8248267079591</v>
      </c>
      <c r="AR111">
        <f t="shared" si="38"/>
        <v>4268.3444749500004</v>
      </c>
      <c r="AT111">
        <f t="shared" si="39"/>
        <v>51897.290099999998</v>
      </c>
      <c r="AU111">
        <f t="shared" si="40"/>
        <v>44950.217539317331</v>
      </c>
    </row>
    <row r="112" spans="8:47" x14ac:dyDescent="0.35">
      <c r="H112" s="2">
        <v>42030</v>
      </c>
      <c r="I112">
        <v>47228.814200000001</v>
      </c>
      <c r="J112">
        <v>465</v>
      </c>
      <c r="K112">
        <v>1</v>
      </c>
      <c r="L112">
        <v>294072.29237735999</v>
      </c>
      <c r="M112">
        <v>165536.29934168101</v>
      </c>
      <c r="N112">
        <v>1694153.7858</v>
      </c>
      <c r="O112">
        <v>2175938.662</v>
      </c>
      <c r="P112">
        <v>769300.45319999999</v>
      </c>
      <c r="Q112">
        <v>462130.15688564</v>
      </c>
      <c r="R112">
        <v>0</v>
      </c>
      <c r="S112">
        <v>0</v>
      </c>
      <c r="T112">
        <v>0</v>
      </c>
      <c r="U112">
        <v>441874.77346783102</v>
      </c>
      <c r="V112">
        <v>384590.72548653698</v>
      </c>
      <c r="W112">
        <v>0</v>
      </c>
      <c r="X112">
        <v>373118.876934628</v>
      </c>
      <c r="Y112">
        <v>121523.474959222</v>
      </c>
      <c r="Z112">
        <v>2999494</v>
      </c>
      <c r="AC112">
        <f t="shared" si="23"/>
        <v>949.29842999999994</v>
      </c>
      <c r="AD112">
        <f t="shared" si="24"/>
        <v>6686.7628202226006</v>
      </c>
      <c r="AE112">
        <f t="shared" si="25"/>
        <v>2817.262278496069</v>
      </c>
      <c r="AF112">
        <f t="shared" si="26"/>
        <v>5924.1169581854401</v>
      </c>
      <c r="AG112">
        <f t="shared" si="27"/>
        <v>6910.6723935788996</v>
      </c>
      <c r="AH112">
        <f t="shared" si="28"/>
        <v>5795.1403139555996</v>
      </c>
      <c r="AI112">
        <f t="shared" si="29"/>
        <v>-3739.0950993617134</v>
      </c>
      <c r="AJ112">
        <f t="shared" si="30"/>
        <v>0</v>
      </c>
      <c r="AK112">
        <f t="shared" si="31"/>
        <v>0</v>
      </c>
      <c r="AL112">
        <f t="shared" si="32"/>
        <v>0</v>
      </c>
      <c r="AM112">
        <f t="shared" si="33"/>
        <v>3472.4729072969503</v>
      </c>
      <c r="AN112">
        <f t="shared" si="34"/>
        <v>3183.2574348520666</v>
      </c>
      <c r="AO112">
        <f t="shared" si="35"/>
        <v>0</v>
      </c>
      <c r="AP112">
        <f t="shared" si="36"/>
        <v>1804.402888855861</v>
      </c>
      <c r="AQ112">
        <f t="shared" si="37"/>
        <v>4644.991783366343</v>
      </c>
      <c r="AR112">
        <f t="shared" si="38"/>
        <v>6011.4359001000003</v>
      </c>
      <c r="AT112">
        <f t="shared" si="39"/>
        <v>47228.814200000001</v>
      </c>
      <c r="AU112">
        <f t="shared" si="40"/>
        <v>44460.719009548106</v>
      </c>
    </row>
    <row r="113" spans="8:47" x14ac:dyDescent="0.35">
      <c r="H113" s="2">
        <v>42037</v>
      </c>
      <c r="I113">
        <v>49325.500200000002</v>
      </c>
      <c r="J113">
        <v>466</v>
      </c>
      <c r="K113">
        <v>1</v>
      </c>
      <c r="L113">
        <v>308844.042226416</v>
      </c>
      <c r="M113">
        <v>179730.360805009</v>
      </c>
      <c r="N113">
        <v>1327534.8933999999</v>
      </c>
      <c r="O113">
        <v>2949293.1734000002</v>
      </c>
      <c r="P113">
        <v>606146.0808</v>
      </c>
      <c r="Q113">
        <v>427311.83495203202</v>
      </c>
      <c r="R113">
        <v>0</v>
      </c>
      <c r="S113">
        <v>0</v>
      </c>
      <c r="T113">
        <v>0</v>
      </c>
      <c r="U113">
        <v>265124.864080698</v>
      </c>
      <c r="V113">
        <v>764348.50356624799</v>
      </c>
      <c r="W113">
        <v>0</v>
      </c>
      <c r="X113">
        <v>344509.10154770297</v>
      </c>
      <c r="Y113">
        <v>97540.782585179099</v>
      </c>
      <c r="Z113">
        <v>4420651</v>
      </c>
      <c r="AC113">
        <f t="shared" si="23"/>
        <v>951.33993199999998</v>
      </c>
      <c r="AD113">
        <f t="shared" si="24"/>
        <v>7037.7527278302323</v>
      </c>
      <c r="AE113">
        <f t="shared" si="25"/>
        <v>3065.4091417459117</v>
      </c>
      <c r="AF113">
        <f t="shared" si="26"/>
        <v>4652.1070776394881</v>
      </c>
      <c r="AG113">
        <f t="shared" si="27"/>
        <v>9386.951326434053</v>
      </c>
      <c r="AH113">
        <f t="shared" si="28"/>
        <v>4575.9179931753606</v>
      </c>
      <c r="AI113">
        <f t="shared" si="29"/>
        <v>-3464.8152825250563</v>
      </c>
      <c r="AJ113">
        <f t="shared" si="30"/>
        <v>0</v>
      </c>
      <c r="AK113">
        <f t="shared" si="31"/>
        <v>0</v>
      </c>
      <c r="AL113">
        <f t="shared" si="32"/>
        <v>0</v>
      </c>
      <c r="AM113">
        <f t="shared" si="33"/>
        <v>2087.9643545811291</v>
      </c>
      <c r="AN113">
        <f t="shared" si="34"/>
        <v>6340.117967381314</v>
      </c>
      <c r="AO113">
        <f t="shared" si="35"/>
        <v>0</v>
      </c>
      <c r="AP113">
        <f t="shared" si="36"/>
        <v>1669.6289097407878</v>
      </c>
      <c r="AQ113">
        <f t="shared" si="37"/>
        <v>3736.319185081803</v>
      </c>
      <c r="AR113">
        <f t="shared" si="38"/>
        <v>8878.7007074600006</v>
      </c>
      <c r="AT113">
        <f t="shared" si="39"/>
        <v>49325.500200000002</v>
      </c>
      <c r="AU113">
        <f t="shared" si="40"/>
        <v>48917.394040545027</v>
      </c>
    </row>
    <row r="114" spans="8:47" x14ac:dyDescent="0.35">
      <c r="H114" s="2">
        <v>42044</v>
      </c>
      <c r="I114">
        <v>55464.265200000002</v>
      </c>
      <c r="J114">
        <v>467</v>
      </c>
      <c r="K114">
        <v>1</v>
      </c>
      <c r="L114">
        <v>354460.52893584903</v>
      </c>
      <c r="M114">
        <v>170217.60168300499</v>
      </c>
      <c r="N114">
        <v>4043348.1860000002</v>
      </c>
      <c r="O114">
        <v>1832344.0386999999</v>
      </c>
      <c r="P114">
        <v>560424.9852</v>
      </c>
      <c r="Q114">
        <v>446003.61486656102</v>
      </c>
      <c r="R114">
        <v>0</v>
      </c>
      <c r="S114">
        <v>0</v>
      </c>
      <c r="T114">
        <v>0</v>
      </c>
      <c r="U114">
        <v>477164.518448419</v>
      </c>
      <c r="V114">
        <v>1105847.1769180601</v>
      </c>
      <c r="W114">
        <v>0</v>
      </c>
      <c r="X114">
        <v>357664.28123816202</v>
      </c>
      <c r="Y114">
        <v>81177.932350865798</v>
      </c>
      <c r="Z114">
        <v>6247377</v>
      </c>
      <c r="AC114">
        <f t="shared" si="23"/>
        <v>953.38143400000001</v>
      </c>
      <c r="AD114">
        <f t="shared" si="24"/>
        <v>8094.5669769377291</v>
      </c>
      <c r="AE114">
        <f t="shared" si="25"/>
        <v>2909.393291486258</v>
      </c>
      <c r="AF114">
        <f t="shared" si="26"/>
        <v>14199.591893522242</v>
      </c>
      <c r="AG114">
        <f t="shared" si="27"/>
        <v>5844.4628692779061</v>
      </c>
      <c r="AH114">
        <f t="shared" si="28"/>
        <v>4239.8391830320807</v>
      </c>
      <c r="AI114">
        <f t="shared" si="29"/>
        <v>-3624.1361736827016</v>
      </c>
      <c r="AJ114">
        <f t="shared" si="30"/>
        <v>0</v>
      </c>
      <c r="AK114">
        <f t="shared" si="31"/>
        <v>0</v>
      </c>
      <c r="AL114">
        <f t="shared" si="32"/>
        <v>0</v>
      </c>
      <c r="AM114">
        <f t="shared" si="33"/>
        <v>3765.9255289504572</v>
      </c>
      <c r="AN114">
        <f t="shared" si="34"/>
        <v>9192.4652428490663</v>
      </c>
      <c r="AO114">
        <f t="shared" si="35"/>
        <v>0</v>
      </c>
      <c r="AP114">
        <f t="shared" si="36"/>
        <v>1737.1038811175054</v>
      </c>
      <c r="AQ114">
        <f t="shared" si="37"/>
        <v>3116.2097603256261</v>
      </c>
      <c r="AR114">
        <f t="shared" si="38"/>
        <v>12574.53300429</v>
      </c>
      <c r="AT114">
        <f t="shared" si="39"/>
        <v>55464.265200000002</v>
      </c>
      <c r="AU114">
        <f t="shared" si="40"/>
        <v>63003.33689210617</v>
      </c>
    </row>
    <row r="115" spans="8:47" x14ac:dyDescent="0.35">
      <c r="H115" s="2">
        <v>42051</v>
      </c>
      <c r="I115">
        <v>53480.359199999999</v>
      </c>
      <c r="J115">
        <v>467</v>
      </c>
      <c r="K115">
        <v>1</v>
      </c>
      <c r="L115">
        <v>347317.69256150897</v>
      </c>
      <c r="M115">
        <v>158989.63420980301</v>
      </c>
      <c r="N115">
        <v>4989517.8402000004</v>
      </c>
      <c r="O115">
        <v>698806.69389999995</v>
      </c>
      <c r="P115">
        <v>512567.17440000002</v>
      </c>
      <c r="Q115">
        <v>417557.13452292298</v>
      </c>
      <c r="R115">
        <v>0</v>
      </c>
      <c r="S115">
        <v>0</v>
      </c>
      <c r="T115">
        <v>0</v>
      </c>
      <c r="U115">
        <v>507916.04106905102</v>
      </c>
      <c r="V115">
        <v>1234329.5425967399</v>
      </c>
      <c r="W115">
        <v>1</v>
      </c>
      <c r="X115">
        <v>356153.42499052902</v>
      </c>
      <c r="Y115">
        <v>67328.413943519903</v>
      </c>
      <c r="Z115">
        <v>4185134</v>
      </c>
      <c r="AC115">
        <f t="shared" si="23"/>
        <v>953.38143400000001</v>
      </c>
      <c r="AD115">
        <f t="shared" si="24"/>
        <v>7931.4510226423881</v>
      </c>
      <c r="AE115">
        <f t="shared" si="25"/>
        <v>2717.4826258407952</v>
      </c>
      <c r="AF115">
        <f t="shared" si="26"/>
        <v>17522.38833192797</v>
      </c>
      <c r="AG115">
        <f t="shared" si="27"/>
        <v>2228.920818930379</v>
      </c>
      <c r="AH115">
        <f t="shared" si="28"/>
        <v>3877.77570120576</v>
      </c>
      <c r="AI115">
        <f t="shared" si="29"/>
        <v>-3392.9857637063674</v>
      </c>
      <c r="AJ115">
        <f t="shared" si="30"/>
        <v>0</v>
      </c>
      <c r="AK115">
        <f t="shared" si="31"/>
        <v>0</v>
      </c>
      <c r="AL115">
        <f t="shared" si="32"/>
        <v>0</v>
      </c>
      <c r="AM115">
        <f t="shared" si="33"/>
        <v>4008.6257709292713</v>
      </c>
      <c r="AN115">
        <f t="shared" si="34"/>
        <v>10260.48775578966</v>
      </c>
      <c r="AO115">
        <f t="shared" si="35"/>
        <v>-733.24043600000005</v>
      </c>
      <c r="AP115">
        <f t="shared" si="36"/>
        <v>1729.7659544940016</v>
      </c>
      <c r="AQ115">
        <f t="shared" si="37"/>
        <v>2584.562757415476</v>
      </c>
      <c r="AR115">
        <f t="shared" si="38"/>
        <v>8423.7121611800012</v>
      </c>
      <c r="AT115">
        <f t="shared" si="39"/>
        <v>53480.359199999999</v>
      </c>
      <c r="AU115">
        <f t="shared" si="40"/>
        <v>58112.328134649339</v>
      </c>
    </row>
    <row r="116" spans="8:47" x14ac:dyDescent="0.35">
      <c r="H116" s="2">
        <v>42058</v>
      </c>
      <c r="I116">
        <v>54694.538699999997</v>
      </c>
      <c r="J116">
        <v>467</v>
      </c>
      <c r="K116">
        <v>1</v>
      </c>
      <c r="L116">
        <v>343117.12713690603</v>
      </c>
      <c r="M116">
        <v>145332.69972588099</v>
      </c>
      <c r="N116">
        <v>5472789.8334999997</v>
      </c>
      <c r="O116">
        <v>0</v>
      </c>
      <c r="P116">
        <v>499462.51760000002</v>
      </c>
      <c r="Q116">
        <v>371356.12233266898</v>
      </c>
      <c r="R116">
        <v>0</v>
      </c>
      <c r="S116">
        <v>0</v>
      </c>
      <c r="T116">
        <v>0</v>
      </c>
      <c r="U116">
        <v>304749.62464143097</v>
      </c>
      <c r="V116">
        <v>1227379.8458878801</v>
      </c>
      <c r="W116">
        <v>0</v>
      </c>
      <c r="X116">
        <v>355963.73999242397</v>
      </c>
      <c r="Y116">
        <v>54035.293982041003</v>
      </c>
      <c r="Z116">
        <v>4223988</v>
      </c>
      <c r="AC116">
        <f t="shared" si="23"/>
        <v>953.38143400000001</v>
      </c>
      <c r="AD116">
        <f t="shared" si="24"/>
        <v>7835.5256504365279</v>
      </c>
      <c r="AE116">
        <f t="shared" si="25"/>
        <v>2484.0555702547031</v>
      </c>
      <c r="AF116">
        <f t="shared" si="26"/>
        <v>19219.562248878639</v>
      </c>
      <c r="AG116">
        <f t="shared" si="27"/>
        <v>0</v>
      </c>
      <c r="AH116">
        <f t="shared" si="28"/>
        <v>3778.63373065104</v>
      </c>
      <c r="AI116">
        <f t="shared" si="29"/>
        <v>-3017.5655788508016</v>
      </c>
      <c r="AJ116">
        <f t="shared" si="30"/>
        <v>0</v>
      </c>
      <c r="AK116">
        <f t="shared" si="31"/>
        <v>0</v>
      </c>
      <c r="AL116">
        <f t="shared" si="32"/>
        <v>0</v>
      </c>
      <c r="AM116">
        <f t="shared" si="33"/>
        <v>2405.1754625575659</v>
      </c>
      <c r="AN116">
        <f t="shared" si="34"/>
        <v>10202.717706927591</v>
      </c>
      <c r="AO116">
        <f t="shared" si="35"/>
        <v>0</v>
      </c>
      <c r="AP116">
        <f t="shared" si="36"/>
        <v>1728.8446923952049</v>
      </c>
      <c r="AQ116">
        <f t="shared" si="37"/>
        <v>2074.2744442062008</v>
      </c>
      <c r="AR116">
        <f t="shared" si="38"/>
        <v>8501.9163267599997</v>
      </c>
      <c r="AT116">
        <f t="shared" si="39"/>
        <v>54694.538699999997</v>
      </c>
      <c r="AU116">
        <f t="shared" si="40"/>
        <v>56166.521688216679</v>
      </c>
    </row>
    <row r="117" spans="8:47" x14ac:dyDescent="0.35">
      <c r="H117" s="2">
        <v>42065</v>
      </c>
      <c r="I117">
        <v>39741.254999999997</v>
      </c>
      <c r="J117">
        <v>467</v>
      </c>
      <c r="K117">
        <v>1</v>
      </c>
      <c r="L117">
        <v>299779.91588214302</v>
      </c>
      <c r="M117">
        <v>144353.28463552901</v>
      </c>
      <c r="N117">
        <v>2822975.0219000001</v>
      </c>
      <c r="O117">
        <v>26791.599999999999</v>
      </c>
      <c r="P117">
        <v>500341.72320000001</v>
      </c>
      <c r="Q117">
        <v>348642.73172977899</v>
      </c>
      <c r="R117">
        <v>0</v>
      </c>
      <c r="S117">
        <v>0</v>
      </c>
      <c r="T117">
        <v>0</v>
      </c>
      <c r="U117">
        <v>203361.67478485801</v>
      </c>
      <c r="V117">
        <v>797818.89982712199</v>
      </c>
      <c r="W117">
        <v>0</v>
      </c>
      <c r="X117">
        <v>326729.99199393898</v>
      </c>
      <c r="Y117">
        <v>43322.510292724699</v>
      </c>
      <c r="Z117">
        <v>950024</v>
      </c>
      <c r="AC117">
        <f t="shared" si="23"/>
        <v>953.38143400000001</v>
      </c>
      <c r="AD117">
        <f t="shared" si="24"/>
        <v>6845.8640930593838</v>
      </c>
      <c r="AE117">
        <f t="shared" si="25"/>
        <v>2467.3152116473889</v>
      </c>
      <c r="AF117">
        <f t="shared" si="26"/>
        <v>9913.8366009092952</v>
      </c>
      <c r="AG117">
        <f t="shared" si="27"/>
        <v>85.454755275999986</v>
      </c>
      <c r="AH117">
        <f t="shared" si="28"/>
        <v>3785.2852726972806</v>
      </c>
      <c r="AI117">
        <f t="shared" si="29"/>
        <v>-2833.0011094898377</v>
      </c>
      <c r="AJ117">
        <f t="shared" si="30"/>
        <v>0</v>
      </c>
      <c r="AK117">
        <f t="shared" si="31"/>
        <v>0</v>
      </c>
      <c r="AL117">
        <f t="shared" si="32"/>
        <v>0</v>
      </c>
      <c r="AM117">
        <f t="shared" si="33"/>
        <v>1604.9913459045351</v>
      </c>
      <c r="AN117">
        <f t="shared" si="34"/>
        <v>6631.9493867029341</v>
      </c>
      <c r="AO117">
        <f t="shared" si="35"/>
        <v>0</v>
      </c>
      <c r="AP117">
        <f t="shared" si="36"/>
        <v>1586.862225116163</v>
      </c>
      <c r="AQ117">
        <f t="shared" si="37"/>
        <v>1663.0385316109403</v>
      </c>
      <c r="AR117">
        <f t="shared" si="38"/>
        <v>1912.17980648</v>
      </c>
      <c r="AT117">
        <f t="shared" si="39"/>
        <v>39741.254999999997</v>
      </c>
      <c r="AU117">
        <f t="shared" si="40"/>
        <v>34617.157553914083</v>
      </c>
    </row>
    <row r="118" spans="8:47" x14ac:dyDescent="0.35">
      <c r="H118" s="2">
        <v>42072</v>
      </c>
      <c r="I118">
        <v>33084.234299999996</v>
      </c>
      <c r="J118">
        <v>466</v>
      </c>
      <c r="K118">
        <v>1</v>
      </c>
      <c r="L118">
        <v>277875.91912928602</v>
      </c>
      <c r="M118">
        <v>148280.54318131701</v>
      </c>
      <c r="N118">
        <v>1235485.7956000001</v>
      </c>
      <c r="O118">
        <v>1261878.8628571399</v>
      </c>
      <c r="P118">
        <v>420152.08960000001</v>
      </c>
      <c r="Q118">
        <v>334919.75121419301</v>
      </c>
      <c r="R118">
        <v>0</v>
      </c>
      <c r="S118">
        <v>0</v>
      </c>
      <c r="T118">
        <v>0</v>
      </c>
      <c r="U118">
        <v>306313.26987091498</v>
      </c>
      <c r="V118">
        <v>523162.684887629</v>
      </c>
      <c r="W118">
        <v>0</v>
      </c>
      <c r="X118">
        <v>312470.993595151</v>
      </c>
      <c r="Y118">
        <v>40136.039647792299</v>
      </c>
      <c r="Z118">
        <v>2097484</v>
      </c>
      <c r="AC118">
        <f t="shared" si="23"/>
        <v>951.33993199999998</v>
      </c>
      <c r="AD118">
        <f t="shared" si="24"/>
        <v>6332.0697195666926</v>
      </c>
      <c r="AE118">
        <f t="shared" si="25"/>
        <v>2529.0136322832705</v>
      </c>
      <c r="AF118">
        <f t="shared" si="26"/>
        <v>4329.5375832369918</v>
      </c>
      <c r="AG118">
        <f t="shared" si="27"/>
        <v>4016.2828071244476</v>
      </c>
      <c r="AH118">
        <f t="shared" si="28"/>
        <v>3171.81215480832</v>
      </c>
      <c r="AI118">
        <f t="shared" si="29"/>
        <v>-2715.6633107451626</v>
      </c>
      <c r="AJ118">
        <f t="shared" si="30"/>
        <v>0</v>
      </c>
      <c r="AK118">
        <f t="shared" si="31"/>
        <v>0</v>
      </c>
      <c r="AL118">
        <f t="shared" si="32"/>
        <v>0</v>
      </c>
      <c r="AM118">
        <f t="shared" si="33"/>
        <v>2412.3395255414039</v>
      </c>
      <c r="AN118">
        <f t="shared" si="34"/>
        <v>4339.5298386059048</v>
      </c>
      <c r="AO118">
        <f t="shared" si="35"/>
        <v>0</v>
      </c>
      <c r="AP118">
        <f t="shared" si="36"/>
        <v>1514.35942335954</v>
      </c>
      <c r="AQ118">
        <f t="shared" si="37"/>
        <v>1537.4190259166137</v>
      </c>
      <c r="AR118">
        <f t="shared" si="38"/>
        <v>4212.7127146400007</v>
      </c>
      <c r="AT118">
        <f t="shared" si="39"/>
        <v>33084.234299999996</v>
      </c>
      <c r="AU118">
        <f t="shared" si="40"/>
        <v>32630.753046338021</v>
      </c>
    </row>
    <row r="119" spans="8:47" x14ac:dyDescent="0.35">
      <c r="H119" s="2">
        <v>42079</v>
      </c>
      <c r="I119">
        <v>34601.067300000002</v>
      </c>
      <c r="J119">
        <v>467</v>
      </c>
      <c r="K119">
        <v>1</v>
      </c>
      <c r="L119">
        <v>283479.23227757099</v>
      </c>
      <c r="M119">
        <v>122346.73030879001</v>
      </c>
      <c r="N119">
        <v>45594.01</v>
      </c>
      <c r="O119">
        <v>2334787.3182857102</v>
      </c>
      <c r="P119">
        <v>355706.96</v>
      </c>
      <c r="Q119">
        <v>315604.527140847</v>
      </c>
      <c r="R119">
        <v>0</v>
      </c>
      <c r="S119">
        <v>0</v>
      </c>
      <c r="T119">
        <v>0</v>
      </c>
      <c r="U119">
        <v>491308.10192254902</v>
      </c>
      <c r="V119">
        <v>414098.94517695898</v>
      </c>
      <c r="W119">
        <v>0</v>
      </c>
      <c r="X119">
        <v>315403.79487612098</v>
      </c>
      <c r="Y119">
        <v>32880.592213236203</v>
      </c>
      <c r="Z119">
        <v>2349739</v>
      </c>
      <c r="AC119">
        <f t="shared" si="23"/>
        <v>953.38143400000001</v>
      </c>
      <c r="AD119">
        <f t="shared" si="24"/>
        <v>6473.6167920602948</v>
      </c>
      <c r="AE119">
        <f t="shared" si="25"/>
        <v>2091.1747837839007</v>
      </c>
      <c r="AF119">
        <f t="shared" si="26"/>
        <v>160.1188680784</v>
      </c>
      <c r="AG119">
        <f t="shared" si="27"/>
        <v>7447.0609782772835</v>
      </c>
      <c r="AH119">
        <f t="shared" si="28"/>
        <v>2691.0654351840003</v>
      </c>
      <c r="AI119">
        <f t="shared" si="29"/>
        <v>-2564.5392666410944</v>
      </c>
      <c r="AJ119">
        <f t="shared" si="30"/>
        <v>0</v>
      </c>
      <c r="AK119">
        <f t="shared" si="31"/>
        <v>0</v>
      </c>
      <c r="AL119">
        <f t="shared" si="32"/>
        <v>0</v>
      </c>
      <c r="AM119">
        <f t="shared" si="33"/>
        <v>3877.5509328033336</v>
      </c>
      <c r="AN119">
        <f t="shared" si="34"/>
        <v>3442.2388916779892</v>
      </c>
      <c r="AO119">
        <f t="shared" si="35"/>
        <v>0</v>
      </c>
      <c r="AP119">
        <f t="shared" si="36"/>
        <v>1531.8531509543445</v>
      </c>
      <c r="AQ119">
        <f t="shared" si="37"/>
        <v>1262.2004455263834</v>
      </c>
      <c r="AR119">
        <f t="shared" si="38"/>
        <v>4729.4841670300002</v>
      </c>
      <c r="AT119">
        <f t="shared" si="39"/>
        <v>34601.067300000002</v>
      </c>
      <c r="AU119">
        <f t="shared" si="40"/>
        <v>32095.206612734841</v>
      </c>
    </row>
    <row r="120" spans="8:47" x14ac:dyDescent="0.35">
      <c r="H120" s="2">
        <v>42086</v>
      </c>
      <c r="I120">
        <v>36918.731500000002</v>
      </c>
      <c r="J120">
        <v>467</v>
      </c>
      <c r="K120">
        <v>1</v>
      </c>
      <c r="L120">
        <v>276502.87696654297</v>
      </c>
      <c r="M120">
        <v>121365.66498527399</v>
      </c>
      <c r="N120">
        <v>0</v>
      </c>
      <c r="O120">
        <v>3179328.6468571401</v>
      </c>
      <c r="P120">
        <v>303115.03999999998</v>
      </c>
      <c r="Q120">
        <v>313526.33804592298</v>
      </c>
      <c r="R120">
        <v>0</v>
      </c>
      <c r="S120">
        <v>0</v>
      </c>
      <c r="T120">
        <v>0</v>
      </c>
      <c r="U120">
        <v>317270.91115352901</v>
      </c>
      <c r="V120">
        <v>365665.81836502301</v>
      </c>
      <c r="W120">
        <v>0</v>
      </c>
      <c r="X120">
        <v>365624.03590089601</v>
      </c>
      <c r="Y120">
        <v>26462.5105149964</v>
      </c>
      <c r="Z120">
        <v>2500650</v>
      </c>
      <c r="AC120">
        <f t="shared" si="23"/>
        <v>953.38143400000001</v>
      </c>
      <c r="AD120">
        <f t="shared" si="24"/>
        <v>6314.3026492710651</v>
      </c>
      <c r="AE120">
        <f t="shared" si="25"/>
        <v>2074.4062190613004</v>
      </c>
      <c r="AF120">
        <f t="shared" si="26"/>
        <v>0</v>
      </c>
      <c r="AG120">
        <f t="shared" si="27"/>
        <v>10140.818445302002</v>
      </c>
      <c r="AH120">
        <f t="shared" si="28"/>
        <v>2293.1865236159997</v>
      </c>
      <c r="AI120">
        <f t="shared" si="29"/>
        <v>-2547.6523176935611</v>
      </c>
      <c r="AJ120">
        <f t="shared" si="30"/>
        <v>0</v>
      </c>
      <c r="AK120">
        <f t="shared" si="31"/>
        <v>0</v>
      </c>
      <c r="AL120">
        <f t="shared" si="32"/>
        <v>0</v>
      </c>
      <c r="AM120">
        <f t="shared" si="33"/>
        <v>2503.9972120969974</v>
      </c>
      <c r="AN120">
        <f t="shared" si="34"/>
        <v>3039.6336817410902</v>
      </c>
      <c r="AO120">
        <f t="shared" si="35"/>
        <v>0</v>
      </c>
      <c r="AP120">
        <f t="shared" si="36"/>
        <v>1775.7628175634718</v>
      </c>
      <c r="AQ120">
        <f t="shared" si="37"/>
        <v>1015.8269761433728</v>
      </c>
      <c r="AR120">
        <f t="shared" si="38"/>
        <v>5033.2333005</v>
      </c>
      <c r="AT120">
        <f t="shared" si="39"/>
        <v>36918.731500000002</v>
      </c>
      <c r="AU120">
        <f t="shared" si="40"/>
        <v>32596.896941601739</v>
      </c>
    </row>
    <row r="121" spans="8:47" x14ac:dyDescent="0.35">
      <c r="H1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 Model Stats</vt:lpstr>
      <vt:lpstr>Log AVM - Eviews</vt:lpstr>
      <vt:lpstr>log Decomp</vt:lpstr>
      <vt:lpstr>log Decomp (with Reference)</vt:lpstr>
      <vt:lpstr>Log Decomp (top down)</vt:lpstr>
      <vt:lpstr>Additive Model</vt:lpstr>
      <vt:lpstr>Additive Model (v2)</vt:lpstr>
    </vt:vector>
  </TitlesOfParts>
  <Company>OMG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Roberson</dc:creator>
  <cp:lastModifiedBy>Julia Liu</cp:lastModifiedBy>
  <dcterms:created xsi:type="dcterms:W3CDTF">2015-06-16T20:07:52Z</dcterms:created>
  <dcterms:modified xsi:type="dcterms:W3CDTF">2017-04-07T20:51:58Z</dcterms:modified>
</cp:coreProperties>
</file>