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elia Villegas\Dropbox\Desktop\Nueva carpeta\"/>
    </mc:Choice>
  </mc:AlternateContent>
  <bookViews>
    <workbookView xWindow="0" yWindow="0" windowWidth="16320" windowHeight="5364"/>
  </bookViews>
  <sheets>
    <sheet name="Listado de comprom" sheetId="1" r:id="rId1"/>
    <sheet name="origina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K13" i="1" s="1"/>
  <c r="M12" i="1"/>
  <c r="K10" i="1" l="1"/>
  <c r="M21" i="1"/>
  <c r="K21" i="1" s="1"/>
  <c r="M11" i="1"/>
  <c r="K11" i="1" l="1"/>
  <c r="L27" i="2"/>
  <c r="L23" i="2"/>
  <c r="L22" i="2"/>
  <c r="L5" i="2"/>
  <c r="K5" i="2"/>
  <c r="H34" i="2" s="1"/>
  <c r="H11" i="1" l="1"/>
  <c r="H8" i="1" s="1"/>
  <c r="H38" i="1"/>
  <c r="M31" i="1"/>
  <c r="M26" i="1"/>
  <c r="M27" i="1"/>
</calcChain>
</file>

<file path=xl/comments1.xml><?xml version="1.0" encoding="utf-8"?>
<comments xmlns="http://schemas.openxmlformats.org/spreadsheetml/2006/main">
  <authors>
    <author>Javier Davila</author>
  </authors>
  <commentList>
    <comment ref="M9" authorId="0" shapeId="0">
      <text>
        <r>
          <rPr>
            <b/>
            <sz val="9"/>
            <color indexed="81"/>
            <rFont val="Tahoma"/>
            <family val="2"/>
          </rPr>
          <t>Este dato de cumplimiento por requisito saldrá de la siguiente forma:
Número de evidencias validadas entre la cantidad de  registros a realizar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son los requisitos con evidencia validada, que estan cumplidos conforme a la cantidad de registros a realizar.
(ejemplo: EL plan de evaluación, Es un solo registro, una evidencia validada y se cumple al 100%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Son aquellos requisitos que tienen evidencia validada pero no el total que deben de llevar en base a la frecuencia.
Ejemplo: Estamos en mes 3 debe haber 3 reportes mensuales y solo hay 2 reportes mensuales validados.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son aquellos que tienen evidencia cargada pero no esta validada conforme a la evidencia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>Estos son los registros que dan cumplimiento al requisito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7" authorId="0" shapeId="0">
      <text>
        <r>
          <rPr>
            <b/>
            <sz val="9"/>
            <color indexed="81"/>
            <rFont val="Tahoma"/>
            <family val="2"/>
          </rPr>
          <t>Esta será la cantidad que presente de atraso, ejemplo 10 reportes diarios de atraso.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Estos son los registros que dan cumplimiento al requisito</t>
        </r>
      </text>
    </comment>
  </commentList>
</comments>
</file>

<file path=xl/sharedStrings.xml><?xml version="1.0" encoding="utf-8"?>
<sst xmlns="http://schemas.openxmlformats.org/spreadsheetml/2006/main" count="196" uniqueCount="128">
  <si>
    <t>TEMA</t>
  </si>
  <si>
    <t>RESPONSABLE</t>
  </si>
  <si>
    <t>SUBTEMA</t>
  </si>
  <si>
    <t>REQUISITO</t>
  </si>
  <si>
    <t>REGISTRO</t>
  </si>
  <si>
    <t>EVIDENCIA</t>
  </si>
  <si>
    <t>% CUMPLIMIENT</t>
  </si>
  <si>
    <t>No.
SUBTEMA</t>
  </si>
  <si>
    <t>No. 
Tema</t>
  </si>
  <si>
    <t>PENALIZACION</t>
  </si>
  <si>
    <t>Juan</t>
  </si>
  <si>
    <t>Pedro</t>
  </si>
  <si>
    <t>Carlos</t>
  </si>
  <si>
    <t>Luis</t>
  </si>
  <si>
    <t>Fernando</t>
  </si>
  <si>
    <t>Req.1</t>
  </si>
  <si>
    <t>Req.2</t>
  </si>
  <si>
    <t>Req.5</t>
  </si>
  <si>
    <t>Req.4.1</t>
  </si>
  <si>
    <t>Req.4.2</t>
  </si>
  <si>
    <t>Req.3.1</t>
  </si>
  <si>
    <t>Req.3.2</t>
  </si>
  <si>
    <t>Req.3.3</t>
  </si>
  <si>
    <t>reg.1</t>
  </si>
  <si>
    <t>reg.5</t>
  </si>
  <si>
    <t>reg.3.1</t>
  </si>
  <si>
    <t>reg.3.2</t>
  </si>
  <si>
    <t>reg.3.3</t>
  </si>
  <si>
    <t>reg.4.1</t>
  </si>
  <si>
    <t>reg.4.2</t>
  </si>
  <si>
    <t>Requisitos</t>
  </si>
  <si>
    <t>reg.2.2</t>
  </si>
  <si>
    <t>reg.2.1</t>
  </si>
  <si>
    <t>reg.4.3</t>
  </si>
  <si>
    <t>Registros</t>
  </si>
  <si>
    <t>Evidencias Validadas</t>
  </si>
  <si>
    <t>Evidencias en Proceso</t>
  </si>
  <si>
    <t>Tema1</t>
  </si>
  <si>
    <t>Tema2</t>
  </si>
  <si>
    <t>Tema 3</t>
  </si>
  <si>
    <t>Evidencias en 
proceso por Tema</t>
  </si>
  <si>
    <t>Cumplimiento de Evidencias</t>
  </si>
  <si>
    <t>Así como hay un pastel para evidencias
 en proceso, debe haber una para pendientes.</t>
  </si>
  <si>
    <t>Evidencias en 
proceso por Tema por frecuencia</t>
  </si>
  <si>
    <t>Tema1, Frec. Mensual</t>
  </si>
  <si>
    <t>Tema2, Frec. Diaria</t>
  </si>
  <si>
    <t>Tema 3, frec. Por evento</t>
  </si>
  <si>
    <t>Frecuencia</t>
  </si>
  <si>
    <t>Diario</t>
  </si>
  <si>
    <t>semanal</t>
  </si>
  <si>
    <t>Mensual</t>
  </si>
  <si>
    <t>Ev.01</t>
  </si>
  <si>
    <t>Ev.02</t>
  </si>
  <si>
    <t>Ev.03</t>
  </si>
  <si>
    <t>Ev.04</t>
  </si>
  <si>
    <t>Ev.05</t>
  </si>
  <si>
    <t>Ev.06</t>
  </si>
  <si>
    <t>Ev.07</t>
  </si>
  <si>
    <t>Ev.08</t>
  </si>
  <si>
    <t>Ev.09</t>
  </si>
  <si>
    <t>Ev.10</t>
  </si>
  <si>
    <t>Fecha de Registro</t>
  </si>
  <si>
    <t>Evid. Registradas</t>
  </si>
  <si>
    <t>Cant. Reg. A Realizar</t>
  </si>
  <si>
    <t>Registros a realizar</t>
  </si>
  <si>
    <t>Registros Pendientes</t>
  </si>
  <si>
    <t>Listado de compromisos</t>
  </si>
  <si>
    <t>Mostrará  todos los temas, con sus responsables, requisitos y cumplimiento</t>
  </si>
  <si>
    <t>costos</t>
  </si>
  <si>
    <t>producción</t>
  </si>
  <si>
    <t>Tabla de como obtener  del % de cumplimiento</t>
  </si>
  <si>
    <t>Cumplimiento de Requisitos</t>
  </si>
  <si>
    <t>Requisitos Totales</t>
  </si>
  <si>
    <t>Barra de Condición: Mostrará el total de temas, responsables,  requisitos, % de cumplimiento, cantidad de requisitos con penalización</t>
  </si>
  <si>
    <t>Nota1: Mostrará  todos los temas, con sus responsables, requisitos y cumplimiento</t>
  </si>
  <si>
    <t>Requisitos cumplidos</t>
  </si>
  <si>
    <t>Requisitos en proceso</t>
  </si>
  <si>
    <t>Requisitos atrasados</t>
  </si>
  <si>
    <t>Nota2: En opción consultar detalle de la Nota1, podrá exportar los datos de Registro,  evidencia, frecuencia, cantidad a realizar.</t>
  </si>
  <si>
    <t xml:space="preserve">Opción de filtrar </t>
  </si>
  <si>
    <t>Cantidad de evidencias Validadas</t>
  </si>
  <si>
    <t>Cantidad de Evidencias
Validadas</t>
  </si>
  <si>
    <t xml:space="preserve">INDICA PENALIZACION </t>
  </si>
  <si>
    <t>Cantidad de evidencias en proceso</t>
  </si>
  <si>
    <t>Nota3: En algún lugar debe haber una opción de seleccionar los temas que entraran en el contador de cumplimiento.</t>
  </si>
  <si>
    <t>x</t>
  </si>
  <si>
    <t>R.H.</t>
  </si>
  <si>
    <t>Req.3</t>
  </si>
  <si>
    <t>reg.3</t>
  </si>
  <si>
    <t>% CUMPLIMIENTO 
POR REGISTRO</t>
  </si>
  <si>
    <t>% CUMPLIMIENTO POR REQUISITO</t>
  </si>
  <si>
    <t>ESTATUS</t>
  </si>
  <si>
    <t>*CUMPLIDO
*EN PROCESO
*ATRASADO</t>
  </si>
  <si>
    <t>PARTIENDO DE LO GENERAL DARÁ LA OPCIÓN PARA APLICAR LOS SIGUIENTES FILTROS</t>
  </si>
  <si>
    <t>2.-Una vez que se haya seleccionado el estatus, se aplicará el filtro por tema o por responsable.</t>
  </si>
  <si>
    <t>Cant. Evidencias a Realizar</t>
  </si>
  <si>
    <t>Registros totales</t>
  </si>
  <si>
    <t>Evidencias a realizar</t>
  </si>
  <si>
    <t>En proc. Sin penalizacion</t>
  </si>
  <si>
    <t>En proc. Con penalizacion</t>
  </si>
  <si>
    <t>Condición</t>
  </si>
  <si>
    <t>En ejecución</t>
  </si>
  <si>
    <t>Sin ejecutar</t>
  </si>
  <si>
    <t>% cumplimiento del tema</t>
  </si>
  <si>
    <t>Req.2N</t>
  </si>
  <si>
    <t>reg.2.2n</t>
  </si>
  <si>
    <t>Req. 2f</t>
  </si>
  <si>
    <t>Cumplimiento total</t>
  </si>
  <si>
    <t>Atrasados Sin penalizacion</t>
  </si>
  <si>
    <t>Atrasaos Con penalizacion</t>
  </si>
  <si>
    <t>1.-Seleccionar el estatus a considerar en la gráfica. (requisitos cumplidos,en proceso, atrasados y con penalización)</t>
  </si>
  <si>
    <t>Tema</t>
  </si>
  <si>
    <t>Costos</t>
  </si>
  <si>
    <t>Producción</t>
  </si>
  <si>
    <t>Cant.Requisitos</t>
  </si>
  <si>
    <t>Responsable</t>
  </si>
  <si>
    <t>Rene</t>
  </si>
  <si>
    <t>3.- Seleccionar la opción de ver registros y la cantidad de ellos</t>
  </si>
  <si>
    <t>(Ejemplo rep. Diario 4, reportes mensual 2)</t>
  </si>
  <si>
    <t>1.- seleccionar en base al estatus(cumplido, en proceso,atrasado,  con penalización)</t>
  </si>
  <si>
    <t>2.- seleccionar un tema o más.</t>
  </si>
  <si>
    <t>Opción  3 de filtrado (detalle de evidencias)</t>
  </si>
  <si>
    <t>Evidencias atrasada</t>
  </si>
  <si>
    <t>Tema 1.-Reporte de costos</t>
  </si>
  <si>
    <t>Tema 4.-Estudio del suelo</t>
  </si>
  <si>
    <t>Ejemplo</t>
  </si>
  <si>
    <t>Tema 5.- Reporte mensual</t>
  </si>
  <si>
    <t>Nota: Si el gráfico es de evidencias cumplidas y en proceso,el encabezado será "Gráfico de cumplimiento", si el gráfico  se genera de estatus atrasad será de incumplimiento.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</si>
</sst>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b/>
      <sz val="11"/>
      <color rgb="FFFF0000"/>
      <name val="Calibri"/>
      <family val="2"/>
    </font>
    <font>
      <sz val="11"/>
      <color rgb="FFFF0000"/>
      <name val="Arial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 style="medium">
        <color rgb="FFFFFFFF"/>
      </left>
      <right style="thin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indexed="64"/>
      </bottom>
      <diagonal/>
    </border>
    <border>
      <left style="medium">
        <color rgb="FFFFFFFF"/>
      </left>
      <right style="thin">
        <color indexed="64"/>
      </right>
      <top style="thick">
        <color rgb="FFFFFFFF"/>
      </top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 style="thick">
        <color rgb="FFFFFFFF"/>
      </top>
      <bottom style="medium">
        <color indexed="64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/>
      <diagonal/>
    </border>
    <border>
      <left style="medium">
        <color indexed="64"/>
      </left>
      <right style="medium">
        <color rgb="FFFFFFFF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4" fillId="2" borderId="1" xfId="0" applyFont="1" applyFill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left" vertical="center" wrapText="1" readingOrder="1"/>
    </xf>
    <xf numFmtId="0" fontId="6" fillId="3" borderId="3" xfId="0" applyFont="1" applyFill="1" applyBorder="1" applyAlignment="1">
      <alignment vertical="top" wrapText="1"/>
    </xf>
    <xf numFmtId="0" fontId="6" fillId="4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4" borderId="5" xfId="0" applyFont="1" applyFill="1" applyBorder="1" applyAlignment="1">
      <alignment horizontal="center" vertical="top" wrapText="1"/>
    </xf>
    <xf numFmtId="0" fontId="3" fillId="0" borderId="0" xfId="0" applyFont="1"/>
    <xf numFmtId="0" fontId="0" fillId="0" borderId="0" xfId="0"/>
    <xf numFmtId="0" fontId="3" fillId="0" borderId="0" xfId="0" applyFont="1" applyAlignment="1">
      <alignment wrapText="1"/>
    </xf>
    <xf numFmtId="0" fontId="6" fillId="3" borderId="3" xfId="0" applyFont="1" applyFill="1" applyBorder="1" applyAlignment="1">
      <alignment horizontal="right" vertical="top" wrapText="1"/>
    </xf>
    <xf numFmtId="0" fontId="6" fillId="4" borderId="4" xfId="0" applyFont="1" applyFill="1" applyBorder="1" applyAlignment="1">
      <alignment horizontal="right" vertical="top" wrapText="1"/>
    </xf>
    <xf numFmtId="0" fontId="6" fillId="3" borderId="4" xfId="0" applyFont="1" applyFill="1" applyBorder="1" applyAlignment="1">
      <alignment horizontal="right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4" borderId="4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2" borderId="6" xfId="0" applyFont="1" applyFill="1" applyBorder="1" applyAlignment="1">
      <alignment horizontal="left" vertical="center" wrapText="1" readingOrder="1"/>
    </xf>
    <xf numFmtId="0" fontId="6" fillId="3" borderId="6" xfId="0" applyFont="1" applyFill="1" applyBorder="1" applyAlignment="1">
      <alignment horizontal="right" vertical="top" wrapText="1"/>
    </xf>
    <xf numFmtId="14" fontId="0" fillId="0" borderId="6" xfId="0" applyNumberFormat="1" applyBorder="1"/>
    <xf numFmtId="9" fontId="0" fillId="0" borderId="6" xfId="1" applyFont="1" applyBorder="1"/>
    <xf numFmtId="0" fontId="6" fillId="4" borderId="6" xfId="0" applyFont="1" applyFill="1" applyBorder="1" applyAlignment="1">
      <alignment horizontal="right" vertical="top" wrapText="1"/>
    </xf>
    <xf numFmtId="0" fontId="0" fillId="0" borderId="6" xfId="0" applyBorder="1"/>
    <xf numFmtId="164" fontId="0" fillId="0" borderId="0" xfId="0" applyNumberFormat="1"/>
    <xf numFmtId="0" fontId="4" fillId="5" borderId="6" xfId="0" applyFont="1" applyFill="1" applyBorder="1" applyAlignment="1">
      <alignment horizontal="left" vertical="center" wrapText="1" readingOrder="1"/>
    </xf>
    <xf numFmtId="0" fontId="6" fillId="4" borderId="7" xfId="0" applyFont="1" applyFill="1" applyBorder="1" applyAlignment="1">
      <alignment horizontal="right" vertical="top" wrapText="1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7" fillId="2" borderId="1" xfId="0" applyFont="1" applyFill="1" applyBorder="1" applyAlignment="1">
      <alignment horizontal="left" vertical="center" wrapText="1" readingOrder="1"/>
    </xf>
    <xf numFmtId="0" fontId="7" fillId="5" borderId="1" xfId="0" applyFont="1" applyFill="1" applyBorder="1" applyAlignment="1">
      <alignment horizontal="left" vertical="center" wrapText="1" readingOrder="1"/>
    </xf>
    <xf numFmtId="0" fontId="8" fillId="3" borderId="3" xfId="0" applyFont="1" applyFill="1" applyBorder="1" applyAlignment="1">
      <alignment horizontal="right" vertical="top" wrapText="1"/>
    </xf>
    <xf numFmtId="0" fontId="8" fillId="4" borderId="4" xfId="0" applyFont="1" applyFill="1" applyBorder="1" applyAlignment="1">
      <alignment horizontal="right" vertical="top" wrapText="1"/>
    </xf>
    <xf numFmtId="0" fontId="9" fillId="0" borderId="0" xfId="0" applyFont="1"/>
    <xf numFmtId="0" fontId="0" fillId="6" borderId="0" xfId="0" applyFill="1"/>
    <xf numFmtId="0" fontId="4" fillId="2" borderId="7" xfId="0" applyFont="1" applyFill="1" applyBorder="1" applyAlignment="1">
      <alignment horizontal="left" vertical="center" wrapText="1" readingOrder="1"/>
    </xf>
    <xf numFmtId="0" fontId="0" fillId="0" borderId="6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7" fillId="7" borderId="7" xfId="0" applyFont="1" applyFill="1" applyBorder="1" applyAlignment="1">
      <alignment horizontal="left" vertical="center" wrapText="1" readingOrder="1"/>
    </xf>
    <xf numFmtId="0" fontId="6" fillId="3" borderId="5" xfId="0" applyFont="1" applyFill="1" applyBorder="1" applyAlignment="1">
      <alignment horizontal="right" vertical="top" wrapText="1"/>
    </xf>
    <xf numFmtId="0" fontId="6" fillId="3" borderId="8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vertical="top" wrapText="1"/>
    </xf>
    <xf numFmtId="0" fontId="6" fillId="3" borderId="5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vertical="top" wrapText="1"/>
    </xf>
    <xf numFmtId="165" fontId="6" fillId="4" borderId="9" xfId="0" applyNumberFormat="1" applyFont="1" applyFill="1" applyBorder="1" applyAlignment="1">
      <alignment horizontal="center" vertical="top" wrapText="1"/>
    </xf>
    <xf numFmtId="165" fontId="8" fillId="4" borderId="9" xfId="0" applyNumberFormat="1" applyFont="1" applyFill="1" applyBorder="1" applyAlignment="1">
      <alignment horizontal="right" vertical="top" wrapText="1"/>
    </xf>
    <xf numFmtId="0" fontId="8" fillId="4" borderId="9" xfId="0" applyFont="1" applyFill="1" applyBorder="1" applyAlignment="1">
      <alignment horizontal="right" vertical="top" wrapText="1"/>
    </xf>
    <xf numFmtId="0" fontId="8" fillId="4" borderId="10" xfId="0" applyFont="1" applyFill="1" applyBorder="1" applyAlignment="1">
      <alignment horizontal="right" vertical="top" wrapText="1"/>
    </xf>
    <xf numFmtId="0" fontId="8" fillId="4" borderId="11" xfId="0" applyFont="1" applyFill="1" applyBorder="1" applyAlignment="1">
      <alignment horizontal="right" vertical="top" wrapText="1"/>
    </xf>
    <xf numFmtId="0" fontId="6" fillId="3" borderId="12" xfId="0" applyFont="1" applyFill="1" applyBorder="1" applyAlignment="1">
      <alignment vertical="top" wrapText="1"/>
    </xf>
    <xf numFmtId="0" fontId="6" fillId="3" borderId="12" xfId="0" applyFont="1" applyFill="1" applyBorder="1" applyAlignment="1">
      <alignment horizontal="center" vertical="top" wrapText="1"/>
    </xf>
    <xf numFmtId="0" fontId="8" fillId="3" borderId="12" xfId="0" applyFont="1" applyFill="1" applyBorder="1" applyAlignment="1">
      <alignment horizontal="right" vertical="top" wrapText="1"/>
    </xf>
    <xf numFmtId="0" fontId="8" fillId="3" borderId="13" xfId="0" applyFont="1" applyFill="1" applyBorder="1" applyAlignment="1">
      <alignment horizontal="right" vertical="top" wrapText="1"/>
    </xf>
    <xf numFmtId="0" fontId="8" fillId="3" borderId="14" xfId="0" applyFont="1" applyFill="1" applyBorder="1" applyAlignment="1">
      <alignment horizontal="right" vertical="top" wrapText="1"/>
    </xf>
    <xf numFmtId="0" fontId="6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right" vertical="top" wrapText="1"/>
    </xf>
    <xf numFmtId="0" fontId="6" fillId="3" borderId="7" xfId="0" applyFont="1" applyFill="1" applyBorder="1" applyAlignment="1">
      <alignment horizontal="right" vertical="top" wrapText="1"/>
    </xf>
    <xf numFmtId="0" fontId="6" fillId="4" borderId="16" xfId="0" applyFont="1" applyFill="1" applyBorder="1" applyAlignment="1">
      <alignment vertical="top" wrapText="1"/>
    </xf>
    <xf numFmtId="0" fontId="6" fillId="4" borderId="16" xfId="0" applyFont="1" applyFill="1" applyBorder="1" applyAlignment="1">
      <alignment horizontal="center" vertical="top" wrapText="1"/>
    </xf>
    <xf numFmtId="0" fontId="8" fillId="4" borderId="16" xfId="0" applyFont="1" applyFill="1" applyBorder="1" applyAlignment="1">
      <alignment horizontal="right" vertical="top" wrapText="1"/>
    </xf>
    <xf numFmtId="0" fontId="8" fillId="4" borderId="17" xfId="0" applyFont="1" applyFill="1" applyBorder="1" applyAlignment="1">
      <alignment horizontal="right" vertical="top" wrapText="1"/>
    </xf>
    <xf numFmtId="0" fontId="8" fillId="4" borderId="18" xfId="0" applyFont="1" applyFill="1" applyBorder="1" applyAlignment="1">
      <alignment horizontal="right" vertical="top" wrapText="1"/>
    </xf>
    <xf numFmtId="0" fontId="7" fillId="7" borderId="19" xfId="0" applyFont="1" applyFill="1" applyBorder="1" applyAlignment="1">
      <alignment horizontal="left" vertical="center" wrapText="1" readingOrder="1"/>
    </xf>
    <xf numFmtId="0" fontId="6" fillId="3" borderId="16" xfId="0" applyFont="1" applyFill="1" applyBorder="1" applyAlignment="1">
      <alignment vertical="top" wrapText="1"/>
    </xf>
    <xf numFmtId="0" fontId="6" fillId="3" borderId="16" xfId="0" applyFont="1" applyFill="1" applyBorder="1" applyAlignment="1">
      <alignment horizontal="center" vertical="top" wrapText="1"/>
    </xf>
    <xf numFmtId="0" fontId="8" fillId="3" borderId="16" xfId="0" applyFont="1" applyFill="1" applyBorder="1" applyAlignment="1">
      <alignment horizontal="right" vertical="top" wrapText="1"/>
    </xf>
    <xf numFmtId="0" fontId="8" fillId="3" borderId="17" xfId="0" applyFont="1" applyFill="1" applyBorder="1" applyAlignment="1">
      <alignment horizontal="right" vertical="top" wrapText="1"/>
    </xf>
    <xf numFmtId="0" fontId="8" fillId="3" borderId="18" xfId="0" applyFont="1" applyFill="1" applyBorder="1" applyAlignment="1">
      <alignment horizontal="right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vertical="top" wrapText="1"/>
    </xf>
    <xf numFmtId="0" fontId="3" fillId="7" borderId="0" xfId="0" applyFont="1" applyFill="1"/>
    <xf numFmtId="0" fontId="0" fillId="7" borderId="0" xfId="0" applyFill="1"/>
    <xf numFmtId="0" fontId="13" fillId="7" borderId="0" xfId="0" applyFont="1" applyFill="1"/>
    <xf numFmtId="0" fontId="6" fillId="4" borderId="1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justify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165" fontId="6" fillId="4" borderId="21" xfId="0" applyNumberFormat="1" applyFont="1" applyFill="1" applyBorder="1" applyAlignment="1">
      <alignment horizontal="center" vertical="top" wrapText="1"/>
    </xf>
    <xf numFmtId="165" fontId="6" fillId="4" borderId="21" xfId="0" applyNumberFormat="1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top" wrapText="1"/>
    </xf>
    <xf numFmtId="0" fontId="6" fillId="4" borderId="20" xfId="0" applyFont="1" applyFill="1" applyBorder="1" applyAlignment="1">
      <alignment horizontal="center" vertical="top" wrapText="1"/>
    </xf>
    <xf numFmtId="0" fontId="6" fillId="4" borderId="23" xfId="0" applyFont="1" applyFill="1" applyBorder="1" applyAlignment="1">
      <alignment horizontal="center" vertical="top" wrapText="1"/>
    </xf>
    <xf numFmtId="0" fontId="6" fillId="4" borderId="21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4" borderId="24" xfId="0" applyFont="1" applyFill="1" applyBorder="1" applyAlignment="1">
      <alignment horizontal="center" vertical="top" wrapText="1"/>
    </xf>
    <xf numFmtId="0" fontId="6" fillId="4" borderId="21" xfId="0" applyFont="1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4" borderId="15" xfId="0" applyFont="1" applyFill="1" applyBorder="1" applyAlignment="1">
      <alignment horizontal="center" vertical="top" wrapText="1"/>
    </xf>
    <xf numFmtId="0" fontId="14" fillId="9" borderId="6" xfId="0" applyFont="1" applyFill="1" applyBorder="1"/>
    <xf numFmtId="165" fontId="12" fillId="9" borderId="6" xfId="0" applyNumberFormat="1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left" vertical="top" wrapText="1"/>
    </xf>
    <xf numFmtId="0" fontId="6" fillId="4" borderId="24" xfId="0" applyFont="1" applyFill="1" applyBorder="1" applyAlignment="1">
      <alignment horizontal="left" vertical="top" wrapText="1"/>
    </xf>
    <xf numFmtId="0" fontId="12" fillId="9" borderId="6" xfId="0" applyFont="1" applyFill="1" applyBorder="1" applyAlignment="1">
      <alignment horizontal="right"/>
    </xf>
    <xf numFmtId="0" fontId="15" fillId="0" borderId="0" xfId="0" applyFont="1"/>
    <xf numFmtId="165" fontId="14" fillId="8" borderId="6" xfId="0" applyNumberFormat="1" applyFont="1" applyFill="1" applyBorder="1" applyAlignment="1">
      <alignment horizontal="center"/>
    </xf>
    <xf numFmtId="0" fontId="14" fillId="8" borderId="6" xfId="0" applyFont="1" applyFill="1" applyBorder="1" applyAlignment="1">
      <alignment horizontal="center"/>
    </xf>
    <xf numFmtId="164" fontId="14" fillId="8" borderId="6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Cumplimiento</a:t>
            </a:r>
            <a:r>
              <a:rPr lang="es-MX" baseline="0"/>
              <a:t> de Requisitos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111111111109E-2"/>
          <c:y val="0.25504629629629627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'Listado de comprom'!$G$39:$G$45</c:f>
              <c:strCache>
                <c:ptCount val="7"/>
                <c:pt idx="0">
                  <c:v>Requisitos cumplidos</c:v>
                </c:pt>
                <c:pt idx="1">
                  <c:v>Requisitos en proceso</c:v>
                </c:pt>
                <c:pt idx="2">
                  <c:v>En proc. Sin penalizacion</c:v>
                </c:pt>
                <c:pt idx="3">
                  <c:v>En proc. Con penalizacion</c:v>
                </c:pt>
                <c:pt idx="4">
                  <c:v>Requisitos atrasados</c:v>
                </c:pt>
                <c:pt idx="5">
                  <c:v>Atrasados Sin penalizacion</c:v>
                </c:pt>
                <c:pt idx="6">
                  <c:v>Atrasaos Con penalizacion</c:v>
                </c:pt>
              </c:strCache>
            </c:strRef>
          </c:cat>
          <c:val>
            <c:numRef>
              <c:f>'Listado de comprom'!$H$39:$H$45</c:f>
              <c:numCache>
                <c:formatCode>General</c:formatCode>
                <c:ptCount val="7"/>
                <c:pt idx="0">
                  <c:v>3</c:v>
                </c:pt>
                <c:pt idx="2">
                  <c:v>2</c:v>
                </c:pt>
                <c:pt idx="3">
                  <c:v>1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Requisitos</a:t>
            </a:r>
            <a:r>
              <a:rPr lang="es-MX" baseline="0"/>
              <a:t> en proceso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'Listado de comprom'!$G$63:$G$66</c:f>
              <c:strCache>
                <c:ptCount val="4"/>
                <c:pt idx="0">
                  <c:v>Tema</c:v>
                </c:pt>
                <c:pt idx="1">
                  <c:v>Costos</c:v>
                </c:pt>
                <c:pt idx="2">
                  <c:v>Producción</c:v>
                </c:pt>
                <c:pt idx="3">
                  <c:v>R.H.</c:v>
                </c:pt>
              </c:strCache>
            </c:strRef>
          </c:cat>
          <c:val>
            <c:numRef>
              <c:f>'Listado de comprom'!$H$63:$H$66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cumplimiento</a:t>
            </a:r>
            <a:r>
              <a:rPr lang="es-MX" baseline="0"/>
              <a:t> de evidencias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'Listado de comprom'!$G$95:$G$100</c:f>
              <c:strCache>
                <c:ptCount val="5"/>
                <c:pt idx="2">
                  <c:v>Tema 1.-Reporte de costos</c:v>
                </c:pt>
                <c:pt idx="3">
                  <c:v>Tema 4.-Estudio del suelo</c:v>
                </c:pt>
                <c:pt idx="4">
                  <c:v>Tema 5.- Reporte mensual</c:v>
                </c:pt>
              </c:strCache>
            </c:strRef>
          </c:cat>
          <c:val>
            <c:numRef>
              <c:f>'Listado de comprom'!$H$95:$H$100</c:f>
              <c:numCache>
                <c:formatCode>General</c:formatCode>
                <c:ptCount val="6"/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Cumplimiento</a:t>
            </a:r>
            <a:r>
              <a:rPr lang="es-MX" baseline="0"/>
              <a:t> de evidencias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111111111109E-2"/>
          <c:y val="0.25504629629629627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original!$G$35:$G$37</c:f>
              <c:strCache>
                <c:ptCount val="3"/>
                <c:pt idx="0">
                  <c:v>Registros Pendientes</c:v>
                </c:pt>
                <c:pt idx="1">
                  <c:v>Evidencias Validadas</c:v>
                </c:pt>
                <c:pt idx="2">
                  <c:v>Evidencias en Proceso</c:v>
                </c:pt>
              </c:strCache>
            </c:strRef>
          </c:cat>
          <c:val>
            <c:numRef>
              <c:f>original!$H$35:$H$37</c:f>
              <c:numCache>
                <c:formatCode>General</c:formatCode>
                <c:ptCount val="3"/>
                <c:pt idx="0">
                  <c:v>29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Evidencias</a:t>
            </a:r>
            <a:r>
              <a:rPr lang="es-MX" baseline="0"/>
              <a:t> en proceso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original!$G$50:$G$53</c:f>
              <c:strCache>
                <c:ptCount val="4"/>
                <c:pt idx="0">
                  <c:v>Evidencias en 
proceso por Tema</c:v>
                </c:pt>
                <c:pt idx="1">
                  <c:v>Tema1</c:v>
                </c:pt>
                <c:pt idx="2">
                  <c:v>Tema2</c:v>
                </c:pt>
                <c:pt idx="3">
                  <c:v>Tema 3</c:v>
                </c:pt>
              </c:strCache>
            </c:strRef>
          </c:cat>
          <c:val>
            <c:numRef>
              <c:f>original!$H$50:$H$53</c:f>
              <c:numCache>
                <c:formatCode>General</c:formatCode>
                <c:ptCount val="4"/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original!$G$66:$G$69</c:f>
              <c:strCache>
                <c:ptCount val="4"/>
                <c:pt idx="0">
                  <c:v>Evidencias en 
proceso por Tema por frecuencia</c:v>
                </c:pt>
                <c:pt idx="1">
                  <c:v>Tema1, Frec. Mensual</c:v>
                </c:pt>
                <c:pt idx="2">
                  <c:v>Tema2, Frec. Diaria</c:v>
                </c:pt>
                <c:pt idx="3">
                  <c:v>Tema 3, frec. Por evento</c:v>
                </c:pt>
              </c:strCache>
            </c:strRef>
          </c:cat>
          <c:val>
            <c:numRef>
              <c:f>original!$H$66:$H$69</c:f>
              <c:numCache>
                <c:formatCode>General</c:formatCode>
                <c:ptCount val="4"/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3385</xdr:colOff>
      <xdr:row>34</xdr:row>
      <xdr:rowOff>8467</xdr:rowOff>
    </xdr:from>
    <xdr:to>
      <xdr:col>14</xdr:col>
      <xdr:colOff>0</xdr:colOff>
      <xdr:row>54</xdr:row>
      <xdr:rowOff>130629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843280</xdr:colOff>
      <xdr:row>62</xdr:row>
      <xdr:rowOff>0</xdr:rowOff>
    </xdr:from>
    <xdr:to>
      <xdr:col>14</xdr:col>
      <xdr:colOff>0</xdr:colOff>
      <xdr:row>78</xdr:row>
      <xdr:rowOff>118540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92</xdr:row>
      <xdr:rowOff>171458</xdr:rowOff>
    </xdr:from>
    <xdr:to>
      <xdr:col>14</xdr:col>
      <xdr:colOff>723900</xdr:colOff>
      <xdr:row>107</xdr:row>
      <xdr:rowOff>66683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3385</xdr:colOff>
      <xdr:row>30</xdr:row>
      <xdr:rowOff>8467</xdr:rowOff>
    </xdr:from>
    <xdr:to>
      <xdr:col>13</xdr:col>
      <xdr:colOff>274320</xdr:colOff>
      <xdr:row>47</xdr:row>
      <xdr:rowOff>106680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843280</xdr:colOff>
      <xdr:row>49</xdr:row>
      <xdr:rowOff>0</xdr:rowOff>
    </xdr:from>
    <xdr:to>
      <xdr:col>13</xdr:col>
      <xdr:colOff>411480</xdr:colOff>
      <xdr:row>65</xdr:row>
      <xdr:rowOff>118540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65</xdr:row>
      <xdr:rowOff>352425</xdr:rowOff>
    </xdr:from>
    <xdr:to>
      <xdr:col>13</xdr:col>
      <xdr:colOff>447676</xdr:colOff>
      <xdr:row>77</xdr:row>
      <xdr:rowOff>136532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112"/>
  <sheetViews>
    <sheetView tabSelected="1" zoomScale="80" zoomScaleNormal="80" workbookViewId="0">
      <pane xSplit="3" ySplit="9" topLeftCell="D76" activePane="bottomRight" state="frozen"/>
      <selection pane="topRight" activeCell="D1" sqref="D1"/>
      <selection pane="bottomLeft" activeCell="A4" sqref="A4"/>
      <selection pane="bottomRight" activeCell="I81" sqref="I81"/>
    </sheetView>
  </sheetViews>
  <sheetFormatPr baseColWidth="10" defaultRowHeight="14.4" x14ac:dyDescent="0.3"/>
  <cols>
    <col min="1" max="1" width="4.5546875" customWidth="1"/>
    <col min="4" max="4" width="13.44140625" customWidth="1"/>
    <col min="5" max="5" width="10.33203125" hidden="1" customWidth="1"/>
    <col min="6" max="6" width="13.21875" hidden="1" customWidth="1"/>
    <col min="7" max="7" width="15" customWidth="1"/>
    <col min="8" max="8" width="16.21875" customWidth="1"/>
    <col min="9" max="9" width="18.88671875" style="11" customWidth="1"/>
    <col min="10" max="10" width="15.88671875" customWidth="1"/>
    <col min="11" max="11" width="17.6640625" style="11" customWidth="1"/>
    <col min="12" max="12" width="14.21875" style="11" customWidth="1"/>
    <col min="13" max="13" width="15.44140625" customWidth="1"/>
    <col min="14" max="14" width="13.88671875" customWidth="1"/>
    <col min="15" max="15" width="16.44140625" customWidth="1"/>
  </cols>
  <sheetData>
    <row r="2" spans="2:18" s="11" customFormat="1" ht="18" x14ac:dyDescent="0.35">
      <c r="B2" s="35" t="s">
        <v>66</v>
      </c>
    </row>
    <row r="3" spans="2:18" s="11" customFormat="1" x14ac:dyDescent="0.3">
      <c r="B3" s="11" t="s">
        <v>74</v>
      </c>
    </row>
    <row r="4" spans="2:18" s="11" customFormat="1" x14ac:dyDescent="0.3">
      <c r="B4" s="11" t="s">
        <v>78</v>
      </c>
    </row>
    <row r="5" spans="2:18" s="11" customFormat="1" x14ac:dyDescent="0.3">
      <c r="B5" s="29" t="s">
        <v>84</v>
      </c>
    </row>
    <row r="6" spans="2:18" s="11" customFormat="1" x14ac:dyDescent="0.3">
      <c r="B6" s="36" t="s">
        <v>79</v>
      </c>
      <c r="C6" s="36"/>
      <c r="D6" s="36"/>
    </row>
    <row r="7" spans="2:18" s="11" customFormat="1" x14ac:dyDescent="0.3">
      <c r="B7" s="10" t="s">
        <v>73</v>
      </c>
    </row>
    <row r="8" spans="2:18" ht="15" thickBot="1" x14ac:dyDescent="0.35">
      <c r="C8" s="98">
        <v>2</v>
      </c>
      <c r="D8" s="96"/>
      <c r="G8" s="102" t="s">
        <v>107</v>
      </c>
      <c r="H8" s="97">
        <f>SUM(H10:H21)/4</f>
        <v>35.671296296296298</v>
      </c>
      <c r="I8" s="38">
        <v>8</v>
      </c>
      <c r="J8" s="24">
        <v>1</v>
      </c>
      <c r="K8" s="24"/>
      <c r="L8" s="97" t="s">
        <v>91</v>
      </c>
      <c r="M8" s="104"/>
      <c r="N8" s="105"/>
      <c r="O8" s="105"/>
      <c r="P8" s="106"/>
      <c r="Q8" s="106"/>
      <c r="R8" s="106"/>
    </row>
    <row r="9" spans="2:18" ht="45" customHeight="1" thickBot="1" x14ac:dyDescent="0.35">
      <c r="B9" s="1" t="s">
        <v>8</v>
      </c>
      <c r="C9" s="37" t="s">
        <v>0</v>
      </c>
      <c r="D9" s="37" t="s">
        <v>1</v>
      </c>
      <c r="E9" s="1" t="s">
        <v>7</v>
      </c>
      <c r="F9" s="1" t="s">
        <v>2</v>
      </c>
      <c r="G9" s="37" t="s">
        <v>100</v>
      </c>
      <c r="H9" s="37" t="s">
        <v>103</v>
      </c>
      <c r="I9" s="37" t="s">
        <v>3</v>
      </c>
      <c r="J9" s="37" t="s">
        <v>82</v>
      </c>
      <c r="K9" s="37" t="s">
        <v>90</v>
      </c>
      <c r="L9" s="37" t="s">
        <v>92</v>
      </c>
      <c r="M9" s="41" t="s">
        <v>89</v>
      </c>
      <c r="N9" s="41" t="s">
        <v>4</v>
      </c>
      <c r="O9" s="41" t="s">
        <v>47</v>
      </c>
      <c r="P9" s="65" t="s">
        <v>95</v>
      </c>
      <c r="Q9" s="65" t="s">
        <v>80</v>
      </c>
      <c r="R9" s="65" t="s">
        <v>83</v>
      </c>
    </row>
    <row r="10" spans="2:18" ht="15" thickBot="1" x14ac:dyDescent="0.35">
      <c r="B10" s="92">
        <v>1</v>
      </c>
      <c r="C10" s="66" t="s">
        <v>68</v>
      </c>
      <c r="D10" s="66" t="s">
        <v>10</v>
      </c>
      <c r="E10" s="66"/>
      <c r="F10" s="66"/>
      <c r="G10" s="66" t="s">
        <v>101</v>
      </c>
      <c r="H10" s="67">
        <v>100</v>
      </c>
      <c r="I10" s="67" t="s">
        <v>15</v>
      </c>
      <c r="J10" s="67"/>
      <c r="K10" s="67">
        <f>M10</f>
        <v>100</v>
      </c>
      <c r="L10" s="67"/>
      <c r="M10" s="68">
        <v>100</v>
      </c>
      <c r="N10" s="68" t="s">
        <v>23</v>
      </c>
      <c r="O10" s="68" t="s">
        <v>50</v>
      </c>
      <c r="P10" s="69">
        <v>1</v>
      </c>
      <c r="Q10" s="69">
        <v>1</v>
      </c>
      <c r="R10" s="70">
        <v>0</v>
      </c>
    </row>
    <row r="11" spans="2:18" ht="15" thickBot="1" x14ac:dyDescent="0.35">
      <c r="B11" s="85">
        <v>2</v>
      </c>
      <c r="C11" s="88" t="s">
        <v>69</v>
      </c>
      <c r="D11" s="88" t="s">
        <v>11</v>
      </c>
      <c r="E11" s="46"/>
      <c r="F11" s="46"/>
      <c r="G11" s="99" t="s">
        <v>102</v>
      </c>
      <c r="H11" s="82">
        <f>AVERAGE(K11:K13)</f>
        <v>42.68518518518519</v>
      </c>
      <c r="I11" s="88" t="s">
        <v>104</v>
      </c>
      <c r="J11" s="91" t="s">
        <v>85</v>
      </c>
      <c r="K11" s="83">
        <f>AVERAGE(M11:M13)</f>
        <v>35.370370370370374</v>
      </c>
      <c r="L11" s="47"/>
      <c r="M11" s="48">
        <f>(Q11/P11)*100</f>
        <v>31.111111111111111</v>
      </c>
      <c r="N11" s="49" t="s">
        <v>32</v>
      </c>
      <c r="O11" s="49" t="s">
        <v>48</v>
      </c>
      <c r="P11" s="50">
        <v>45</v>
      </c>
      <c r="Q11" s="50">
        <v>14</v>
      </c>
      <c r="R11" s="51">
        <v>4</v>
      </c>
    </row>
    <row r="12" spans="2:18" s="11" customFormat="1" ht="15.6" thickTop="1" thickBot="1" x14ac:dyDescent="0.35">
      <c r="B12" s="86"/>
      <c r="C12" s="89"/>
      <c r="D12" s="89"/>
      <c r="E12" s="52"/>
      <c r="F12" s="52"/>
      <c r="G12" s="100"/>
      <c r="H12" s="89"/>
      <c r="I12" s="77"/>
      <c r="J12" s="72"/>
      <c r="K12" s="84"/>
      <c r="L12" s="53"/>
      <c r="M12" s="54">
        <f>(Q12/P12)*100</f>
        <v>25</v>
      </c>
      <c r="N12" s="54" t="s">
        <v>31</v>
      </c>
      <c r="O12" s="54" t="s">
        <v>49</v>
      </c>
      <c r="P12" s="55">
        <v>4</v>
      </c>
      <c r="Q12" s="55">
        <v>1</v>
      </c>
      <c r="R12" s="56">
        <v>1</v>
      </c>
    </row>
    <row r="13" spans="2:18" s="11" customFormat="1" ht="15.6" thickTop="1" thickBot="1" x14ac:dyDescent="0.35">
      <c r="B13" s="87"/>
      <c r="C13" s="90"/>
      <c r="D13" s="90"/>
      <c r="E13" s="52"/>
      <c r="F13" s="52"/>
      <c r="G13" s="101"/>
      <c r="H13" s="90"/>
      <c r="I13" s="53" t="s">
        <v>106</v>
      </c>
      <c r="J13" s="53"/>
      <c r="K13" s="53">
        <f>M13</f>
        <v>50</v>
      </c>
      <c r="L13" s="53"/>
      <c r="M13" s="54">
        <f>(Q13/P13)*100</f>
        <v>50</v>
      </c>
      <c r="N13" s="54" t="s">
        <v>105</v>
      </c>
      <c r="O13" s="54" t="s">
        <v>49</v>
      </c>
      <c r="P13" s="55">
        <v>4</v>
      </c>
      <c r="Q13" s="55">
        <v>2</v>
      </c>
      <c r="R13" s="56">
        <v>1</v>
      </c>
    </row>
    <row r="14" spans="2:18" ht="15" hidden="1" customHeight="1" thickBot="1" x14ac:dyDescent="0.35">
      <c r="B14" s="45">
        <v>3</v>
      </c>
      <c r="C14" s="44">
        <v>3</v>
      </c>
      <c r="D14" s="44" t="s">
        <v>12</v>
      </c>
      <c r="E14" s="44"/>
      <c r="F14" s="44"/>
      <c r="G14" s="44"/>
      <c r="H14" s="45"/>
      <c r="I14" s="45" t="s">
        <v>20</v>
      </c>
      <c r="J14" s="42" t="s">
        <v>25</v>
      </c>
      <c r="K14" s="42"/>
      <c r="L14" s="42"/>
      <c r="M14" s="42" t="s">
        <v>54</v>
      </c>
      <c r="N14" s="42"/>
      <c r="O14" s="44"/>
      <c r="P14" s="44"/>
      <c r="Q14" s="11"/>
      <c r="R14" s="11"/>
    </row>
    <row r="15" spans="2:18" ht="15.6" hidden="1" customHeight="1" thickTop="1" thickBot="1" x14ac:dyDescent="0.35">
      <c r="B15" s="93"/>
      <c r="C15" s="5"/>
      <c r="D15" s="5"/>
      <c r="E15" s="5"/>
      <c r="F15" s="5"/>
      <c r="G15" s="5"/>
      <c r="H15" s="16"/>
      <c r="I15" s="16" t="s">
        <v>21</v>
      </c>
      <c r="J15" s="15" t="s">
        <v>26</v>
      </c>
      <c r="K15" s="42"/>
      <c r="L15" s="42"/>
      <c r="M15" s="15" t="s">
        <v>55</v>
      </c>
      <c r="N15" s="15"/>
      <c r="O15" s="5"/>
      <c r="P15" s="5"/>
      <c r="Q15" s="11"/>
      <c r="R15" s="11"/>
    </row>
    <row r="16" spans="2:18" ht="15.6" hidden="1" customHeight="1" thickTop="1" thickBot="1" x14ac:dyDescent="0.35">
      <c r="B16" s="93"/>
      <c r="C16" s="5"/>
      <c r="D16" s="5"/>
      <c r="E16" s="5"/>
      <c r="F16" s="5"/>
      <c r="G16" s="5"/>
      <c r="H16" s="16"/>
      <c r="I16" s="16" t="s">
        <v>22</v>
      </c>
      <c r="J16" s="15" t="s">
        <v>27</v>
      </c>
      <c r="K16" s="42"/>
      <c r="L16" s="42"/>
      <c r="M16" s="15" t="s">
        <v>56</v>
      </c>
      <c r="N16" s="15"/>
      <c r="O16" s="5"/>
      <c r="P16" s="5"/>
      <c r="Q16" s="11"/>
      <c r="R16" s="11"/>
    </row>
    <row r="17" spans="2:18" ht="15" hidden="1" customHeight="1" thickBot="1" x14ac:dyDescent="0.35">
      <c r="B17" s="17">
        <v>4</v>
      </c>
      <c r="C17" s="4">
        <v>4</v>
      </c>
      <c r="D17" s="4" t="s">
        <v>13</v>
      </c>
      <c r="E17" s="4"/>
      <c r="F17" s="4"/>
      <c r="G17" s="4"/>
      <c r="H17" s="17"/>
      <c r="I17" s="17" t="s">
        <v>18</v>
      </c>
      <c r="J17" s="14" t="s">
        <v>28</v>
      </c>
      <c r="K17" s="14"/>
      <c r="L17" s="14"/>
      <c r="M17" s="14" t="s">
        <v>57</v>
      </c>
      <c r="N17" s="14"/>
      <c r="O17" s="4"/>
      <c r="P17" s="4"/>
      <c r="Q17" s="11"/>
      <c r="R17" s="11"/>
    </row>
    <row r="18" spans="2:18" ht="15" hidden="1" customHeight="1" thickBot="1" x14ac:dyDescent="0.35">
      <c r="B18" s="17"/>
      <c r="C18" s="4"/>
      <c r="D18" s="4"/>
      <c r="E18" s="4"/>
      <c r="F18" s="4"/>
      <c r="G18" s="4"/>
      <c r="H18" s="71"/>
      <c r="I18" s="76" t="s">
        <v>19</v>
      </c>
      <c r="J18" s="14" t="s">
        <v>29</v>
      </c>
      <c r="K18" s="14"/>
      <c r="L18" s="14"/>
      <c r="M18" s="14" t="s">
        <v>58</v>
      </c>
      <c r="N18" s="14"/>
      <c r="O18" s="4"/>
      <c r="P18" s="4"/>
      <c r="Q18" s="11"/>
      <c r="R18" s="11"/>
    </row>
    <row r="19" spans="2:18" ht="15" hidden="1" customHeight="1" thickBot="1" x14ac:dyDescent="0.35">
      <c r="B19" s="17"/>
      <c r="C19" s="4"/>
      <c r="D19" s="4"/>
      <c r="E19" s="4"/>
      <c r="F19" s="4"/>
      <c r="G19" s="4"/>
      <c r="H19" s="72"/>
      <c r="I19" s="77"/>
      <c r="J19" s="14" t="s">
        <v>33</v>
      </c>
      <c r="K19" s="14"/>
      <c r="L19" s="14"/>
      <c r="M19" s="14" t="s">
        <v>59</v>
      </c>
      <c r="N19" s="14"/>
      <c r="O19" s="4"/>
      <c r="P19" s="4"/>
      <c r="Q19" s="11"/>
      <c r="R19" s="11"/>
    </row>
    <row r="20" spans="2:18" ht="15.6" hidden="1" customHeight="1" thickTop="1" thickBot="1" x14ac:dyDescent="0.35">
      <c r="B20" s="94">
        <v>5</v>
      </c>
      <c r="C20" s="57">
        <v>5</v>
      </c>
      <c r="D20" s="57" t="s">
        <v>14</v>
      </c>
      <c r="E20" s="57"/>
      <c r="F20" s="57"/>
      <c r="G20" s="57"/>
      <c r="H20" s="43"/>
      <c r="I20" s="43" t="s">
        <v>17</v>
      </c>
      <c r="J20" s="58" t="s">
        <v>24</v>
      </c>
      <c r="K20" s="59"/>
      <c r="L20" s="59"/>
      <c r="M20" s="58" t="s">
        <v>60</v>
      </c>
      <c r="N20" s="58"/>
      <c r="O20" s="57"/>
      <c r="P20" s="57"/>
      <c r="Q20" s="11"/>
      <c r="R20" s="11"/>
    </row>
    <row r="21" spans="2:18" s="11" customFormat="1" ht="15" thickBot="1" x14ac:dyDescent="0.35">
      <c r="B21" s="95">
        <v>3</v>
      </c>
      <c r="C21" s="60" t="s">
        <v>86</v>
      </c>
      <c r="D21" s="60"/>
      <c r="E21" s="60"/>
      <c r="F21" s="60"/>
      <c r="G21" s="60" t="s">
        <v>101</v>
      </c>
      <c r="H21" s="67">
        <v>0</v>
      </c>
      <c r="I21" s="61" t="s">
        <v>87</v>
      </c>
      <c r="J21" s="61"/>
      <c r="K21" s="61">
        <f>M21</f>
        <v>0</v>
      </c>
      <c r="L21" s="61"/>
      <c r="M21" s="62">
        <f>(Q21/P21)*100</f>
        <v>0</v>
      </c>
      <c r="N21" s="62" t="s">
        <v>88</v>
      </c>
      <c r="O21" s="62" t="s">
        <v>50</v>
      </c>
      <c r="P21" s="63">
        <v>1</v>
      </c>
      <c r="Q21" s="63">
        <v>0</v>
      </c>
      <c r="R21" s="64">
        <v>1</v>
      </c>
    </row>
    <row r="22" spans="2:18" x14ac:dyDescent="0.3">
      <c r="C22" s="11"/>
      <c r="J22" s="11"/>
      <c r="L22"/>
      <c r="M22" s="11"/>
      <c r="N22" s="11"/>
    </row>
    <row r="23" spans="2:18" x14ac:dyDescent="0.3">
      <c r="B23" s="6"/>
      <c r="C23" s="7"/>
      <c r="G23" s="10"/>
    </row>
    <row r="24" spans="2:18" x14ac:dyDescent="0.3">
      <c r="B24" s="6"/>
      <c r="C24" s="8"/>
      <c r="G24" s="10" t="s">
        <v>70</v>
      </c>
    </row>
    <row r="25" spans="2:18" ht="43.2" hidden="1" x14ac:dyDescent="0.3">
      <c r="G25" s="19" t="s">
        <v>5</v>
      </c>
      <c r="H25" s="19" t="s">
        <v>47</v>
      </c>
      <c r="I25" s="19"/>
      <c r="J25" s="26" t="s">
        <v>63</v>
      </c>
      <c r="K25" s="19" t="s">
        <v>81</v>
      </c>
      <c r="L25" s="19" t="s">
        <v>61</v>
      </c>
      <c r="M25" s="19" t="s">
        <v>6</v>
      </c>
    </row>
    <row r="26" spans="2:18" hidden="1" x14ac:dyDescent="0.3">
      <c r="G26" s="20" t="s">
        <v>51</v>
      </c>
      <c r="H26" s="20" t="s">
        <v>50</v>
      </c>
      <c r="I26" s="20"/>
      <c r="J26" s="20">
        <v>1</v>
      </c>
      <c r="K26" s="20">
        <v>1</v>
      </c>
      <c r="L26" s="21">
        <v>43312</v>
      </c>
      <c r="M26" s="22">
        <f>K26/J26</f>
        <v>1</v>
      </c>
    </row>
    <row r="27" spans="2:18" hidden="1" x14ac:dyDescent="0.3">
      <c r="G27" s="23" t="s">
        <v>52</v>
      </c>
      <c r="H27" s="23" t="s">
        <v>48</v>
      </c>
      <c r="I27" s="23"/>
      <c r="J27" s="23">
        <v>31</v>
      </c>
      <c r="K27" s="23">
        <v>14</v>
      </c>
      <c r="L27" s="21">
        <v>43309</v>
      </c>
      <c r="M27" s="22">
        <f>K27/J27</f>
        <v>0.45161290322580644</v>
      </c>
    </row>
    <row r="28" spans="2:18" s="11" customFormat="1" hidden="1" x14ac:dyDescent="0.3">
      <c r="G28" s="23"/>
      <c r="H28" s="23"/>
      <c r="I28" s="23"/>
      <c r="J28" s="23"/>
      <c r="K28" s="23"/>
      <c r="L28" s="21">
        <v>43310</v>
      </c>
      <c r="M28" s="24"/>
    </row>
    <row r="29" spans="2:18" s="11" customFormat="1" hidden="1" x14ac:dyDescent="0.3">
      <c r="G29" s="23"/>
      <c r="H29" s="23"/>
      <c r="I29" s="23"/>
      <c r="J29" s="23"/>
      <c r="K29" s="23"/>
      <c r="L29" s="21">
        <v>43311</v>
      </c>
      <c r="M29" s="24"/>
    </row>
    <row r="30" spans="2:18" s="11" customFormat="1" hidden="1" x14ac:dyDescent="0.3">
      <c r="G30" s="23"/>
      <c r="H30" s="23"/>
      <c r="I30" s="23"/>
      <c r="J30" s="23"/>
      <c r="K30" s="23"/>
      <c r="L30" s="21">
        <v>43312</v>
      </c>
      <c r="M30" s="24"/>
    </row>
    <row r="31" spans="2:18" hidden="1" x14ac:dyDescent="0.3">
      <c r="G31" s="23" t="s">
        <v>53</v>
      </c>
      <c r="H31" s="23" t="s">
        <v>49</v>
      </c>
      <c r="I31" s="23"/>
      <c r="J31" s="23">
        <v>4</v>
      </c>
      <c r="K31" s="23">
        <v>1</v>
      </c>
      <c r="L31" s="21">
        <v>43304</v>
      </c>
      <c r="M31" s="22">
        <f>K31/J31</f>
        <v>0.25</v>
      </c>
    </row>
    <row r="32" spans="2:18" hidden="1" x14ac:dyDescent="0.3">
      <c r="G32" s="24"/>
      <c r="H32" s="24"/>
      <c r="I32" s="24"/>
      <c r="J32" s="24"/>
      <c r="K32" s="24"/>
      <c r="L32" s="21">
        <v>43311</v>
      </c>
      <c r="M32" s="22"/>
    </row>
    <row r="34" spans="7:9" s="11" customFormat="1" x14ac:dyDescent="0.3"/>
    <row r="35" spans="7:9" x14ac:dyDescent="0.3">
      <c r="G35" s="10" t="s">
        <v>71</v>
      </c>
      <c r="H35" s="11"/>
    </row>
    <row r="36" spans="7:9" x14ac:dyDescent="0.3">
      <c r="G36" s="11" t="s">
        <v>72</v>
      </c>
      <c r="H36" s="11">
        <v>3</v>
      </c>
    </row>
    <row r="37" spans="7:9" x14ac:dyDescent="0.3">
      <c r="G37" s="11" t="s">
        <v>96</v>
      </c>
      <c r="H37" s="11">
        <v>4</v>
      </c>
    </row>
    <row r="38" spans="7:9" s="11" customFormat="1" x14ac:dyDescent="0.3">
      <c r="G38" s="11" t="s">
        <v>97</v>
      </c>
      <c r="H38" s="11">
        <f>P8</f>
        <v>0</v>
      </c>
    </row>
    <row r="39" spans="7:9" s="11" customFormat="1" x14ac:dyDescent="0.3">
      <c r="G39" s="103" t="s">
        <v>75</v>
      </c>
      <c r="H39" s="28">
        <v>3</v>
      </c>
      <c r="I39" s="28"/>
    </row>
    <row r="40" spans="7:9" x14ac:dyDescent="0.3">
      <c r="G40" s="103" t="s">
        <v>76</v>
      </c>
      <c r="H40" s="28"/>
      <c r="I40" s="28"/>
    </row>
    <row r="41" spans="7:9" s="11" customFormat="1" x14ac:dyDescent="0.3">
      <c r="G41" s="81" t="s">
        <v>98</v>
      </c>
      <c r="H41" s="28">
        <v>2</v>
      </c>
      <c r="I41" s="28"/>
    </row>
    <row r="42" spans="7:9" s="11" customFormat="1" x14ac:dyDescent="0.3">
      <c r="G42" s="81" t="s">
        <v>99</v>
      </c>
      <c r="H42" s="28">
        <v>1</v>
      </c>
      <c r="I42" s="28"/>
    </row>
    <row r="43" spans="7:9" x14ac:dyDescent="0.3">
      <c r="G43" s="103" t="s">
        <v>77</v>
      </c>
      <c r="H43" s="28"/>
      <c r="I43" s="28"/>
    </row>
    <row r="44" spans="7:9" s="11" customFormat="1" x14ac:dyDescent="0.3">
      <c r="G44" s="81" t="s">
        <v>108</v>
      </c>
      <c r="H44" s="28">
        <v>3</v>
      </c>
      <c r="I44" s="28"/>
    </row>
    <row r="45" spans="7:9" x14ac:dyDescent="0.3">
      <c r="G45" s="81" t="s">
        <v>109</v>
      </c>
      <c r="H45" s="28">
        <v>2</v>
      </c>
      <c r="I45" s="28"/>
    </row>
    <row r="51" spans="7:12" s="11" customFormat="1" x14ac:dyDescent="0.3"/>
    <row r="52" spans="7:12" s="11" customFormat="1" x14ac:dyDescent="0.3"/>
    <row r="53" spans="7:12" s="11" customFormat="1" x14ac:dyDescent="0.3"/>
    <row r="54" spans="7:12" s="11" customFormat="1" x14ac:dyDescent="0.3"/>
    <row r="55" spans="7:12" s="11" customFormat="1" x14ac:dyDescent="0.3"/>
    <row r="56" spans="7:12" s="11" customFormat="1" x14ac:dyDescent="0.3">
      <c r="G56" s="73" t="s">
        <v>93</v>
      </c>
      <c r="H56" s="74"/>
      <c r="I56" s="74"/>
      <c r="J56" s="74"/>
      <c r="K56" s="74"/>
      <c r="L56" s="74"/>
    </row>
    <row r="57" spans="7:12" s="11" customFormat="1" x14ac:dyDescent="0.3"/>
    <row r="58" spans="7:12" s="11" customFormat="1" x14ac:dyDescent="0.3">
      <c r="G58" s="11" t="s">
        <v>110</v>
      </c>
    </row>
    <row r="59" spans="7:12" s="11" customFormat="1" x14ac:dyDescent="0.3">
      <c r="G59" s="11" t="s">
        <v>94</v>
      </c>
    </row>
    <row r="60" spans="7:12" s="11" customFormat="1" x14ac:dyDescent="0.3"/>
    <row r="61" spans="7:12" s="11" customFormat="1" x14ac:dyDescent="0.3"/>
    <row r="62" spans="7:12" s="11" customFormat="1" x14ac:dyDescent="0.3"/>
    <row r="63" spans="7:12" x14ac:dyDescent="0.3">
      <c r="G63" s="12" t="s">
        <v>111</v>
      </c>
      <c r="H63" s="11" t="s">
        <v>114</v>
      </c>
      <c r="I63" s="11" t="s">
        <v>115</v>
      </c>
    </row>
    <row r="64" spans="7:12" x14ac:dyDescent="0.3">
      <c r="G64" s="11" t="s">
        <v>112</v>
      </c>
      <c r="H64" s="11">
        <v>1</v>
      </c>
      <c r="I64" s="11" t="s">
        <v>10</v>
      </c>
    </row>
    <row r="65" spans="7:12" x14ac:dyDescent="0.3">
      <c r="G65" s="11" t="s">
        <v>113</v>
      </c>
      <c r="H65" s="11">
        <v>2</v>
      </c>
      <c r="I65" s="11" t="s">
        <v>11</v>
      </c>
    </row>
    <row r="66" spans="7:12" x14ac:dyDescent="0.3">
      <c r="G66" s="11" t="s">
        <v>86</v>
      </c>
      <c r="H66" s="11">
        <v>2</v>
      </c>
      <c r="I66" s="11" t="s">
        <v>116</v>
      </c>
    </row>
    <row r="67" spans="7:12" x14ac:dyDescent="0.3">
      <c r="G67" s="11"/>
      <c r="H67" s="11"/>
    </row>
    <row r="69" spans="7:12" ht="48" customHeight="1" x14ac:dyDescent="0.3">
      <c r="G69" s="78"/>
      <c r="H69" s="78"/>
      <c r="I69" s="78"/>
      <c r="J69" s="78"/>
      <c r="K69" s="18"/>
      <c r="L69" s="18"/>
    </row>
    <row r="79" spans="7:12" x14ac:dyDescent="0.3">
      <c r="G79" s="12"/>
      <c r="H79" s="11"/>
    </row>
    <row r="80" spans="7:12" x14ac:dyDescent="0.3">
      <c r="G80" s="11"/>
      <c r="H80" s="11"/>
    </row>
    <row r="81" spans="4:11" x14ac:dyDescent="0.3">
      <c r="G81" s="11"/>
      <c r="H81" s="11"/>
    </row>
    <row r="82" spans="4:11" x14ac:dyDescent="0.3">
      <c r="G82" s="11"/>
      <c r="H82" s="11"/>
    </row>
    <row r="87" spans="4:11" s="11" customFormat="1" ht="15.6" x14ac:dyDescent="0.3">
      <c r="G87" s="75" t="s">
        <v>121</v>
      </c>
      <c r="H87" s="75"/>
      <c r="I87" s="75"/>
      <c r="J87" s="75"/>
      <c r="K87" s="75"/>
    </row>
    <row r="88" spans="4:11" s="11" customFormat="1" x14ac:dyDescent="0.3">
      <c r="G88" s="11" t="s">
        <v>119</v>
      </c>
    </row>
    <row r="89" spans="4:11" s="11" customFormat="1" x14ac:dyDescent="0.3">
      <c r="G89" s="11" t="s">
        <v>120</v>
      </c>
    </row>
    <row r="90" spans="4:11" s="11" customFormat="1" x14ac:dyDescent="0.3">
      <c r="G90" s="11" t="s">
        <v>117</v>
      </c>
    </row>
    <row r="91" spans="4:11" s="11" customFormat="1" x14ac:dyDescent="0.3">
      <c r="G91" s="11" t="s">
        <v>118</v>
      </c>
    </row>
    <row r="92" spans="4:11" s="11" customFormat="1" x14ac:dyDescent="0.3"/>
    <row r="93" spans="4:11" x14ac:dyDescent="0.3">
      <c r="H93" s="39"/>
      <c r="I93" s="39"/>
    </row>
    <row r="95" spans="4:11" s="11" customFormat="1" x14ac:dyDescent="0.3">
      <c r="D95" s="11" t="s">
        <v>125</v>
      </c>
      <c r="G95" s="10"/>
    </row>
    <row r="96" spans="4:11" x14ac:dyDescent="0.3">
      <c r="D96" s="28" t="s">
        <v>122</v>
      </c>
    </row>
    <row r="97" spans="4:11" s="11" customFormat="1" ht="27" customHeight="1" x14ac:dyDescent="0.3">
      <c r="G97" s="40" t="s">
        <v>123</v>
      </c>
      <c r="H97" s="11">
        <v>1</v>
      </c>
      <c r="J97" s="79" t="s">
        <v>127</v>
      </c>
      <c r="K97" s="79"/>
    </row>
    <row r="98" spans="4:11" s="11" customFormat="1" ht="19.2" customHeight="1" x14ac:dyDescent="0.3">
      <c r="G98" s="40" t="s">
        <v>124</v>
      </c>
      <c r="H98" s="11">
        <v>2</v>
      </c>
      <c r="J98" s="79"/>
      <c r="K98" s="79"/>
    </row>
    <row r="99" spans="4:11" ht="19.2" customHeight="1" x14ac:dyDescent="0.3">
      <c r="D99" s="28"/>
      <c r="G99" s="40" t="s">
        <v>126</v>
      </c>
      <c r="H99">
        <v>1</v>
      </c>
      <c r="J99" s="79"/>
      <c r="K99" s="79"/>
    </row>
    <row r="100" spans="4:11" ht="23.4" customHeight="1" x14ac:dyDescent="0.3">
      <c r="G100" s="39"/>
      <c r="J100" s="79"/>
      <c r="K100" s="79"/>
    </row>
    <row r="108" spans="4:11" x14ac:dyDescent="0.3">
      <c r="G108" s="11"/>
    </row>
    <row r="109" spans="4:11" x14ac:dyDescent="0.3">
      <c r="G109" s="11"/>
    </row>
    <row r="110" spans="4:11" x14ac:dyDescent="0.3">
      <c r="G110" s="11"/>
    </row>
    <row r="111" spans="4:11" x14ac:dyDescent="0.3">
      <c r="G111" s="11"/>
    </row>
    <row r="112" spans="4:11" x14ac:dyDescent="0.3">
      <c r="G112" s="11"/>
    </row>
  </sheetData>
  <mergeCells count="10">
    <mergeCell ref="B11:B13"/>
    <mergeCell ref="C11:C13"/>
    <mergeCell ref="D11:D13"/>
    <mergeCell ref="G11:G13"/>
    <mergeCell ref="I18:I19"/>
    <mergeCell ref="G69:J69"/>
    <mergeCell ref="J97:K100"/>
    <mergeCell ref="K11:K12"/>
    <mergeCell ref="I11:I12"/>
    <mergeCell ref="H11:H13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9"/>
  <sheetViews>
    <sheetView zoomScale="80" zoomScaleNormal="80" workbookViewId="0">
      <pane xSplit="3" ySplit="6" topLeftCell="D52" activePane="bottomRight" state="frozen"/>
      <selection pane="topRight" activeCell="D1" sqref="D1"/>
      <selection pane="bottomLeft" activeCell="A4" sqref="A4"/>
      <selection pane="bottomRight" activeCell="L5" sqref="L5"/>
    </sheetView>
  </sheetViews>
  <sheetFormatPr baseColWidth="10" defaultRowHeight="14.4" x14ac:dyDescent="0.3"/>
  <cols>
    <col min="1" max="1" width="4.5546875" style="11" customWidth="1"/>
    <col min="2" max="3" width="11.5546875" style="11"/>
    <col min="4" max="4" width="13.44140625" style="11" customWidth="1"/>
    <col min="5" max="5" width="10.33203125" style="11" hidden="1" customWidth="1"/>
    <col min="6" max="6" width="13.21875" style="11" hidden="1" customWidth="1"/>
    <col min="7" max="7" width="21.5546875" style="11" customWidth="1"/>
    <col min="8" max="8" width="15.109375" style="11" customWidth="1"/>
    <col min="9" max="9" width="12.6640625" style="11" customWidth="1"/>
    <col min="10" max="10" width="15.109375" style="11" customWidth="1"/>
    <col min="11" max="11" width="14.21875" style="11" customWidth="1"/>
    <col min="12" max="12" width="15.44140625" style="11" customWidth="1"/>
    <col min="13" max="13" width="17.21875" style="11" customWidth="1"/>
    <col min="14" max="16384" width="11.5546875" style="11"/>
  </cols>
  <sheetData>
    <row r="2" spans="2:13" x14ac:dyDescent="0.3">
      <c r="B2" s="11" t="s">
        <v>66</v>
      </c>
    </row>
    <row r="3" spans="2:13" x14ac:dyDescent="0.3">
      <c r="B3" s="11" t="s">
        <v>67</v>
      </c>
    </row>
    <row r="5" spans="2:13" ht="15" thickBot="1" x14ac:dyDescent="0.35">
      <c r="G5" s="8">
        <v>8</v>
      </c>
      <c r="H5" s="30">
        <v>10</v>
      </c>
      <c r="I5" s="28">
        <v>10</v>
      </c>
      <c r="J5" s="30"/>
      <c r="K5" s="30">
        <f>SUM(K7:K16)</f>
        <v>36</v>
      </c>
      <c r="L5" s="25">
        <f>SUM(L7:L17)/4</f>
        <v>40.75</v>
      </c>
    </row>
    <row r="6" spans="2:13" ht="30.6" customHeight="1" thickBot="1" x14ac:dyDescent="0.35">
      <c r="B6" s="1" t="s">
        <v>8</v>
      </c>
      <c r="C6" s="1" t="s">
        <v>0</v>
      </c>
      <c r="D6" s="1" t="s">
        <v>1</v>
      </c>
      <c r="E6" s="1" t="s">
        <v>7</v>
      </c>
      <c r="F6" s="1" t="s">
        <v>2</v>
      </c>
      <c r="G6" s="1" t="s">
        <v>3</v>
      </c>
      <c r="H6" s="31" t="s">
        <v>4</v>
      </c>
      <c r="I6" s="31" t="s">
        <v>5</v>
      </c>
      <c r="J6" s="31" t="s">
        <v>47</v>
      </c>
      <c r="K6" s="32" t="s">
        <v>63</v>
      </c>
      <c r="L6" s="1" t="s">
        <v>6</v>
      </c>
      <c r="M6" s="2" t="s">
        <v>9</v>
      </c>
    </row>
    <row r="7" spans="2:13" ht="15.6" thickTop="1" thickBot="1" x14ac:dyDescent="0.35">
      <c r="B7" s="3">
        <v>1</v>
      </c>
      <c r="C7" s="3">
        <v>1</v>
      </c>
      <c r="D7" s="3" t="s">
        <v>10</v>
      </c>
      <c r="E7" s="3"/>
      <c r="F7" s="3"/>
      <c r="G7" s="16" t="s">
        <v>15</v>
      </c>
      <c r="H7" s="33" t="s">
        <v>23</v>
      </c>
      <c r="I7" s="33" t="s">
        <v>51</v>
      </c>
      <c r="J7" s="33" t="s">
        <v>50</v>
      </c>
      <c r="K7" s="33">
        <v>1</v>
      </c>
      <c r="L7" s="3">
        <v>100</v>
      </c>
      <c r="M7" s="3"/>
    </row>
    <row r="8" spans="2:13" ht="15" thickBot="1" x14ac:dyDescent="0.35">
      <c r="B8" s="4">
        <v>2</v>
      </c>
      <c r="C8" s="4">
        <v>2</v>
      </c>
      <c r="D8" s="4" t="s">
        <v>11</v>
      </c>
      <c r="E8" s="4"/>
      <c r="F8" s="4"/>
      <c r="G8" s="17" t="s">
        <v>16</v>
      </c>
      <c r="H8" s="34" t="s">
        <v>32</v>
      </c>
      <c r="I8" s="34" t="s">
        <v>52</v>
      </c>
      <c r="J8" s="34" t="s">
        <v>48</v>
      </c>
      <c r="K8" s="34">
        <v>31</v>
      </c>
      <c r="L8" s="4">
        <v>13</v>
      </c>
      <c r="M8" s="4"/>
    </row>
    <row r="9" spans="2:13" ht="15" thickBot="1" x14ac:dyDescent="0.35">
      <c r="B9" s="4"/>
      <c r="C9" s="4"/>
      <c r="D9" s="4"/>
      <c r="E9" s="4"/>
      <c r="F9" s="4"/>
      <c r="G9" s="9"/>
      <c r="H9" s="34" t="s">
        <v>31</v>
      </c>
      <c r="I9" s="34" t="s">
        <v>53</v>
      </c>
      <c r="J9" s="34" t="s">
        <v>49</v>
      </c>
      <c r="K9" s="34">
        <v>4</v>
      </c>
      <c r="L9" s="4">
        <v>50</v>
      </c>
      <c r="M9" s="4"/>
    </row>
    <row r="10" spans="2:13" ht="15.6" hidden="1" thickTop="1" thickBot="1" x14ac:dyDescent="0.35">
      <c r="B10" s="5">
        <v>3</v>
      </c>
      <c r="C10" s="5">
        <v>3</v>
      </c>
      <c r="D10" s="5" t="s">
        <v>12</v>
      </c>
      <c r="E10" s="5"/>
      <c r="F10" s="5"/>
      <c r="G10" s="16" t="s">
        <v>20</v>
      </c>
      <c r="H10" s="15" t="s">
        <v>25</v>
      </c>
      <c r="I10" s="13" t="s">
        <v>54</v>
      </c>
      <c r="J10" s="15"/>
      <c r="K10" s="15"/>
      <c r="L10" s="5"/>
      <c r="M10" s="5"/>
    </row>
    <row r="11" spans="2:13" ht="15.6" hidden="1" thickTop="1" thickBot="1" x14ac:dyDescent="0.35">
      <c r="B11" s="5"/>
      <c r="C11" s="5"/>
      <c r="D11" s="5"/>
      <c r="E11" s="5"/>
      <c r="F11" s="5"/>
      <c r="G11" s="16" t="s">
        <v>21</v>
      </c>
      <c r="H11" s="15" t="s">
        <v>26</v>
      </c>
      <c r="I11" s="13" t="s">
        <v>55</v>
      </c>
      <c r="J11" s="15"/>
      <c r="K11" s="15"/>
      <c r="L11" s="5"/>
      <c r="M11" s="5"/>
    </row>
    <row r="12" spans="2:13" ht="15.6" hidden="1" thickTop="1" thickBot="1" x14ac:dyDescent="0.35">
      <c r="B12" s="5"/>
      <c r="C12" s="5"/>
      <c r="D12" s="5"/>
      <c r="E12" s="5"/>
      <c r="F12" s="5"/>
      <c r="G12" s="16" t="s">
        <v>22</v>
      </c>
      <c r="H12" s="15" t="s">
        <v>27</v>
      </c>
      <c r="I12" s="13" t="s">
        <v>56</v>
      </c>
      <c r="J12" s="15"/>
      <c r="K12" s="15"/>
      <c r="L12" s="5"/>
      <c r="M12" s="5"/>
    </row>
    <row r="13" spans="2:13" ht="15" hidden="1" thickBot="1" x14ac:dyDescent="0.35">
      <c r="B13" s="4">
        <v>4</v>
      </c>
      <c r="C13" s="4">
        <v>4</v>
      </c>
      <c r="D13" s="4" t="s">
        <v>13</v>
      </c>
      <c r="E13" s="4"/>
      <c r="F13" s="4"/>
      <c r="G13" s="17" t="s">
        <v>18</v>
      </c>
      <c r="H13" s="14" t="s">
        <v>28</v>
      </c>
      <c r="I13" s="14" t="s">
        <v>57</v>
      </c>
      <c r="J13" s="14"/>
      <c r="K13" s="14"/>
      <c r="L13" s="4"/>
      <c r="M13" s="4"/>
    </row>
    <row r="14" spans="2:13" ht="15" hidden="1" thickBot="1" x14ac:dyDescent="0.35">
      <c r="B14" s="4"/>
      <c r="C14" s="4"/>
      <c r="D14" s="4"/>
      <c r="E14" s="4"/>
      <c r="F14" s="4"/>
      <c r="G14" s="76" t="s">
        <v>19</v>
      </c>
      <c r="H14" s="14" t="s">
        <v>29</v>
      </c>
      <c r="I14" s="14" t="s">
        <v>58</v>
      </c>
      <c r="J14" s="14"/>
      <c r="K14" s="14"/>
      <c r="L14" s="4"/>
      <c r="M14" s="4"/>
    </row>
    <row r="15" spans="2:13" ht="15" hidden="1" thickBot="1" x14ac:dyDescent="0.35">
      <c r="B15" s="4"/>
      <c r="C15" s="4"/>
      <c r="D15" s="4"/>
      <c r="E15" s="4"/>
      <c r="F15" s="4"/>
      <c r="G15" s="77"/>
      <c r="H15" s="14" t="s">
        <v>33</v>
      </c>
      <c r="I15" s="14" t="s">
        <v>59</v>
      </c>
      <c r="J15" s="14"/>
      <c r="K15" s="14"/>
      <c r="L15" s="4"/>
      <c r="M15" s="4"/>
    </row>
    <row r="16" spans="2:13" ht="15.6" hidden="1" thickTop="1" thickBot="1" x14ac:dyDescent="0.35">
      <c r="B16" s="5">
        <v>5</v>
      </c>
      <c r="C16" s="5">
        <v>5</v>
      </c>
      <c r="D16" s="5" t="s">
        <v>14</v>
      </c>
      <c r="E16" s="5"/>
      <c r="F16" s="5"/>
      <c r="G16" s="16" t="s">
        <v>17</v>
      </c>
      <c r="H16" s="15" t="s">
        <v>24</v>
      </c>
      <c r="I16" s="13" t="s">
        <v>60</v>
      </c>
      <c r="J16" s="15"/>
      <c r="K16" s="15"/>
      <c r="L16" s="5"/>
      <c r="M16" s="5"/>
    </row>
    <row r="17" spans="2:12" x14ac:dyDescent="0.3">
      <c r="I17" s="27"/>
    </row>
    <row r="19" spans="2:12" x14ac:dyDescent="0.3">
      <c r="B19" s="6"/>
      <c r="C19" s="7"/>
    </row>
    <row r="20" spans="2:12" x14ac:dyDescent="0.3">
      <c r="B20" s="6"/>
      <c r="C20" s="8"/>
    </row>
    <row r="21" spans="2:12" ht="28.8" x14ac:dyDescent="0.3">
      <c r="G21" s="19" t="s">
        <v>5</v>
      </c>
      <c r="H21" s="19" t="s">
        <v>47</v>
      </c>
      <c r="I21" s="26" t="s">
        <v>63</v>
      </c>
      <c r="J21" s="19" t="s">
        <v>62</v>
      </c>
      <c r="K21" s="19" t="s">
        <v>61</v>
      </c>
      <c r="L21" s="19" t="s">
        <v>6</v>
      </c>
    </row>
    <row r="22" spans="2:12" x14ac:dyDescent="0.3">
      <c r="G22" s="20" t="s">
        <v>51</v>
      </c>
      <c r="H22" s="20" t="s">
        <v>50</v>
      </c>
      <c r="I22" s="20">
        <v>1</v>
      </c>
      <c r="J22" s="20">
        <v>1</v>
      </c>
      <c r="K22" s="21">
        <v>43312</v>
      </c>
      <c r="L22" s="22">
        <f>J22/I22</f>
        <v>1</v>
      </c>
    </row>
    <row r="23" spans="2:12" x14ac:dyDescent="0.3">
      <c r="G23" s="23" t="s">
        <v>52</v>
      </c>
      <c r="H23" s="23" t="s">
        <v>48</v>
      </c>
      <c r="I23" s="23">
        <v>31</v>
      </c>
      <c r="J23" s="23">
        <v>4</v>
      </c>
      <c r="K23" s="21">
        <v>43309</v>
      </c>
      <c r="L23" s="22">
        <f>J23/I23</f>
        <v>0.12903225806451613</v>
      </c>
    </row>
    <row r="24" spans="2:12" x14ac:dyDescent="0.3">
      <c r="G24" s="23"/>
      <c r="H24" s="23"/>
      <c r="I24" s="23"/>
      <c r="J24" s="23"/>
      <c r="K24" s="21">
        <v>43310</v>
      </c>
      <c r="L24" s="24"/>
    </row>
    <row r="25" spans="2:12" x14ac:dyDescent="0.3">
      <c r="G25" s="23"/>
      <c r="H25" s="23"/>
      <c r="I25" s="23"/>
      <c r="J25" s="23"/>
      <c r="K25" s="21">
        <v>43311</v>
      </c>
      <c r="L25" s="24"/>
    </row>
    <row r="26" spans="2:12" x14ac:dyDescent="0.3">
      <c r="G26" s="23"/>
      <c r="H26" s="23"/>
      <c r="I26" s="23"/>
      <c r="J26" s="23"/>
      <c r="K26" s="21">
        <v>43312</v>
      </c>
      <c r="L26" s="24"/>
    </row>
    <row r="27" spans="2:12" x14ac:dyDescent="0.3">
      <c r="G27" s="23" t="s">
        <v>53</v>
      </c>
      <c r="H27" s="23" t="s">
        <v>49</v>
      </c>
      <c r="I27" s="23">
        <v>4</v>
      </c>
      <c r="J27" s="23">
        <v>2</v>
      </c>
      <c r="K27" s="21">
        <v>43304</v>
      </c>
      <c r="L27" s="22">
        <f>J27/I27</f>
        <v>0.5</v>
      </c>
    </row>
    <row r="28" spans="2:12" x14ac:dyDescent="0.3">
      <c r="G28" s="24"/>
      <c r="H28" s="24"/>
      <c r="I28" s="24"/>
      <c r="J28" s="24"/>
      <c r="K28" s="21">
        <v>43311</v>
      </c>
      <c r="L28" s="22"/>
    </row>
    <row r="31" spans="2:12" x14ac:dyDescent="0.3">
      <c r="G31" s="10" t="s">
        <v>41</v>
      </c>
    </row>
    <row r="32" spans="2:12" x14ac:dyDescent="0.3">
      <c r="G32" s="11" t="s">
        <v>30</v>
      </c>
      <c r="H32" s="11">
        <v>2</v>
      </c>
    </row>
    <row r="33" spans="7:8" x14ac:dyDescent="0.3">
      <c r="G33" s="11" t="s">
        <v>34</v>
      </c>
      <c r="H33" s="11">
        <v>3</v>
      </c>
    </row>
    <row r="34" spans="7:8" x14ac:dyDescent="0.3">
      <c r="G34" s="11" t="s">
        <v>64</v>
      </c>
      <c r="H34" s="11">
        <f>K5</f>
        <v>36</v>
      </c>
    </row>
    <row r="35" spans="7:8" x14ac:dyDescent="0.3">
      <c r="G35" s="28" t="s">
        <v>65</v>
      </c>
      <c r="H35" s="28">
        <v>29</v>
      </c>
    </row>
    <row r="36" spans="7:8" x14ac:dyDescent="0.3">
      <c r="G36" s="28" t="s">
        <v>35</v>
      </c>
      <c r="H36" s="28">
        <v>2</v>
      </c>
    </row>
    <row r="37" spans="7:8" x14ac:dyDescent="0.3">
      <c r="G37" s="28" t="s">
        <v>36</v>
      </c>
      <c r="H37" s="28">
        <v>5</v>
      </c>
    </row>
    <row r="50" spans="7:11" ht="28.8" x14ac:dyDescent="0.3">
      <c r="G50" s="12" t="s">
        <v>40</v>
      </c>
    </row>
    <row r="51" spans="7:11" x14ac:dyDescent="0.3">
      <c r="G51" s="11" t="s">
        <v>37</v>
      </c>
      <c r="H51" s="11">
        <v>1</v>
      </c>
    </row>
    <row r="52" spans="7:11" x14ac:dyDescent="0.3">
      <c r="G52" s="11" t="s">
        <v>38</v>
      </c>
      <c r="H52" s="11">
        <v>2</v>
      </c>
    </row>
    <row r="53" spans="7:11" x14ac:dyDescent="0.3">
      <c r="G53" s="11" t="s">
        <v>39</v>
      </c>
      <c r="H53" s="11">
        <v>2</v>
      </c>
    </row>
    <row r="56" spans="7:11" ht="48" customHeight="1" x14ac:dyDescent="0.3">
      <c r="G56" s="78" t="s">
        <v>42</v>
      </c>
      <c r="H56" s="80"/>
      <c r="J56" s="18"/>
      <c r="K56" s="18"/>
    </row>
    <row r="66" spans="7:8" ht="43.2" x14ac:dyDescent="0.3">
      <c r="G66" s="12" t="s">
        <v>43</v>
      </c>
    </row>
    <row r="67" spans="7:8" x14ac:dyDescent="0.3">
      <c r="G67" s="11" t="s">
        <v>44</v>
      </c>
      <c r="H67" s="11">
        <v>1</v>
      </c>
    </row>
    <row r="68" spans="7:8" x14ac:dyDescent="0.3">
      <c r="G68" s="11" t="s">
        <v>45</v>
      </c>
      <c r="H68" s="11">
        <v>3</v>
      </c>
    </row>
    <row r="69" spans="7:8" x14ac:dyDescent="0.3">
      <c r="G69" s="11" t="s">
        <v>46</v>
      </c>
      <c r="H69" s="11">
        <v>1</v>
      </c>
    </row>
  </sheetData>
  <mergeCells count="2">
    <mergeCell ref="G14:G15"/>
    <mergeCell ref="G56:H5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 de comprom</vt:lpstr>
      <vt:lpstr>original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Davila</dc:creator>
  <cp:lastModifiedBy>Javier Davila</cp:lastModifiedBy>
  <dcterms:created xsi:type="dcterms:W3CDTF">2018-07-31T13:19:05Z</dcterms:created>
  <dcterms:modified xsi:type="dcterms:W3CDTF">2018-08-21T23:45:36Z</dcterms:modified>
</cp:coreProperties>
</file>