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-ENERGIAINTEGRAL\Download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9" i="1" l="1"/>
  <c r="N159" i="1" s="1"/>
  <c r="I156" i="1"/>
  <c r="I157" i="1"/>
  <c r="L158" i="1"/>
  <c r="L157" i="1" s="1"/>
  <c r="M158" i="1"/>
  <c r="M159" i="1" s="1"/>
  <c r="N158" i="1"/>
  <c r="N157" i="1" s="1"/>
  <c r="O158" i="1"/>
  <c r="O159" i="1" s="1"/>
  <c r="J158" i="1"/>
  <c r="K158" i="1"/>
  <c r="K157" i="1" s="1"/>
  <c r="P157" i="1"/>
  <c r="P159" i="1" s="1"/>
  <c r="I158" i="1"/>
  <c r="P158" i="1"/>
  <c r="K52" i="1"/>
  <c r="K43" i="1"/>
  <c r="K51" i="1" s="1"/>
  <c r="J52" i="1"/>
  <c r="L52" i="1"/>
  <c r="M52" i="1"/>
  <c r="I52" i="1"/>
  <c r="I49" i="1"/>
  <c r="J49" i="1"/>
  <c r="M51" i="1"/>
  <c r="J43" i="1"/>
  <c r="L43" i="1"/>
  <c r="M43" i="1"/>
  <c r="N43" i="1"/>
  <c r="I43" i="1"/>
  <c r="O104" i="1"/>
  <c r="O103" i="1"/>
  <c r="M102" i="1"/>
  <c r="O102" i="1"/>
  <c r="N102" i="1"/>
  <c r="N100" i="1"/>
  <c r="N98" i="1"/>
  <c r="O98" i="1"/>
  <c r="M98" i="1"/>
  <c r="L95" i="1"/>
  <c r="N97" i="1" s="1"/>
  <c r="O97" i="1"/>
  <c r="J82" i="1"/>
  <c r="K83" i="1" s="1"/>
  <c r="J83" i="1"/>
  <c r="K44" i="1"/>
  <c r="K53" i="1" s="1"/>
  <c r="J53" i="1"/>
  <c r="K49" i="1"/>
  <c r="K74" i="1"/>
  <c r="L74" i="1"/>
  <c r="M74" i="1"/>
  <c r="N74" i="1"/>
  <c r="O74" i="1"/>
  <c r="J74" i="1"/>
  <c r="K75" i="1"/>
  <c r="L75" i="1"/>
  <c r="M75" i="1"/>
  <c r="N75" i="1"/>
  <c r="O75" i="1"/>
  <c r="J75" i="1"/>
  <c r="K73" i="1"/>
  <c r="L53" i="1"/>
  <c r="M53" i="1"/>
  <c r="N44" i="1"/>
  <c r="N53" i="1" s="1"/>
  <c r="J32" i="1"/>
  <c r="J34" i="1" s="1"/>
  <c r="I32" i="1"/>
  <c r="I34" i="1" s="1"/>
  <c r="M29" i="1"/>
  <c r="K32" i="1" s="1"/>
  <c r="K34" i="1" s="1"/>
  <c r="J36" i="1" s="1"/>
  <c r="J22" i="1"/>
  <c r="K22" i="1"/>
  <c r="L22" i="1"/>
  <c r="M22" i="1"/>
  <c r="N22" i="1"/>
  <c r="O22" i="1"/>
  <c r="I22" i="1"/>
  <c r="O8" i="1"/>
  <c r="O11" i="1" s="1"/>
  <c r="O12" i="1" s="1"/>
  <c r="K8" i="1"/>
  <c r="K11" i="1" s="1"/>
  <c r="K12" i="1" s="1"/>
  <c r="L159" i="1" l="1"/>
  <c r="M157" i="1"/>
  <c r="K159" i="1"/>
  <c r="M146" i="1"/>
  <c r="O157" i="1"/>
  <c r="J156" i="1"/>
  <c r="I163" i="1" s="1"/>
  <c r="J157" i="1"/>
  <c r="M145" i="1" s="1"/>
  <c r="J159" i="1"/>
  <c r="I164" i="1"/>
  <c r="K156" i="1"/>
  <c r="N156" i="1"/>
  <c r="L156" i="1"/>
  <c r="O156" i="1"/>
  <c r="M156" i="1"/>
  <c r="P156" i="1"/>
  <c r="I51" i="1"/>
  <c r="L51" i="1"/>
  <c r="J51" i="1"/>
  <c r="I53" i="1"/>
  <c r="M97" i="1"/>
  <c r="N51" i="1"/>
  <c r="N52" i="1"/>
  <c r="N49" i="1"/>
  <c r="L83" i="1"/>
  <c r="N83" i="1"/>
  <c r="I83" i="1"/>
  <c r="M83" i="1"/>
  <c r="K54" i="1"/>
  <c r="I54" i="1"/>
  <c r="M54" i="1"/>
  <c r="J54" i="1"/>
  <c r="L54" i="1"/>
  <c r="N54" i="1"/>
  <c r="L8" i="1"/>
  <c r="L11" i="1" s="1"/>
  <c r="L12" i="1" s="1"/>
  <c r="I8" i="1"/>
  <c r="I11" i="1" s="1"/>
  <c r="J8" i="1"/>
  <c r="J11" i="1" s="1"/>
  <c r="J12" i="1" s="1"/>
  <c r="N8" i="1"/>
  <c r="N11" i="1" s="1"/>
  <c r="N12" i="1" s="1"/>
  <c r="M8" i="1"/>
  <c r="M11" i="1" s="1"/>
  <c r="M12" i="1" s="1"/>
  <c r="F148" i="1"/>
  <c r="C148" i="1"/>
  <c r="B148" i="1"/>
  <c r="A148" i="1"/>
  <c r="F142" i="1"/>
  <c r="C142" i="1"/>
  <c r="B142" i="1"/>
  <c r="A142" i="1"/>
  <c r="F137" i="1"/>
  <c r="C137" i="1"/>
  <c r="B137" i="1"/>
  <c r="A137" i="1"/>
  <c r="O166" i="1" l="1"/>
  <c r="O164" i="1" s="1"/>
  <c r="M166" i="1"/>
  <c r="M164" i="1" s="1"/>
  <c r="K166" i="1"/>
  <c r="K164" i="1" s="1"/>
  <c r="M147" i="1"/>
  <c r="N166" i="1"/>
  <c r="N164" i="1" s="1"/>
  <c r="L166" i="1"/>
  <c r="L164" i="1" s="1"/>
  <c r="J166" i="1"/>
  <c r="I172" i="1" s="1"/>
  <c r="I165" i="1"/>
  <c r="P166" i="1"/>
  <c r="P164" i="1" s="1"/>
  <c r="J60" i="1"/>
  <c r="J61" i="1"/>
  <c r="J62" i="1"/>
  <c r="C127" i="1"/>
  <c r="B127" i="1"/>
  <c r="A127" i="1"/>
  <c r="O165" i="1" l="1"/>
  <c r="J164" i="1"/>
  <c r="M165" i="1"/>
  <c r="P165" i="1"/>
  <c r="L165" i="1"/>
  <c r="N165" i="1"/>
  <c r="K165" i="1"/>
  <c r="J165" i="1"/>
  <c r="L163" i="1"/>
  <c r="N163" i="1"/>
  <c r="P163" i="1"/>
  <c r="M163" i="1"/>
  <c r="O163" i="1"/>
  <c r="K163" i="1"/>
  <c r="J163" i="1"/>
  <c r="I169" i="1" s="1"/>
  <c r="G75" i="1"/>
  <c r="E75" i="1"/>
  <c r="C75" i="1"/>
  <c r="B75" i="1"/>
  <c r="A75" i="1"/>
  <c r="G71" i="1"/>
  <c r="F71" i="1"/>
  <c r="E71" i="1"/>
  <c r="D71" i="1"/>
  <c r="C71" i="1"/>
  <c r="B71" i="1"/>
  <c r="A71" i="1"/>
  <c r="G65" i="1"/>
  <c r="C65" i="1"/>
  <c r="B65" i="1"/>
  <c r="A65" i="1"/>
  <c r="G55" i="1"/>
  <c r="F55" i="1"/>
  <c r="C55" i="1"/>
  <c r="B55" i="1"/>
  <c r="A55" i="1"/>
  <c r="G50" i="1"/>
  <c r="E50" i="1"/>
  <c r="C50" i="1"/>
  <c r="B50" i="1"/>
  <c r="A50" i="1"/>
  <c r="G44" i="1"/>
  <c r="E44" i="1"/>
  <c r="D44" i="1"/>
  <c r="C44" i="1"/>
  <c r="B44" i="1"/>
  <c r="A44" i="1"/>
  <c r="G39" i="1"/>
  <c r="C39" i="1"/>
  <c r="B39" i="1"/>
  <c r="A39" i="1"/>
  <c r="G28" i="1"/>
  <c r="F28" i="1"/>
  <c r="E28" i="1"/>
  <c r="D28" i="1"/>
  <c r="C28" i="1"/>
  <c r="B28" i="1"/>
  <c r="A28" i="1"/>
  <c r="G22" i="1"/>
  <c r="C22" i="1"/>
  <c r="B22" i="1"/>
  <c r="A22" i="1"/>
  <c r="G11" i="1"/>
  <c r="D11" i="1"/>
  <c r="C11" i="1"/>
  <c r="B11" i="1"/>
  <c r="A11" i="1"/>
  <c r="I12" i="1"/>
  <c r="I170" i="1" l="1"/>
  <c r="J171" i="1"/>
  <c r="L171" i="1"/>
  <c r="M171" i="1"/>
  <c r="M172" i="1" s="1"/>
  <c r="K171" i="1"/>
  <c r="N171" i="1"/>
  <c r="N172" i="1" s="1"/>
  <c r="P171" i="1"/>
  <c r="O171" i="1"/>
  <c r="N169" i="1" l="1"/>
  <c r="M169" i="1"/>
  <c r="J172" i="1"/>
  <c r="J169" i="1"/>
  <c r="O172" i="1"/>
  <c r="O169" i="1"/>
  <c r="L176" i="1"/>
  <c r="P169" i="1"/>
  <c r="P172" i="1"/>
  <c r="M176" i="1" s="1"/>
  <c r="K172" i="1"/>
  <c r="K169" i="1"/>
  <c r="L172" i="1"/>
  <c r="L169" i="1"/>
  <c r="O170" i="1"/>
  <c r="K170" i="1"/>
  <c r="P170" i="1"/>
  <c r="N176" i="1" s="1"/>
  <c r="N170" i="1"/>
  <c r="J170" i="1"/>
  <c r="M170" i="1"/>
  <c r="L170" i="1"/>
  <c r="P176" i="1" l="1"/>
</calcChain>
</file>

<file path=xl/sharedStrings.xml><?xml version="1.0" encoding="utf-8"?>
<sst xmlns="http://schemas.openxmlformats.org/spreadsheetml/2006/main" count="19" uniqueCount="13">
  <si>
    <t>A</t>
  </si>
  <si>
    <t>B</t>
  </si>
  <si>
    <t>C</t>
  </si>
  <si>
    <t>D</t>
  </si>
  <si>
    <t>convertir a 1</t>
  </si>
  <si>
    <t>x</t>
  </si>
  <si>
    <t>y</t>
  </si>
  <si>
    <t>a</t>
  </si>
  <si>
    <t>b</t>
  </si>
  <si>
    <t>c</t>
  </si>
  <si>
    <t>r</t>
  </si>
  <si>
    <t>M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</si>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</sst>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ont="1" applyFill="1" applyBorder="1"/>
    <xf numFmtId="0" fontId="0" fillId="0" borderId="0" xfId="0" applyFont="1"/>
    <xf numFmtId="0" fontId="0" fillId="2" borderId="0" xfId="0" applyFont="1" applyFill="1" applyBorder="1"/>
    <xf numFmtId="16" fontId="0" fillId="0" borderId="0" xfId="0" applyNumberFormat="1"/>
    <xf numFmtId="0" fontId="0" fillId="3" borderId="0" xfId="0" applyFill="1"/>
    <xf numFmtId="2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76</xdr:row>
      <xdr:rowOff>9525</xdr:rowOff>
    </xdr:from>
    <xdr:to>
      <xdr:col>2</xdr:col>
      <xdr:colOff>0</xdr:colOff>
      <xdr:row>93</xdr:row>
      <xdr:rowOff>0</xdr:rowOff>
    </xdr:to>
    <xdr:cxnSp macro="">
      <xdr:nvCxnSpPr>
        <xdr:cNvPr id="3" name="Conector recto 2"/>
        <xdr:cNvCxnSpPr/>
      </xdr:nvCxnSpPr>
      <xdr:spPr>
        <a:xfrm>
          <a:off x="1590675" y="14487525"/>
          <a:ext cx="9525" cy="32289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504825</xdr:colOff>
      <xdr:row>91</xdr:row>
      <xdr:rowOff>0</xdr:rowOff>
    </xdr:from>
    <xdr:to>
      <xdr:col>2</xdr:col>
      <xdr:colOff>28575</xdr:colOff>
      <xdr:row>91</xdr:row>
      <xdr:rowOff>0</xdr:rowOff>
    </xdr:to>
    <xdr:cxnSp macro="">
      <xdr:nvCxnSpPr>
        <xdr:cNvPr id="9" name="Conector recto 8"/>
        <xdr:cNvCxnSpPr/>
      </xdr:nvCxnSpPr>
      <xdr:spPr>
        <a:xfrm flipH="1">
          <a:off x="1304925" y="17335500"/>
          <a:ext cx="323850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504825</xdr:colOff>
      <xdr:row>89</xdr:row>
      <xdr:rowOff>9525</xdr:rowOff>
    </xdr:from>
    <xdr:to>
      <xdr:col>2</xdr:col>
      <xdr:colOff>28575</xdr:colOff>
      <xdr:row>89</xdr:row>
      <xdr:rowOff>9525</xdr:rowOff>
    </xdr:to>
    <xdr:cxnSp macro="">
      <xdr:nvCxnSpPr>
        <xdr:cNvPr id="10" name="Conector recto 9"/>
        <xdr:cNvCxnSpPr/>
      </xdr:nvCxnSpPr>
      <xdr:spPr>
        <a:xfrm flipH="1">
          <a:off x="1304925" y="16964025"/>
          <a:ext cx="323850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476250</xdr:colOff>
      <xdr:row>87</xdr:row>
      <xdr:rowOff>9525</xdr:rowOff>
    </xdr:from>
    <xdr:to>
      <xdr:col>2</xdr:col>
      <xdr:colOff>0</xdr:colOff>
      <xdr:row>87</xdr:row>
      <xdr:rowOff>9525</xdr:rowOff>
    </xdr:to>
    <xdr:cxnSp macro="">
      <xdr:nvCxnSpPr>
        <xdr:cNvPr id="11" name="Conector recto 10"/>
        <xdr:cNvCxnSpPr/>
      </xdr:nvCxnSpPr>
      <xdr:spPr>
        <a:xfrm flipH="1">
          <a:off x="1276350" y="16583025"/>
          <a:ext cx="323850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476250</xdr:colOff>
      <xdr:row>84</xdr:row>
      <xdr:rowOff>180975</xdr:rowOff>
    </xdr:from>
    <xdr:to>
      <xdr:col>2</xdr:col>
      <xdr:colOff>0</xdr:colOff>
      <xdr:row>84</xdr:row>
      <xdr:rowOff>180975</xdr:rowOff>
    </xdr:to>
    <xdr:cxnSp macro="">
      <xdr:nvCxnSpPr>
        <xdr:cNvPr id="12" name="Conector recto 11"/>
        <xdr:cNvCxnSpPr/>
      </xdr:nvCxnSpPr>
      <xdr:spPr>
        <a:xfrm flipH="1">
          <a:off x="1276350" y="16182975"/>
          <a:ext cx="323850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495300</xdr:colOff>
      <xdr:row>83</xdr:row>
      <xdr:rowOff>0</xdr:rowOff>
    </xdr:from>
    <xdr:to>
      <xdr:col>2</xdr:col>
      <xdr:colOff>19050</xdr:colOff>
      <xdr:row>83</xdr:row>
      <xdr:rowOff>0</xdr:rowOff>
    </xdr:to>
    <xdr:cxnSp macro="">
      <xdr:nvCxnSpPr>
        <xdr:cNvPr id="13" name="Conector recto 12"/>
        <xdr:cNvCxnSpPr/>
      </xdr:nvCxnSpPr>
      <xdr:spPr>
        <a:xfrm flipH="1">
          <a:off x="1295400" y="15811500"/>
          <a:ext cx="323850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485775</xdr:colOff>
      <xdr:row>81</xdr:row>
      <xdr:rowOff>9525</xdr:rowOff>
    </xdr:from>
    <xdr:to>
      <xdr:col>2</xdr:col>
      <xdr:colOff>9525</xdr:colOff>
      <xdr:row>81</xdr:row>
      <xdr:rowOff>9525</xdr:rowOff>
    </xdr:to>
    <xdr:cxnSp macro="">
      <xdr:nvCxnSpPr>
        <xdr:cNvPr id="14" name="Conector recto 13"/>
        <xdr:cNvCxnSpPr/>
      </xdr:nvCxnSpPr>
      <xdr:spPr>
        <a:xfrm flipH="1">
          <a:off x="1285875" y="15440025"/>
          <a:ext cx="323850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457200</xdr:colOff>
      <xdr:row>79</xdr:row>
      <xdr:rowOff>0</xdr:rowOff>
    </xdr:from>
    <xdr:to>
      <xdr:col>1</xdr:col>
      <xdr:colOff>781050</xdr:colOff>
      <xdr:row>79</xdr:row>
      <xdr:rowOff>0</xdr:rowOff>
    </xdr:to>
    <xdr:cxnSp macro="">
      <xdr:nvCxnSpPr>
        <xdr:cNvPr id="15" name="Conector recto 14"/>
        <xdr:cNvCxnSpPr/>
      </xdr:nvCxnSpPr>
      <xdr:spPr>
        <a:xfrm flipH="1">
          <a:off x="1257300" y="15049500"/>
          <a:ext cx="323850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476250</xdr:colOff>
      <xdr:row>76</xdr:row>
      <xdr:rowOff>180975</xdr:rowOff>
    </xdr:from>
    <xdr:to>
      <xdr:col>2</xdr:col>
      <xdr:colOff>0</xdr:colOff>
      <xdr:row>76</xdr:row>
      <xdr:rowOff>180975</xdr:rowOff>
    </xdr:to>
    <xdr:cxnSp macro="">
      <xdr:nvCxnSpPr>
        <xdr:cNvPr id="18" name="Conector recto 17"/>
        <xdr:cNvCxnSpPr/>
      </xdr:nvCxnSpPr>
      <xdr:spPr>
        <a:xfrm flipH="1">
          <a:off x="1276350" y="14658975"/>
          <a:ext cx="323850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971550</xdr:colOff>
      <xdr:row>93</xdr:row>
      <xdr:rowOff>0</xdr:rowOff>
    </xdr:from>
    <xdr:to>
      <xdr:col>2</xdr:col>
      <xdr:colOff>971551</xdr:colOff>
      <xdr:row>94</xdr:row>
      <xdr:rowOff>66675</xdr:rowOff>
    </xdr:to>
    <xdr:cxnSp macro="">
      <xdr:nvCxnSpPr>
        <xdr:cNvPr id="19" name="Conector recto 18"/>
        <xdr:cNvCxnSpPr/>
      </xdr:nvCxnSpPr>
      <xdr:spPr>
        <a:xfrm flipH="1">
          <a:off x="2571750" y="17716500"/>
          <a:ext cx="1" cy="2571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93</xdr:row>
      <xdr:rowOff>0</xdr:rowOff>
    </xdr:from>
    <xdr:to>
      <xdr:col>4</xdr:col>
      <xdr:colOff>1</xdr:colOff>
      <xdr:row>94</xdr:row>
      <xdr:rowOff>66675</xdr:rowOff>
    </xdr:to>
    <xdr:cxnSp macro="">
      <xdr:nvCxnSpPr>
        <xdr:cNvPr id="22" name="Conector recto 21"/>
        <xdr:cNvCxnSpPr/>
      </xdr:nvCxnSpPr>
      <xdr:spPr>
        <a:xfrm flipH="1">
          <a:off x="3381375" y="17716500"/>
          <a:ext cx="1" cy="2571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93</xdr:row>
      <xdr:rowOff>9525</xdr:rowOff>
    </xdr:from>
    <xdr:to>
      <xdr:col>5</xdr:col>
      <xdr:colOff>1</xdr:colOff>
      <xdr:row>94</xdr:row>
      <xdr:rowOff>76200</xdr:rowOff>
    </xdr:to>
    <xdr:cxnSp macro="">
      <xdr:nvCxnSpPr>
        <xdr:cNvPr id="23" name="Conector recto 22"/>
        <xdr:cNvCxnSpPr/>
      </xdr:nvCxnSpPr>
      <xdr:spPr>
        <a:xfrm flipH="1">
          <a:off x="4181475" y="17726025"/>
          <a:ext cx="1" cy="2571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93</xdr:row>
      <xdr:rowOff>9525</xdr:rowOff>
    </xdr:from>
    <xdr:to>
      <xdr:col>6</xdr:col>
      <xdr:colOff>9526</xdr:colOff>
      <xdr:row>94</xdr:row>
      <xdr:rowOff>76200</xdr:rowOff>
    </xdr:to>
    <xdr:cxnSp macro="">
      <xdr:nvCxnSpPr>
        <xdr:cNvPr id="24" name="Conector recto 23"/>
        <xdr:cNvCxnSpPr/>
      </xdr:nvCxnSpPr>
      <xdr:spPr>
        <a:xfrm flipH="1">
          <a:off x="4991100" y="17726025"/>
          <a:ext cx="1" cy="2571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93</xdr:row>
      <xdr:rowOff>0</xdr:rowOff>
    </xdr:from>
    <xdr:to>
      <xdr:col>7</xdr:col>
      <xdr:colOff>9526</xdr:colOff>
      <xdr:row>94</xdr:row>
      <xdr:rowOff>66675</xdr:rowOff>
    </xdr:to>
    <xdr:cxnSp macro="">
      <xdr:nvCxnSpPr>
        <xdr:cNvPr id="25" name="Conector recto 24"/>
        <xdr:cNvCxnSpPr/>
      </xdr:nvCxnSpPr>
      <xdr:spPr>
        <a:xfrm flipH="1">
          <a:off x="5791200" y="17716500"/>
          <a:ext cx="1" cy="2571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92</xdr:row>
      <xdr:rowOff>180975</xdr:rowOff>
    </xdr:from>
    <xdr:to>
      <xdr:col>8</xdr:col>
      <xdr:colOff>1</xdr:colOff>
      <xdr:row>94</xdr:row>
      <xdr:rowOff>57150</xdr:rowOff>
    </xdr:to>
    <xdr:cxnSp macro="">
      <xdr:nvCxnSpPr>
        <xdr:cNvPr id="26" name="Conector recto 25"/>
        <xdr:cNvCxnSpPr/>
      </xdr:nvCxnSpPr>
      <xdr:spPr>
        <a:xfrm flipH="1">
          <a:off x="6543675" y="17706975"/>
          <a:ext cx="1" cy="2571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93</xdr:row>
      <xdr:rowOff>28575</xdr:rowOff>
    </xdr:from>
    <xdr:to>
      <xdr:col>9</xdr:col>
      <xdr:colOff>9526</xdr:colOff>
      <xdr:row>94</xdr:row>
      <xdr:rowOff>95250</xdr:rowOff>
    </xdr:to>
    <xdr:cxnSp macro="">
      <xdr:nvCxnSpPr>
        <xdr:cNvPr id="27" name="Conector recto 26"/>
        <xdr:cNvCxnSpPr/>
      </xdr:nvCxnSpPr>
      <xdr:spPr>
        <a:xfrm flipH="1">
          <a:off x="7315200" y="17745075"/>
          <a:ext cx="1" cy="2571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93</xdr:row>
      <xdr:rowOff>0</xdr:rowOff>
    </xdr:from>
    <xdr:to>
      <xdr:col>10</xdr:col>
      <xdr:colOff>1</xdr:colOff>
      <xdr:row>94</xdr:row>
      <xdr:rowOff>66675</xdr:rowOff>
    </xdr:to>
    <xdr:cxnSp macro="">
      <xdr:nvCxnSpPr>
        <xdr:cNvPr id="28" name="Conector recto 27"/>
        <xdr:cNvCxnSpPr/>
      </xdr:nvCxnSpPr>
      <xdr:spPr>
        <a:xfrm flipH="1">
          <a:off x="8067675" y="17716500"/>
          <a:ext cx="1" cy="2571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83</xdr:row>
      <xdr:rowOff>9525</xdr:rowOff>
    </xdr:from>
    <xdr:to>
      <xdr:col>10</xdr:col>
      <xdr:colOff>9525</xdr:colOff>
      <xdr:row>92</xdr:row>
      <xdr:rowOff>180975</xdr:rowOff>
    </xdr:to>
    <xdr:cxnSp macro="">
      <xdr:nvCxnSpPr>
        <xdr:cNvPr id="30" name="Conector recto 29"/>
        <xdr:cNvCxnSpPr/>
      </xdr:nvCxnSpPr>
      <xdr:spPr>
        <a:xfrm flipH="1" flipV="1">
          <a:off x="1619250" y="15821025"/>
          <a:ext cx="6457950" cy="1885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81</xdr:row>
      <xdr:rowOff>9525</xdr:rowOff>
    </xdr:from>
    <xdr:to>
      <xdr:col>6</xdr:col>
      <xdr:colOff>28576</xdr:colOff>
      <xdr:row>93</xdr:row>
      <xdr:rowOff>9526</xdr:rowOff>
    </xdr:to>
    <xdr:cxnSp macro="">
      <xdr:nvCxnSpPr>
        <xdr:cNvPr id="32" name="Conector recto 31"/>
        <xdr:cNvCxnSpPr/>
      </xdr:nvCxnSpPr>
      <xdr:spPr>
        <a:xfrm flipH="1" flipV="1">
          <a:off x="1600200" y="15440025"/>
          <a:ext cx="3409951" cy="22860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790575</xdr:colOff>
      <xdr:row>77</xdr:row>
      <xdr:rowOff>0</xdr:rowOff>
    </xdr:from>
    <xdr:to>
      <xdr:col>5</xdr:col>
      <xdr:colOff>19050</xdr:colOff>
      <xdr:row>93</xdr:row>
      <xdr:rowOff>0</xdr:rowOff>
    </xdr:to>
    <xdr:cxnSp macro="">
      <xdr:nvCxnSpPr>
        <xdr:cNvPr id="36" name="Conector recto 35"/>
        <xdr:cNvCxnSpPr/>
      </xdr:nvCxnSpPr>
      <xdr:spPr>
        <a:xfrm flipH="1" flipV="1">
          <a:off x="1590675" y="14668500"/>
          <a:ext cx="2609850" cy="304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781051</xdr:colOff>
      <xdr:row>117</xdr:row>
      <xdr:rowOff>180976</xdr:rowOff>
    </xdr:from>
    <xdr:to>
      <xdr:col>12</xdr:col>
      <xdr:colOff>266700</xdr:colOff>
      <xdr:row>118</xdr:row>
      <xdr:rowOff>9525</xdr:rowOff>
    </xdr:to>
    <xdr:cxnSp macro="">
      <xdr:nvCxnSpPr>
        <xdr:cNvPr id="39" name="Conector recto 38"/>
        <xdr:cNvCxnSpPr/>
      </xdr:nvCxnSpPr>
      <xdr:spPr>
        <a:xfrm flipH="1" flipV="1">
          <a:off x="1581151" y="22469476"/>
          <a:ext cx="8277224" cy="19049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</xdr:colOff>
      <xdr:row>100</xdr:row>
      <xdr:rowOff>9525</xdr:rowOff>
    </xdr:from>
    <xdr:to>
      <xdr:col>2</xdr:col>
      <xdr:colOff>9525</xdr:colOff>
      <xdr:row>117</xdr:row>
      <xdr:rowOff>180976</xdr:rowOff>
    </xdr:to>
    <xdr:cxnSp macro="">
      <xdr:nvCxnSpPr>
        <xdr:cNvPr id="40" name="Conector recto 39"/>
        <xdr:cNvCxnSpPr/>
      </xdr:nvCxnSpPr>
      <xdr:spPr>
        <a:xfrm flipH="1">
          <a:off x="1600203" y="19059525"/>
          <a:ext cx="9522" cy="3409951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476250</xdr:colOff>
      <xdr:row>116</xdr:row>
      <xdr:rowOff>9525</xdr:rowOff>
    </xdr:from>
    <xdr:to>
      <xdr:col>2</xdr:col>
      <xdr:colOff>9526</xdr:colOff>
      <xdr:row>116</xdr:row>
      <xdr:rowOff>9526</xdr:rowOff>
    </xdr:to>
    <xdr:cxnSp macro="">
      <xdr:nvCxnSpPr>
        <xdr:cNvPr id="43" name="Conector recto 42"/>
        <xdr:cNvCxnSpPr/>
      </xdr:nvCxnSpPr>
      <xdr:spPr>
        <a:xfrm flipH="1" flipV="1">
          <a:off x="1276350" y="22107525"/>
          <a:ext cx="333376" cy="1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476250</xdr:colOff>
      <xdr:row>114</xdr:row>
      <xdr:rowOff>9525</xdr:rowOff>
    </xdr:from>
    <xdr:to>
      <xdr:col>2</xdr:col>
      <xdr:colOff>9526</xdr:colOff>
      <xdr:row>114</xdr:row>
      <xdr:rowOff>9526</xdr:rowOff>
    </xdr:to>
    <xdr:cxnSp macro="">
      <xdr:nvCxnSpPr>
        <xdr:cNvPr id="45" name="Conector recto 44"/>
        <xdr:cNvCxnSpPr/>
      </xdr:nvCxnSpPr>
      <xdr:spPr>
        <a:xfrm flipH="1" flipV="1">
          <a:off x="1276350" y="21726525"/>
          <a:ext cx="333376" cy="1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466725</xdr:colOff>
      <xdr:row>112</xdr:row>
      <xdr:rowOff>9525</xdr:rowOff>
    </xdr:from>
    <xdr:to>
      <xdr:col>2</xdr:col>
      <xdr:colOff>1</xdr:colOff>
      <xdr:row>112</xdr:row>
      <xdr:rowOff>9526</xdr:rowOff>
    </xdr:to>
    <xdr:cxnSp macro="">
      <xdr:nvCxnSpPr>
        <xdr:cNvPr id="46" name="Conector recto 45"/>
        <xdr:cNvCxnSpPr/>
      </xdr:nvCxnSpPr>
      <xdr:spPr>
        <a:xfrm flipH="1" flipV="1">
          <a:off x="1266825" y="21345525"/>
          <a:ext cx="333376" cy="1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457200</xdr:colOff>
      <xdr:row>109</xdr:row>
      <xdr:rowOff>180975</xdr:rowOff>
    </xdr:from>
    <xdr:to>
      <xdr:col>1</xdr:col>
      <xdr:colOff>790576</xdr:colOff>
      <xdr:row>109</xdr:row>
      <xdr:rowOff>180976</xdr:rowOff>
    </xdr:to>
    <xdr:cxnSp macro="">
      <xdr:nvCxnSpPr>
        <xdr:cNvPr id="47" name="Conector recto 46"/>
        <xdr:cNvCxnSpPr/>
      </xdr:nvCxnSpPr>
      <xdr:spPr>
        <a:xfrm flipH="1" flipV="1">
          <a:off x="1257300" y="20945475"/>
          <a:ext cx="333376" cy="1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476250</xdr:colOff>
      <xdr:row>108</xdr:row>
      <xdr:rowOff>9525</xdr:rowOff>
    </xdr:from>
    <xdr:to>
      <xdr:col>2</xdr:col>
      <xdr:colOff>9526</xdr:colOff>
      <xdr:row>108</xdr:row>
      <xdr:rowOff>9526</xdr:rowOff>
    </xdr:to>
    <xdr:cxnSp macro="">
      <xdr:nvCxnSpPr>
        <xdr:cNvPr id="48" name="Conector recto 47"/>
        <xdr:cNvCxnSpPr/>
      </xdr:nvCxnSpPr>
      <xdr:spPr>
        <a:xfrm flipH="1" flipV="1">
          <a:off x="1276350" y="20583525"/>
          <a:ext cx="333376" cy="1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476250</xdr:colOff>
      <xdr:row>106</xdr:row>
      <xdr:rowOff>0</xdr:rowOff>
    </xdr:from>
    <xdr:to>
      <xdr:col>2</xdr:col>
      <xdr:colOff>9526</xdr:colOff>
      <xdr:row>106</xdr:row>
      <xdr:rowOff>1</xdr:rowOff>
    </xdr:to>
    <xdr:cxnSp macro="">
      <xdr:nvCxnSpPr>
        <xdr:cNvPr id="49" name="Conector recto 48"/>
        <xdr:cNvCxnSpPr/>
      </xdr:nvCxnSpPr>
      <xdr:spPr>
        <a:xfrm flipH="1" flipV="1">
          <a:off x="1276350" y="20193000"/>
          <a:ext cx="333376" cy="1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476250</xdr:colOff>
      <xdr:row>103</xdr:row>
      <xdr:rowOff>180975</xdr:rowOff>
    </xdr:from>
    <xdr:to>
      <xdr:col>2</xdr:col>
      <xdr:colOff>9526</xdr:colOff>
      <xdr:row>103</xdr:row>
      <xdr:rowOff>180976</xdr:rowOff>
    </xdr:to>
    <xdr:cxnSp macro="">
      <xdr:nvCxnSpPr>
        <xdr:cNvPr id="50" name="Conector recto 49"/>
        <xdr:cNvCxnSpPr/>
      </xdr:nvCxnSpPr>
      <xdr:spPr>
        <a:xfrm flipH="1" flipV="1">
          <a:off x="1276350" y="19802475"/>
          <a:ext cx="333376" cy="1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495300</xdr:colOff>
      <xdr:row>102</xdr:row>
      <xdr:rowOff>9525</xdr:rowOff>
    </xdr:from>
    <xdr:to>
      <xdr:col>2</xdr:col>
      <xdr:colOff>28576</xdr:colOff>
      <xdr:row>102</xdr:row>
      <xdr:rowOff>9526</xdr:rowOff>
    </xdr:to>
    <xdr:cxnSp macro="">
      <xdr:nvCxnSpPr>
        <xdr:cNvPr id="51" name="Conector recto 50"/>
        <xdr:cNvCxnSpPr/>
      </xdr:nvCxnSpPr>
      <xdr:spPr>
        <a:xfrm flipH="1" flipV="1">
          <a:off x="1295400" y="19440525"/>
          <a:ext cx="333376" cy="1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117</xdr:row>
      <xdr:rowOff>171450</xdr:rowOff>
    </xdr:from>
    <xdr:to>
      <xdr:col>3</xdr:col>
      <xdr:colOff>0</xdr:colOff>
      <xdr:row>120</xdr:row>
      <xdr:rowOff>19050</xdr:rowOff>
    </xdr:to>
    <xdr:cxnSp macro="">
      <xdr:nvCxnSpPr>
        <xdr:cNvPr id="53" name="Conector recto 52"/>
        <xdr:cNvCxnSpPr/>
      </xdr:nvCxnSpPr>
      <xdr:spPr>
        <a:xfrm>
          <a:off x="2581275" y="22459950"/>
          <a:ext cx="0" cy="4191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118</xdr:row>
      <xdr:rowOff>0</xdr:rowOff>
    </xdr:from>
    <xdr:to>
      <xdr:col>4</xdr:col>
      <xdr:colOff>0</xdr:colOff>
      <xdr:row>120</xdr:row>
      <xdr:rowOff>38100</xdr:rowOff>
    </xdr:to>
    <xdr:cxnSp macro="">
      <xdr:nvCxnSpPr>
        <xdr:cNvPr id="58" name="Conector recto 57"/>
        <xdr:cNvCxnSpPr/>
      </xdr:nvCxnSpPr>
      <xdr:spPr>
        <a:xfrm>
          <a:off x="3381375" y="22479000"/>
          <a:ext cx="0" cy="4191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117</xdr:row>
      <xdr:rowOff>180975</xdr:rowOff>
    </xdr:from>
    <xdr:to>
      <xdr:col>5</xdr:col>
      <xdr:colOff>19050</xdr:colOff>
      <xdr:row>120</xdr:row>
      <xdr:rowOff>28575</xdr:rowOff>
    </xdr:to>
    <xdr:cxnSp macro="">
      <xdr:nvCxnSpPr>
        <xdr:cNvPr id="59" name="Conector recto 58"/>
        <xdr:cNvCxnSpPr/>
      </xdr:nvCxnSpPr>
      <xdr:spPr>
        <a:xfrm>
          <a:off x="4200525" y="22469475"/>
          <a:ext cx="0" cy="4191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790575</xdr:colOff>
      <xdr:row>118</xdr:row>
      <xdr:rowOff>9525</xdr:rowOff>
    </xdr:from>
    <xdr:to>
      <xdr:col>5</xdr:col>
      <xdr:colOff>790575</xdr:colOff>
      <xdr:row>120</xdr:row>
      <xdr:rowOff>47625</xdr:rowOff>
    </xdr:to>
    <xdr:cxnSp macro="">
      <xdr:nvCxnSpPr>
        <xdr:cNvPr id="60" name="Conector recto 59"/>
        <xdr:cNvCxnSpPr/>
      </xdr:nvCxnSpPr>
      <xdr:spPr>
        <a:xfrm>
          <a:off x="4972050" y="22488525"/>
          <a:ext cx="0" cy="4191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118</xdr:row>
      <xdr:rowOff>0</xdr:rowOff>
    </xdr:from>
    <xdr:to>
      <xdr:col>7</xdr:col>
      <xdr:colOff>0</xdr:colOff>
      <xdr:row>120</xdr:row>
      <xdr:rowOff>38100</xdr:rowOff>
    </xdr:to>
    <xdr:cxnSp macro="">
      <xdr:nvCxnSpPr>
        <xdr:cNvPr id="61" name="Conector recto 60"/>
        <xdr:cNvCxnSpPr/>
      </xdr:nvCxnSpPr>
      <xdr:spPr>
        <a:xfrm>
          <a:off x="5781675" y="22479000"/>
          <a:ext cx="0" cy="4191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118</xdr:row>
      <xdr:rowOff>0</xdr:rowOff>
    </xdr:from>
    <xdr:to>
      <xdr:col>8</xdr:col>
      <xdr:colOff>0</xdr:colOff>
      <xdr:row>120</xdr:row>
      <xdr:rowOff>38100</xdr:rowOff>
    </xdr:to>
    <xdr:cxnSp macro="">
      <xdr:nvCxnSpPr>
        <xdr:cNvPr id="62" name="Conector recto 61"/>
        <xdr:cNvCxnSpPr/>
      </xdr:nvCxnSpPr>
      <xdr:spPr>
        <a:xfrm>
          <a:off x="6543675" y="22479000"/>
          <a:ext cx="0" cy="4191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118</xdr:row>
      <xdr:rowOff>0</xdr:rowOff>
    </xdr:from>
    <xdr:to>
      <xdr:col>9</xdr:col>
      <xdr:colOff>0</xdr:colOff>
      <xdr:row>120</xdr:row>
      <xdr:rowOff>38100</xdr:rowOff>
    </xdr:to>
    <xdr:cxnSp macro="">
      <xdr:nvCxnSpPr>
        <xdr:cNvPr id="63" name="Conector recto 62"/>
        <xdr:cNvCxnSpPr/>
      </xdr:nvCxnSpPr>
      <xdr:spPr>
        <a:xfrm>
          <a:off x="7305675" y="22479000"/>
          <a:ext cx="0" cy="4191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118</xdr:row>
      <xdr:rowOff>0</xdr:rowOff>
    </xdr:from>
    <xdr:to>
      <xdr:col>10</xdr:col>
      <xdr:colOff>0</xdr:colOff>
      <xdr:row>120</xdr:row>
      <xdr:rowOff>38100</xdr:rowOff>
    </xdr:to>
    <xdr:cxnSp macro="">
      <xdr:nvCxnSpPr>
        <xdr:cNvPr id="64" name="Conector recto 63"/>
        <xdr:cNvCxnSpPr/>
      </xdr:nvCxnSpPr>
      <xdr:spPr>
        <a:xfrm>
          <a:off x="8067675" y="22479000"/>
          <a:ext cx="0" cy="4191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118</xdr:row>
      <xdr:rowOff>0</xdr:rowOff>
    </xdr:from>
    <xdr:to>
      <xdr:col>11</xdr:col>
      <xdr:colOff>0</xdr:colOff>
      <xdr:row>120</xdr:row>
      <xdr:rowOff>38100</xdr:rowOff>
    </xdr:to>
    <xdr:cxnSp macro="">
      <xdr:nvCxnSpPr>
        <xdr:cNvPr id="65" name="Conector recto 64"/>
        <xdr:cNvCxnSpPr/>
      </xdr:nvCxnSpPr>
      <xdr:spPr>
        <a:xfrm>
          <a:off x="8829675" y="22479000"/>
          <a:ext cx="0" cy="4191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118</xdr:row>
      <xdr:rowOff>0</xdr:rowOff>
    </xdr:from>
    <xdr:to>
      <xdr:col>12</xdr:col>
      <xdr:colOff>0</xdr:colOff>
      <xdr:row>120</xdr:row>
      <xdr:rowOff>38100</xdr:rowOff>
    </xdr:to>
    <xdr:cxnSp macro="">
      <xdr:nvCxnSpPr>
        <xdr:cNvPr id="66" name="Conector recto 65"/>
        <xdr:cNvCxnSpPr/>
      </xdr:nvCxnSpPr>
      <xdr:spPr>
        <a:xfrm>
          <a:off x="9591675" y="22479000"/>
          <a:ext cx="0" cy="4191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9526</xdr:colOff>
      <xdr:row>106</xdr:row>
      <xdr:rowOff>1</xdr:rowOff>
    </xdr:from>
    <xdr:to>
      <xdr:col>10</xdr:col>
      <xdr:colOff>238125</xdr:colOff>
      <xdr:row>117</xdr:row>
      <xdr:rowOff>180975</xdr:rowOff>
    </xdr:to>
    <xdr:cxnSp macro="">
      <xdr:nvCxnSpPr>
        <xdr:cNvPr id="68" name="Conector recto 67"/>
        <xdr:cNvCxnSpPr/>
      </xdr:nvCxnSpPr>
      <xdr:spPr>
        <a:xfrm flipH="1" flipV="1">
          <a:off x="1609726" y="20193001"/>
          <a:ext cx="6696074" cy="22764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714375</xdr:colOff>
      <xdr:row>117</xdr:row>
      <xdr:rowOff>95250</xdr:rowOff>
    </xdr:from>
    <xdr:to>
      <xdr:col>2</xdr:col>
      <xdr:colOff>95250</xdr:colOff>
      <xdr:row>118</xdr:row>
      <xdr:rowOff>57150</xdr:rowOff>
    </xdr:to>
    <xdr:sp macro="" textlink="">
      <xdr:nvSpPr>
        <xdr:cNvPr id="71" name="Elipse 70"/>
        <xdr:cNvSpPr/>
      </xdr:nvSpPr>
      <xdr:spPr>
        <a:xfrm>
          <a:off x="1514475" y="22383750"/>
          <a:ext cx="180975" cy="152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723900</xdr:colOff>
      <xdr:row>105</xdr:row>
      <xdr:rowOff>104775</xdr:rowOff>
    </xdr:from>
    <xdr:to>
      <xdr:col>2</xdr:col>
      <xdr:colOff>104775</xdr:colOff>
      <xdr:row>106</xdr:row>
      <xdr:rowOff>66675</xdr:rowOff>
    </xdr:to>
    <xdr:sp macro="" textlink="">
      <xdr:nvSpPr>
        <xdr:cNvPr id="72" name="Elipse 71"/>
        <xdr:cNvSpPr/>
      </xdr:nvSpPr>
      <xdr:spPr>
        <a:xfrm>
          <a:off x="1524000" y="20107275"/>
          <a:ext cx="180975" cy="152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123825</xdr:colOff>
      <xdr:row>117</xdr:row>
      <xdr:rowOff>104775</xdr:rowOff>
    </xdr:from>
    <xdr:to>
      <xdr:col>10</xdr:col>
      <xdr:colOff>304800</xdr:colOff>
      <xdr:row>118</xdr:row>
      <xdr:rowOff>66675</xdr:rowOff>
    </xdr:to>
    <xdr:sp macro="" textlink="">
      <xdr:nvSpPr>
        <xdr:cNvPr id="73" name="Elipse 72"/>
        <xdr:cNvSpPr/>
      </xdr:nvSpPr>
      <xdr:spPr>
        <a:xfrm>
          <a:off x="8191500" y="22393275"/>
          <a:ext cx="180975" cy="152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695325</xdr:colOff>
      <xdr:row>117</xdr:row>
      <xdr:rowOff>114300</xdr:rowOff>
    </xdr:from>
    <xdr:to>
      <xdr:col>12</xdr:col>
      <xdr:colOff>114300</xdr:colOff>
      <xdr:row>118</xdr:row>
      <xdr:rowOff>76200</xdr:rowOff>
    </xdr:to>
    <xdr:sp macro="" textlink="">
      <xdr:nvSpPr>
        <xdr:cNvPr id="74" name="Elipse 73"/>
        <xdr:cNvSpPr/>
      </xdr:nvSpPr>
      <xdr:spPr>
        <a:xfrm>
          <a:off x="9525000" y="22402800"/>
          <a:ext cx="180975" cy="152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790576</xdr:colOff>
      <xdr:row>150</xdr:row>
      <xdr:rowOff>9525</xdr:rowOff>
    </xdr:from>
    <xdr:to>
      <xdr:col>2</xdr:col>
      <xdr:colOff>28575</xdr:colOff>
      <xdr:row>170</xdr:row>
      <xdr:rowOff>161925</xdr:rowOff>
    </xdr:to>
    <xdr:cxnSp macro="">
      <xdr:nvCxnSpPr>
        <xdr:cNvPr id="4" name="Conector recto 3"/>
        <xdr:cNvCxnSpPr/>
      </xdr:nvCxnSpPr>
      <xdr:spPr>
        <a:xfrm flipH="1">
          <a:off x="1590676" y="28584525"/>
          <a:ext cx="38099" cy="39624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400050</xdr:colOff>
      <xdr:row>169</xdr:row>
      <xdr:rowOff>0</xdr:rowOff>
    </xdr:from>
    <xdr:to>
      <xdr:col>2</xdr:col>
      <xdr:colOff>9525</xdr:colOff>
      <xdr:row>169</xdr:row>
      <xdr:rowOff>0</xdr:rowOff>
    </xdr:to>
    <xdr:cxnSp macro="">
      <xdr:nvCxnSpPr>
        <xdr:cNvPr id="21" name="Conector recto 20"/>
        <xdr:cNvCxnSpPr/>
      </xdr:nvCxnSpPr>
      <xdr:spPr>
        <a:xfrm>
          <a:off x="1200150" y="32194500"/>
          <a:ext cx="409575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400050</xdr:colOff>
      <xdr:row>167</xdr:row>
      <xdr:rowOff>9525</xdr:rowOff>
    </xdr:from>
    <xdr:to>
      <xdr:col>2</xdr:col>
      <xdr:colOff>9525</xdr:colOff>
      <xdr:row>167</xdr:row>
      <xdr:rowOff>9525</xdr:rowOff>
    </xdr:to>
    <xdr:cxnSp macro="">
      <xdr:nvCxnSpPr>
        <xdr:cNvPr id="67" name="Conector recto 66"/>
        <xdr:cNvCxnSpPr/>
      </xdr:nvCxnSpPr>
      <xdr:spPr>
        <a:xfrm>
          <a:off x="1200150" y="31823025"/>
          <a:ext cx="409575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400050</xdr:colOff>
      <xdr:row>164</xdr:row>
      <xdr:rowOff>180975</xdr:rowOff>
    </xdr:from>
    <xdr:to>
      <xdr:col>2</xdr:col>
      <xdr:colOff>9525</xdr:colOff>
      <xdr:row>164</xdr:row>
      <xdr:rowOff>180975</xdr:rowOff>
    </xdr:to>
    <xdr:cxnSp macro="">
      <xdr:nvCxnSpPr>
        <xdr:cNvPr id="69" name="Conector recto 68"/>
        <xdr:cNvCxnSpPr/>
      </xdr:nvCxnSpPr>
      <xdr:spPr>
        <a:xfrm>
          <a:off x="1200150" y="31422975"/>
          <a:ext cx="409575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409575</xdr:colOff>
      <xdr:row>151</xdr:row>
      <xdr:rowOff>9525</xdr:rowOff>
    </xdr:from>
    <xdr:to>
      <xdr:col>2</xdr:col>
      <xdr:colOff>19050</xdr:colOff>
      <xdr:row>151</xdr:row>
      <xdr:rowOff>9525</xdr:rowOff>
    </xdr:to>
    <xdr:cxnSp macro="">
      <xdr:nvCxnSpPr>
        <xdr:cNvPr id="70" name="Conector recto 69"/>
        <xdr:cNvCxnSpPr/>
      </xdr:nvCxnSpPr>
      <xdr:spPr>
        <a:xfrm>
          <a:off x="1209675" y="28775025"/>
          <a:ext cx="409575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428625</xdr:colOff>
      <xdr:row>153</xdr:row>
      <xdr:rowOff>9525</xdr:rowOff>
    </xdr:from>
    <xdr:to>
      <xdr:col>2</xdr:col>
      <xdr:colOff>38100</xdr:colOff>
      <xdr:row>153</xdr:row>
      <xdr:rowOff>9525</xdr:rowOff>
    </xdr:to>
    <xdr:cxnSp macro="">
      <xdr:nvCxnSpPr>
        <xdr:cNvPr id="75" name="Conector recto 74"/>
        <xdr:cNvCxnSpPr/>
      </xdr:nvCxnSpPr>
      <xdr:spPr>
        <a:xfrm>
          <a:off x="1228725" y="29156025"/>
          <a:ext cx="409575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154</xdr:row>
      <xdr:rowOff>180975</xdr:rowOff>
    </xdr:from>
    <xdr:to>
      <xdr:col>2</xdr:col>
      <xdr:colOff>28575</xdr:colOff>
      <xdr:row>154</xdr:row>
      <xdr:rowOff>180975</xdr:rowOff>
    </xdr:to>
    <xdr:cxnSp macro="">
      <xdr:nvCxnSpPr>
        <xdr:cNvPr id="76" name="Conector recto 75"/>
        <xdr:cNvCxnSpPr/>
      </xdr:nvCxnSpPr>
      <xdr:spPr>
        <a:xfrm>
          <a:off x="1219200" y="29517975"/>
          <a:ext cx="409575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428625</xdr:colOff>
      <xdr:row>157</xdr:row>
      <xdr:rowOff>9525</xdr:rowOff>
    </xdr:from>
    <xdr:to>
      <xdr:col>2</xdr:col>
      <xdr:colOff>38100</xdr:colOff>
      <xdr:row>157</xdr:row>
      <xdr:rowOff>9525</xdr:rowOff>
    </xdr:to>
    <xdr:cxnSp macro="">
      <xdr:nvCxnSpPr>
        <xdr:cNvPr id="77" name="Conector recto 76"/>
        <xdr:cNvCxnSpPr/>
      </xdr:nvCxnSpPr>
      <xdr:spPr>
        <a:xfrm>
          <a:off x="1228725" y="29918025"/>
          <a:ext cx="409575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161</xdr:row>
      <xdr:rowOff>19050</xdr:rowOff>
    </xdr:from>
    <xdr:to>
      <xdr:col>2</xdr:col>
      <xdr:colOff>28575</xdr:colOff>
      <xdr:row>161</xdr:row>
      <xdr:rowOff>19050</xdr:rowOff>
    </xdr:to>
    <xdr:cxnSp macro="">
      <xdr:nvCxnSpPr>
        <xdr:cNvPr id="78" name="Conector recto 77"/>
        <xdr:cNvCxnSpPr/>
      </xdr:nvCxnSpPr>
      <xdr:spPr>
        <a:xfrm>
          <a:off x="1219200" y="30689550"/>
          <a:ext cx="409575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163</xdr:row>
      <xdr:rowOff>0</xdr:rowOff>
    </xdr:from>
    <xdr:to>
      <xdr:col>1</xdr:col>
      <xdr:colOff>790575</xdr:colOff>
      <xdr:row>163</xdr:row>
      <xdr:rowOff>0</xdr:rowOff>
    </xdr:to>
    <xdr:cxnSp macro="">
      <xdr:nvCxnSpPr>
        <xdr:cNvPr id="79" name="Conector recto 78"/>
        <xdr:cNvCxnSpPr/>
      </xdr:nvCxnSpPr>
      <xdr:spPr>
        <a:xfrm>
          <a:off x="1181100" y="31051500"/>
          <a:ext cx="409575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409575</xdr:colOff>
      <xdr:row>159</xdr:row>
      <xdr:rowOff>19050</xdr:rowOff>
    </xdr:from>
    <xdr:to>
      <xdr:col>2</xdr:col>
      <xdr:colOff>19050</xdr:colOff>
      <xdr:row>159</xdr:row>
      <xdr:rowOff>19050</xdr:rowOff>
    </xdr:to>
    <xdr:cxnSp macro="">
      <xdr:nvCxnSpPr>
        <xdr:cNvPr id="80" name="Conector recto 79"/>
        <xdr:cNvCxnSpPr/>
      </xdr:nvCxnSpPr>
      <xdr:spPr>
        <a:xfrm>
          <a:off x="1209675" y="30308550"/>
          <a:ext cx="409575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171</xdr:row>
      <xdr:rowOff>0</xdr:rowOff>
    </xdr:from>
    <xdr:to>
      <xdr:col>3</xdr:col>
      <xdr:colOff>0</xdr:colOff>
      <xdr:row>173</xdr:row>
      <xdr:rowOff>9525</xdr:rowOff>
    </xdr:to>
    <xdr:cxnSp macro="">
      <xdr:nvCxnSpPr>
        <xdr:cNvPr id="81" name="Conector recto 80"/>
        <xdr:cNvCxnSpPr/>
      </xdr:nvCxnSpPr>
      <xdr:spPr>
        <a:xfrm>
          <a:off x="2581275" y="32575500"/>
          <a:ext cx="0" cy="3905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171</xdr:row>
      <xdr:rowOff>0</xdr:rowOff>
    </xdr:from>
    <xdr:to>
      <xdr:col>4</xdr:col>
      <xdr:colOff>0</xdr:colOff>
      <xdr:row>173</xdr:row>
      <xdr:rowOff>9525</xdr:rowOff>
    </xdr:to>
    <xdr:cxnSp macro="">
      <xdr:nvCxnSpPr>
        <xdr:cNvPr id="83" name="Conector recto 82"/>
        <xdr:cNvCxnSpPr/>
      </xdr:nvCxnSpPr>
      <xdr:spPr>
        <a:xfrm>
          <a:off x="3381375" y="32575500"/>
          <a:ext cx="0" cy="3905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171</xdr:row>
      <xdr:rowOff>0</xdr:rowOff>
    </xdr:from>
    <xdr:to>
      <xdr:col>5</xdr:col>
      <xdr:colOff>0</xdr:colOff>
      <xdr:row>173</xdr:row>
      <xdr:rowOff>9525</xdr:rowOff>
    </xdr:to>
    <xdr:cxnSp macro="">
      <xdr:nvCxnSpPr>
        <xdr:cNvPr id="84" name="Conector recto 83"/>
        <xdr:cNvCxnSpPr/>
      </xdr:nvCxnSpPr>
      <xdr:spPr>
        <a:xfrm>
          <a:off x="4181475" y="32575500"/>
          <a:ext cx="0" cy="3905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171</xdr:row>
      <xdr:rowOff>0</xdr:rowOff>
    </xdr:from>
    <xdr:to>
      <xdr:col>6</xdr:col>
      <xdr:colOff>0</xdr:colOff>
      <xdr:row>173</xdr:row>
      <xdr:rowOff>9525</xdr:rowOff>
    </xdr:to>
    <xdr:cxnSp macro="">
      <xdr:nvCxnSpPr>
        <xdr:cNvPr id="85" name="Conector recto 84"/>
        <xdr:cNvCxnSpPr/>
      </xdr:nvCxnSpPr>
      <xdr:spPr>
        <a:xfrm>
          <a:off x="4981575" y="32575500"/>
          <a:ext cx="0" cy="3905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171</xdr:row>
      <xdr:rowOff>0</xdr:rowOff>
    </xdr:from>
    <xdr:to>
      <xdr:col>7</xdr:col>
      <xdr:colOff>0</xdr:colOff>
      <xdr:row>173</xdr:row>
      <xdr:rowOff>9525</xdr:rowOff>
    </xdr:to>
    <xdr:cxnSp macro="">
      <xdr:nvCxnSpPr>
        <xdr:cNvPr id="86" name="Conector recto 85"/>
        <xdr:cNvCxnSpPr/>
      </xdr:nvCxnSpPr>
      <xdr:spPr>
        <a:xfrm>
          <a:off x="5781675" y="32575500"/>
          <a:ext cx="0" cy="3905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171</xdr:row>
      <xdr:rowOff>0</xdr:rowOff>
    </xdr:from>
    <xdr:to>
      <xdr:col>8</xdr:col>
      <xdr:colOff>0</xdr:colOff>
      <xdr:row>173</xdr:row>
      <xdr:rowOff>9525</xdr:rowOff>
    </xdr:to>
    <xdr:cxnSp macro="">
      <xdr:nvCxnSpPr>
        <xdr:cNvPr id="87" name="Conector recto 86"/>
        <xdr:cNvCxnSpPr/>
      </xdr:nvCxnSpPr>
      <xdr:spPr>
        <a:xfrm>
          <a:off x="6581775" y="32575500"/>
          <a:ext cx="0" cy="3905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151</xdr:row>
      <xdr:rowOff>0</xdr:rowOff>
    </xdr:from>
    <xdr:to>
      <xdr:col>8</xdr:col>
      <xdr:colOff>19050</xdr:colOff>
      <xdr:row>171</xdr:row>
      <xdr:rowOff>0</xdr:rowOff>
    </xdr:to>
    <xdr:cxnSp macro="">
      <xdr:nvCxnSpPr>
        <xdr:cNvPr id="37" name="Conector recto 36"/>
        <xdr:cNvCxnSpPr/>
      </xdr:nvCxnSpPr>
      <xdr:spPr>
        <a:xfrm>
          <a:off x="1628775" y="28765500"/>
          <a:ext cx="4972050" cy="3810000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166</xdr:row>
      <xdr:rowOff>0</xdr:rowOff>
    </xdr:from>
    <xdr:to>
      <xdr:col>5</xdr:col>
      <xdr:colOff>19050</xdr:colOff>
      <xdr:row>170</xdr:row>
      <xdr:rowOff>171450</xdr:rowOff>
    </xdr:to>
    <xdr:cxnSp macro="">
      <xdr:nvCxnSpPr>
        <xdr:cNvPr id="88" name="Conector recto 87"/>
        <xdr:cNvCxnSpPr/>
      </xdr:nvCxnSpPr>
      <xdr:spPr>
        <a:xfrm>
          <a:off x="1619250" y="31623000"/>
          <a:ext cx="2581275" cy="933450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790575</xdr:colOff>
      <xdr:row>165</xdr:row>
      <xdr:rowOff>171450</xdr:rowOff>
    </xdr:from>
    <xdr:to>
      <xdr:col>8</xdr:col>
      <xdr:colOff>9525</xdr:colOff>
      <xdr:row>171</xdr:row>
      <xdr:rowOff>9525</xdr:rowOff>
    </xdr:to>
    <xdr:cxnSp macro="">
      <xdr:nvCxnSpPr>
        <xdr:cNvPr id="89" name="Conector recto 88"/>
        <xdr:cNvCxnSpPr/>
      </xdr:nvCxnSpPr>
      <xdr:spPr>
        <a:xfrm>
          <a:off x="1590675" y="31603950"/>
          <a:ext cx="5000625" cy="98107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1" name="Tabla1" displayName="Tabla1" ref="A5:G6" headerRowCount="0" totalsRowShown="0">
  <tableColumns count="7">
    <tableColumn id="1" name="Columna1"/>
    <tableColumn id="2" name="Columna2"/>
    <tableColumn id="3" name="Columna3"/>
    <tableColumn id="4" name="Columna4"/>
    <tableColumn id="5" name="Columna5"/>
    <tableColumn id="6" name="Columna6"/>
    <tableColumn id="7" name="Columna7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10" name="Tabla10" displayName="Tabla10" ref="A59:G60" headerRowCount="0" totalsRowShown="0">
  <tableColumns count="7">
    <tableColumn id="1" name="Columna1"/>
    <tableColumn id="2" name="Columna2"/>
    <tableColumn id="3" name="Columna3"/>
    <tableColumn id="4" name="Columna4"/>
    <tableColumn id="5" name="Columna5"/>
    <tableColumn id="6" name="Columna6"/>
    <tableColumn id="7" name="Columna7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11" name="Tabla11" displayName="Tabla11" ref="A63:G65" headerRowCount="0" totalsRowShown="0">
  <tableColumns count="7">
    <tableColumn id="1" name="Columna1"/>
    <tableColumn id="2" name="Columna2"/>
    <tableColumn id="3" name="Columna3"/>
    <tableColumn id="4" name="Columna4"/>
    <tableColumn id="5" name="Columna5"/>
    <tableColumn id="6" name="Columna6"/>
    <tableColumn id="7" name="Columna7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id="12" name="Tabla12" displayName="Tabla12" ref="A69:G71" headerRowCount="0" totalsRowShown="0">
  <tableColumns count="7">
    <tableColumn id="1" name="Columna1"/>
    <tableColumn id="2" name="Columna2"/>
    <tableColumn id="3" name="Columna3"/>
    <tableColumn id="4" name="Columna4"/>
    <tableColumn id="5" name="Columna5"/>
    <tableColumn id="6" name="Columna6"/>
    <tableColumn id="7" name="Columna7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id="13" name="Tabla13" displayName="Tabla13" ref="A73:G77" headerRowCount="0" totalsRowShown="0">
  <tableColumns count="7">
    <tableColumn id="1" name="Columna1"/>
    <tableColumn id="2" name="Columna2"/>
    <tableColumn id="3" name="Columna3"/>
    <tableColumn id="4" name="Columna4"/>
    <tableColumn id="5" name="Columna5"/>
    <tableColumn id="6" name="Columna6"/>
    <tableColumn id="7" name="Columna7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Tabla14" displayName="Tabla14" ref="A131:F132" headerRowCount="0" totalsRowShown="0">
  <tableColumns count="6">
    <tableColumn id="1" name="Columna1"/>
    <tableColumn id="2" name="Columna2"/>
    <tableColumn id="3" name="Columna3"/>
    <tableColumn id="4" name="Columna4"/>
    <tableColumn id="5" name="Columna5"/>
    <tableColumn id="6" name="Columna6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id="15" name="Tabla15" displayName="Tabla15" ref="A135:F137" headerRowCount="0" totalsRowShown="0">
  <tableColumns count="6">
    <tableColumn id="1" name="Columna1"/>
    <tableColumn id="2" name="Columna2"/>
    <tableColumn id="3" name="Columna3"/>
    <tableColumn id="4" name="Columna4"/>
    <tableColumn id="5" name="Columna5"/>
    <tableColumn id="6" name="Columna6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id="16" name="Tabla16" displayName="Tabla16" ref="A140:F142" headerRowCount="0" totalsRowShown="0">
  <tableColumns count="6">
    <tableColumn id="1" name="Columna1"/>
    <tableColumn id="2" name="Columna2"/>
    <tableColumn id="3" name="Columna3"/>
    <tableColumn id="4" name="Columna4"/>
    <tableColumn id="5" name="Columna5"/>
    <tableColumn id="6" name="Columna6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id="17" name="Tabla17" displayName="Tabla17" ref="A146:F148" headerRowCount="0" totalsRowShown="0">
  <tableColumns count="6">
    <tableColumn id="1" name="Columna1"/>
    <tableColumn id="2" name="Columna2"/>
    <tableColumn id="3" name="Columna3"/>
    <tableColumn id="4" name="Columna4"/>
    <tableColumn id="5" name="Columna5"/>
    <tableColumn id="6" name="Columna6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id="18" name="Tabla18" displayName="Tabla18" ref="H132:K133" headerRowCount="0" totalsRowShown="0">
  <tableColumns count="4">
    <tableColumn id="1" name="Columna1"/>
    <tableColumn id="2" name="Columna2"/>
    <tableColumn id="3" name="Columna3"/>
    <tableColumn id="4" name="Columna4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id="19" name="Tabla19" displayName="Tabla19" ref="H136:K137" headerRowCount="0" totalsRowShown="0">
  <tableColumns count="4">
    <tableColumn id="1" name="Columna1"/>
    <tableColumn id="2" name="Columna2"/>
    <tableColumn id="3" name="Columna3"/>
    <tableColumn id="4" name="Columna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9:G11" headerRowCount="0" totalsRowShown="0">
  <tableColumns count="7">
    <tableColumn id="1" name="Columna1"/>
    <tableColumn id="2" name="Columna2"/>
    <tableColumn id="3" name="Columna3"/>
    <tableColumn id="4" name="Columna4"/>
    <tableColumn id="5" name="Columna5"/>
    <tableColumn id="6" name="Columna6"/>
    <tableColumn id="7" name="Columna7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id="20" name="Tabla20" displayName="Tabla20" ref="H140:K141" headerRowCount="0" totalsRowShown="0">
  <tableColumns count="4">
    <tableColumn id="1" name="Columna1"/>
    <tableColumn id="2" name="Columna2"/>
    <tableColumn id="3" name="Columna3"/>
    <tableColumn id="4" name="Columna4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id="21" name="Tabla21" displayName="Tabla21" ref="H144:K146" headerRowCount="0" totalsRowShown="0">
  <tableColumns count="4">
    <tableColumn id="1" name="Columna1"/>
    <tableColumn id="2" name="Columna2"/>
    <tableColumn id="3" name="Columna3"/>
    <tableColumn id="4" name="Columna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a24" displayName="Tabla24" ref="A14:H19" headerRowCount="0" totalsRowShown="0">
  <tableColumns count="8">
    <tableColumn id="1" name="Columna1"/>
    <tableColumn id="2" name="Columna2"/>
    <tableColumn id="3" name="Columna3"/>
    <tableColumn id="4" name="Columna4"/>
    <tableColumn id="5" name="Columna5"/>
    <tableColumn id="6" name="Columna6"/>
    <tableColumn id="7" name="Columna7"/>
    <tableColumn id="8" name="Column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26:G28" headerRowCount="0" totalsRowShown="0">
  <tableColumns count="7">
    <tableColumn id="1" name="Columna1"/>
    <tableColumn id="2" name="Columna2"/>
    <tableColumn id="3" name="Columna3"/>
    <tableColumn id="4" name="Columna4"/>
    <tableColumn id="5" name="Columna5"/>
    <tableColumn id="6" name="Columna6"/>
    <tableColumn id="7" name="Columna7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A32:G33" headerRowCount="0" totalsRowShown="0">
  <tableColumns count="7">
    <tableColumn id="1" name="Columna1"/>
    <tableColumn id="2" name="Columna2"/>
    <tableColumn id="3" name="Columna3"/>
    <tableColumn id="4" name="Columna4"/>
    <tableColumn id="5" name="Columna5"/>
    <tableColumn id="6" name="Columna6"/>
    <tableColumn id="7" name="Columna7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A37:G39" headerRowCount="0" totalsRowShown="0">
  <tableColumns count="7">
    <tableColumn id="1" name="Columna1"/>
    <tableColumn id="2" name="Columna2"/>
    <tableColumn id="3" name="Columna3"/>
    <tableColumn id="4" name="Columna4"/>
    <tableColumn id="5" name="Columna5"/>
    <tableColumn id="6" name="Columna6"/>
    <tableColumn id="7" name="Columna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Tabla7" displayName="Tabla7" ref="A42:H45" headerRowCount="0" totalsRowShown="0">
  <tableColumns count="8">
    <tableColumn id="1" name="Columna1"/>
    <tableColumn id="2" name="Columna2"/>
    <tableColumn id="3" name="Columna3"/>
    <tableColumn id="4" name="Columna4"/>
    <tableColumn id="5" name="Columna5"/>
    <tableColumn id="6" name="Columna6"/>
    <tableColumn id="7" name="Columna7"/>
    <tableColumn id="8" name="Column1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8" name="Tabla8" displayName="Tabla8" ref="A48:G50" headerRowCount="0" totalsRowShown="0">
  <tableColumns count="7">
    <tableColumn id="1" name="Columna1"/>
    <tableColumn id="2" name="Columna2"/>
    <tableColumn id="3" name="Columna3"/>
    <tableColumn id="4" name="Columna4"/>
    <tableColumn id="5" name="Columna5"/>
    <tableColumn id="6" name="Columna6"/>
    <tableColumn id="7" name="Columna7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9" name="Tabla9" displayName="Tabla9" ref="A53:G55" headerRowCount="0" totalsRowShown="0">
  <tableColumns count="7">
    <tableColumn id="1" name="Columna1"/>
    <tableColumn id="2" name="Columna2"/>
    <tableColumn id="3" name="Columna3"/>
    <tableColumn id="4" name="Columna4"/>
    <tableColumn id="5" name="Columna5"/>
    <tableColumn id="6" name="Columna6"/>
    <tableColumn id="7" name="Columna7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21" Type="http://schemas.openxmlformats.org/officeDocument/2006/relationships/table" Target="../tables/table19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23" Type="http://schemas.openxmlformats.org/officeDocument/2006/relationships/table" Target="../tables/table21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176"/>
  <sheetViews>
    <sheetView tabSelected="1" topLeftCell="I144" zoomScale="80" zoomScaleNormal="80" workbookViewId="0">
      <selection activeCell="P153" sqref="P153"/>
    </sheetView>
  </sheetViews>
  <sheetFormatPr defaultColWidth="11.42578125" defaultRowHeight="15" x14ac:dyDescent="0.25"/>
  <cols>
    <col min="1" max="2" width="12" customWidth="1"/>
    <col min="3" max="3" width="14.7109375" customWidth="1"/>
    <col min="4" max="9" width="12" customWidth="1"/>
    <col min="10" max="10" width="13.28515625" customWidth="1"/>
    <col min="11" max="11" width="12" customWidth="1"/>
  </cols>
  <sheetData>
    <row r="4" spans="1:15" x14ac:dyDescent="0.25">
      <c r="J4" t="s">
        <v>4</v>
      </c>
      <c r="L4">
        <v>-1</v>
      </c>
    </row>
    <row r="5" spans="1:15" x14ac:dyDescent="0.25">
      <c r="A5">
        <v>-1</v>
      </c>
      <c r="B5">
        <v>0</v>
      </c>
      <c r="C5">
        <v>1</v>
      </c>
      <c r="D5">
        <v>0</v>
      </c>
      <c r="E5">
        <v>0</v>
      </c>
      <c r="F5">
        <v>0</v>
      </c>
      <c r="G5">
        <v>1</v>
      </c>
      <c r="I5" t="s">
        <v>5</v>
      </c>
      <c r="J5" t="s">
        <v>6</v>
      </c>
      <c r="K5" t="s">
        <v>7</v>
      </c>
      <c r="L5" t="s">
        <v>8</v>
      </c>
      <c r="M5" t="s">
        <v>9</v>
      </c>
      <c r="N5" t="s">
        <v>10</v>
      </c>
    </row>
    <row r="6" spans="1:15" x14ac:dyDescent="0.25">
      <c r="A6">
        <v>1</v>
      </c>
      <c r="B6">
        <v>-1</v>
      </c>
      <c r="C6">
        <v>-1</v>
      </c>
      <c r="D6">
        <v>0</v>
      </c>
      <c r="E6">
        <v>0</v>
      </c>
      <c r="F6">
        <v>0</v>
      </c>
      <c r="G6">
        <v>-1</v>
      </c>
      <c r="I6">
        <v>1</v>
      </c>
      <c r="J6">
        <v>-1</v>
      </c>
      <c r="K6">
        <v>-1</v>
      </c>
      <c r="L6">
        <v>0</v>
      </c>
      <c r="M6">
        <v>0</v>
      </c>
      <c r="N6">
        <v>0</v>
      </c>
      <c r="O6">
        <v>-1</v>
      </c>
    </row>
    <row r="8" spans="1:15" x14ac:dyDescent="0.25">
      <c r="I8">
        <f>I6*(1/$L$4)</f>
        <v>-1</v>
      </c>
      <c r="J8">
        <f t="shared" ref="J8:M8" si="0">J6*(1/$L$4)</f>
        <v>1</v>
      </c>
      <c r="K8">
        <f t="shared" si="0"/>
        <v>1</v>
      </c>
      <c r="L8">
        <f t="shared" si="0"/>
        <v>0</v>
      </c>
      <c r="M8">
        <f t="shared" si="0"/>
        <v>0</v>
      </c>
      <c r="N8">
        <f>N6*(1/$L$4)</f>
        <v>0</v>
      </c>
      <c r="O8">
        <f>O6*(1/$L$4)</f>
        <v>1</v>
      </c>
    </row>
    <row r="9" spans="1:15" x14ac:dyDescent="0.25">
      <c r="A9">
        <v>-5</v>
      </c>
      <c r="B9">
        <v>-4</v>
      </c>
      <c r="C9">
        <v>0</v>
      </c>
      <c r="D9">
        <v>0</v>
      </c>
      <c r="E9">
        <v>0</v>
      </c>
      <c r="F9">
        <v>0</v>
      </c>
      <c r="G9">
        <v>0</v>
      </c>
    </row>
    <row r="10" spans="1:15" x14ac:dyDescent="0.25">
      <c r="A10">
        <v>5</v>
      </c>
      <c r="B10">
        <v>-5</v>
      </c>
      <c r="C10">
        <v>-5</v>
      </c>
      <c r="D10">
        <v>0</v>
      </c>
      <c r="E10">
        <v>0</v>
      </c>
      <c r="F10">
        <v>0</v>
      </c>
      <c r="G10">
        <v>-5</v>
      </c>
      <c r="I10">
        <v>0</v>
      </c>
      <c r="J10">
        <v>3</v>
      </c>
      <c r="K10">
        <v>1</v>
      </c>
      <c r="L10">
        <v>0</v>
      </c>
      <c r="M10">
        <v>0</v>
      </c>
      <c r="N10" s="7">
        <v>1</v>
      </c>
      <c r="O10">
        <v>7</v>
      </c>
    </row>
    <row r="11" spans="1:15" x14ac:dyDescent="0.25">
      <c r="A11">
        <f>SUM(A9)+(A10)</f>
        <v>0</v>
      </c>
      <c r="B11">
        <f>SUM(B9)+(B10)</f>
        <v>-9</v>
      </c>
      <c r="C11">
        <f>SUM(C9)+C10</f>
        <v>-5</v>
      </c>
      <c r="D11">
        <f>SUM(D9)+D10</f>
        <v>0</v>
      </c>
      <c r="E11">
        <v>0</v>
      </c>
      <c r="F11">
        <v>0</v>
      </c>
      <c r="G11">
        <f>SUM(G9)+G10</f>
        <v>-5</v>
      </c>
      <c r="I11">
        <f>I8*(-$J$10)</f>
        <v>3</v>
      </c>
      <c r="J11">
        <f t="shared" ref="J11:M11" si="1">J8*(-$J$10)</f>
        <v>-3</v>
      </c>
      <c r="K11">
        <f t="shared" si="1"/>
        <v>-3</v>
      </c>
      <c r="L11">
        <f t="shared" si="1"/>
        <v>0</v>
      </c>
      <c r="M11">
        <f t="shared" si="1"/>
        <v>0</v>
      </c>
      <c r="N11">
        <f>N8*(-$J$10)</f>
        <v>0</v>
      </c>
      <c r="O11">
        <f>O8*(-$I$10)</f>
        <v>0</v>
      </c>
    </row>
    <row r="12" spans="1:15" x14ac:dyDescent="0.25">
      <c r="I12">
        <f>I10+I11</f>
        <v>3</v>
      </c>
      <c r="J12">
        <f t="shared" ref="J12:O12" si="2">J10+J11</f>
        <v>0</v>
      </c>
      <c r="K12">
        <f t="shared" si="2"/>
        <v>-2</v>
      </c>
      <c r="L12">
        <f t="shared" si="2"/>
        <v>0</v>
      </c>
      <c r="M12">
        <f t="shared" si="2"/>
        <v>0</v>
      </c>
      <c r="N12">
        <f t="shared" si="2"/>
        <v>1</v>
      </c>
      <c r="O12">
        <f t="shared" si="2"/>
        <v>7</v>
      </c>
    </row>
    <row r="14" spans="1:15" x14ac:dyDescent="0.25">
      <c r="A14">
        <v>0</v>
      </c>
      <c r="B14">
        <v>1</v>
      </c>
      <c r="C14">
        <v>0</v>
      </c>
      <c r="D14">
        <v>1</v>
      </c>
      <c r="E14">
        <v>0</v>
      </c>
      <c r="F14">
        <v>0</v>
      </c>
      <c r="G14">
        <v>2</v>
      </c>
    </row>
    <row r="15" spans="1:1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15" x14ac:dyDescent="0.25">
      <c r="A16">
        <v>0</v>
      </c>
      <c r="B16">
        <v>1</v>
      </c>
      <c r="C16">
        <v>0</v>
      </c>
      <c r="D16">
        <v>1</v>
      </c>
      <c r="E16">
        <v>0</v>
      </c>
      <c r="F16">
        <v>0</v>
      </c>
      <c r="G16">
        <v>2</v>
      </c>
      <c r="I16">
        <v>5</v>
      </c>
      <c r="J16">
        <v>4</v>
      </c>
      <c r="K16">
        <v>0</v>
      </c>
      <c r="L16">
        <v>0</v>
      </c>
      <c r="M16" t="s">
        <v>11</v>
      </c>
      <c r="N16" t="s">
        <v>11</v>
      </c>
      <c r="O16">
        <v>0</v>
      </c>
    </row>
    <row r="17" spans="1:15" x14ac:dyDescent="0.25">
      <c r="H17" t="s">
        <v>11</v>
      </c>
      <c r="I17">
        <v>0</v>
      </c>
      <c r="J17">
        <v>10</v>
      </c>
      <c r="K17">
        <v>6</v>
      </c>
      <c r="L17">
        <v>0</v>
      </c>
      <c r="M17">
        <v>1</v>
      </c>
      <c r="N17">
        <v>0</v>
      </c>
      <c r="O17">
        <v>12</v>
      </c>
    </row>
    <row r="18" spans="1:15" x14ac:dyDescent="0.25">
      <c r="H18" t="s">
        <v>11</v>
      </c>
      <c r="I18">
        <v>0</v>
      </c>
      <c r="J18">
        <v>3</v>
      </c>
      <c r="K18">
        <v>1</v>
      </c>
      <c r="L18">
        <v>0</v>
      </c>
      <c r="M18">
        <v>0</v>
      </c>
      <c r="N18">
        <v>1</v>
      </c>
      <c r="O18">
        <v>7</v>
      </c>
    </row>
    <row r="19" spans="1:15" x14ac:dyDescent="0.25">
      <c r="H19">
        <v>-1</v>
      </c>
      <c r="I19">
        <v>-1</v>
      </c>
      <c r="J19">
        <v>1</v>
      </c>
      <c r="K19">
        <v>1</v>
      </c>
      <c r="L19">
        <v>0</v>
      </c>
      <c r="M19">
        <v>0</v>
      </c>
      <c r="N19">
        <v>0</v>
      </c>
      <c r="O19">
        <v>1</v>
      </c>
    </row>
    <row r="20" spans="1:15" x14ac:dyDescent="0.25">
      <c r="A20" s="1">
        <v>6</v>
      </c>
      <c r="B20" s="1">
        <v>4</v>
      </c>
      <c r="C20" s="1">
        <v>0</v>
      </c>
      <c r="D20" s="1">
        <v>0</v>
      </c>
      <c r="E20" s="1">
        <v>1</v>
      </c>
      <c r="F20" s="1">
        <v>0</v>
      </c>
      <c r="G20" s="1">
        <v>24</v>
      </c>
      <c r="H20" s="3">
        <v>0</v>
      </c>
      <c r="I20" s="3">
        <v>0</v>
      </c>
      <c r="J20" s="3">
        <v>1</v>
      </c>
      <c r="K20" s="6">
        <v>0</v>
      </c>
      <c r="L20" s="3">
        <v>1</v>
      </c>
      <c r="M20" s="3">
        <v>0</v>
      </c>
      <c r="N20" s="3">
        <v>0</v>
      </c>
      <c r="O20" s="3">
        <v>2</v>
      </c>
    </row>
    <row r="21" spans="1:15" x14ac:dyDescent="0.25">
      <c r="A21" s="2">
        <v>-6</v>
      </c>
      <c r="B21" s="2">
        <v>6</v>
      </c>
      <c r="C21" s="2">
        <v>6</v>
      </c>
      <c r="D21" s="2">
        <v>0</v>
      </c>
      <c r="E21" s="2">
        <v>0</v>
      </c>
      <c r="F21" s="2">
        <v>0</v>
      </c>
      <c r="G21" s="2">
        <v>6</v>
      </c>
    </row>
    <row r="22" spans="1:15" x14ac:dyDescent="0.25">
      <c r="A22" s="3">
        <f>SUM(A20+A21)</f>
        <v>0</v>
      </c>
      <c r="B22" s="3">
        <f>SUM(B20+B21)</f>
        <v>10</v>
      </c>
      <c r="C22" s="3">
        <f>SUM(C20+C21)</f>
        <v>6</v>
      </c>
      <c r="D22" s="3">
        <v>0</v>
      </c>
      <c r="E22" s="3">
        <v>1</v>
      </c>
      <c r="F22" s="3">
        <v>0</v>
      </c>
      <c r="G22" s="3">
        <f>SUM(G20+G21)</f>
        <v>30</v>
      </c>
      <c r="I22">
        <f>SUM(I17,I18)+$H$19*I19+I20*$H$20</f>
        <v>1</v>
      </c>
      <c r="J22">
        <f t="shared" ref="J22:O22" si="3">SUM(J17,J18)+$H$19*J19+J20*$H$20</f>
        <v>12</v>
      </c>
      <c r="K22">
        <f t="shared" si="3"/>
        <v>6</v>
      </c>
      <c r="L22">
        <f t="shared" si="3"/>
        <v>0</v>
      </c>
      <c r="M22">
        <f t="shared" si="3"/>
        <v>1</v>
      </c>
      <c r="N22">
        <f t="shared" si="3"/>
        <v>1</v>
      </c>
      <c r="O22">
        <f t="shared" si="3"/>
        <v>18</v>
      </c>
    </row>
    <row r="24" spans="1:15" x14ac:dyDescent="0.25">
      <c r="N24" s="7"/>
    </row>
    <row r="26" spans="1:15" x14ac:dyDescent="0.25">
      <c r="A26">
        <v>1</v>
      </c>
      <c r="B26">
        <v>2</v>
      </c>
      <c r="C26">
        <v>0</v>
      </c>
      <c r="D26">
        <v>0</v>
      </c>
      <c r="E26">
        <v>0</v>
      </c>
      <c r="F26">
        <v>1</v>
      </c>
      <c r="G26">
        <v>6</v>
      </c>
    </row>
    <row r="27" spans="1:15" x14ac:dyDescent="0.25">
      <c r="A27">
        <v>-1</v>
      </c>
      <c r="B27">
        <v>1</v>
      </c>
      <c r="C27">
        <v>1</v>
      </c>
      <c r="D27">
        <v>0</v>
      </c>
      <c r="E27">
        <v>0</v>
      </c>
      <c r="F27">
        <v>0</v>
      </c>
      <c r="G27">
        <v>1</v>
      </c>
    </row>
    <row r="28" spans="1:15" x14ac:dyDescent="0.25">
      <c r="A28">
        <f t="shared" ref="A28:G28" si="4">SUM(A26+A27)</f>
        <v>0</v>
      </c>
      <c r="B28">
        <f t="shared" si="4"/>
        <v>3</v>
      </c>
      <c r="C28">
        <f t="shared" si="4"/>
        <v>1</v>
      </c>
      <c r="D28">
        <f t="shared" si="4"/>
        <v>0</v>
      </c>
      <c r="E28">
        <f t="shared" si="4"/>
        <v>0</v>
      </c>
      <c r="F28">
        <f t="shared" si="4"/>
        <v>1</v>
      </c>
      <c r="G28">
        <f t="shared" si="4"/>
        <v>7</v>
      </c>
    </row>
    <row r="29" spans="1:15" x14ac:dyDescent="0.25">
      <c r="I29">
        <v>7.1999999999999995E-2</v>
      </c>
      <c r="J29">
        <v>2.7E-2</v>
      </c>
      <c r="K29">
        <v>108</v>
      </c>
      <c r="M29">
        <f>I30/I29</f>
        <v>2.0833333333333335</v>
      </c>
    </row>
    <row r="30" spans="1:15" x14ac:dyDescent="0.25">
      <c r="I30">
        <v>0.15</v>
      </c>
      <c r="J30">
        <v>0.1</v>
      </c>
      <c r="K30">
        <v>300</v>
      </c>
    </row>
    <row r="32" spans="1:15" x14ac:dyDescent="0.25">
      <c r="A32">
        <v>1</v>
      </c>
      <c r="B32">
        <v>-1</v>
      </c>
      <c r="C32">
        <v>-1</v>
      </c>
      <c r="D32">
        <v>0</v>
      </c>
      <c r="E32">
        <v>0</v>
      </c>
      <c r="F32">
        <v>0</v>
      </c>
      <c r="G32">
        <v>-1</v>
      </c>
      <c r="I32">
        <f>I29*-$M$29</f>
        <v>-0.15</v>
      </c>
      <c r="J32">
        <f t="shared" ref="J32:K32" si="5">J29*-$M$29</f>
        <v>-5.6250000000000001E-2</v>
      </c>
      <c r="K32">
        <f t="shared" si="5"/>
        <v>-225.00000000000003</v>
      </c>
    </row>
    <row r="33" spans="1:14" x14ac:dyDescent="0.25">
      <c r="A33">
        <v>1</v>
      </c>
      <c r="B33">
        <v>-1</v>
      </c>
      <c r="C33">
        <v>-1</v>
      </c>
      <c r="D33">
        <v>0</v>
      </c>
      <c r="E33">
        <v>0</v>
      </c>
      <c r="F33">
        <v>0</v>
      </c>
      <c r="G33">
        <v>-1</v>
      </c>
    </row>
    <row r="34" spans="1:14" x14ac:dyDescent="0.25">
      <c r="I34">
        <f>I30+I32</f>
        <v>0</v>
      </c>
      <c r="J34">
        <f t="shared" ref="J34:K34" si="6">J30+J32</f>
        <v>4.3750000000000004E-2</v>
      </c>
      <c r="K34">
        <f t="shared" si="6"/>
        <v>74.999999999999972</v>
      </c>
    </row>
    <row r="36" spans="1:14" x14ac:dyDescent="0.25">
      <c r="J36">
        <f>K34/J34</f>
        <v>1714.2857142857135</v>
      </c>
    </row>
    <row r="37" spans="1:14" x14ac:dyDescent="0.25">
      <c r="A37">
        <v>0</v>
      </c>
      <c r="B37">
        <v>-9</v>
      </c>
      <c r="C37">
        <v>-5</v>
      </c>
      <c r="D37">
        <v>0</v>
      </c>
      <c r="E37">
        <v>0</v>
      </c>
      <c r="F37">
        <v>0</v>
      </c>
      <c r="G37">
        <v>-5</v>
      </c>
    </row>
    <row r="38" spans="1:14" x14ac:dyDescent="0.25">
      <c r="A38">
        <v>-9</v>
      </c>
      <c r="B38">
        <v>9</v>
      </c>
      <c r="C38">
        <v>9</v>
      </c>
      <c r="D38">
        <v>0</v>
      </c>
      <c r="E38">
        <v>0</v>
      </c>
      <c r="F38">
        <v>0</v>
      </c>
      <c r="G38">
        <v>9</v>
      </c>
    </row>
    <row r="39" spans="1:14" x14ac:dyDescent="0.25">
      <c r="A39">
        <f>SUM(A37+A38)</f>
        <v>-9</v>
      </c>
      <c r="B39">
        <f>SUM(B37+B38)</f>
        <v>0</v>
      </c>
      <c r="C39">
        <f>SUM(C37+C38)</f>
        <v>4</v>
      </c>
      <c r="D39">
        <v>0</v>
      </c>
      <c r="E39">
        <v>0</v>
      </c>
      <c r="F39">
        <v>0</v>
      </c>
      <c r="G39">
        <f>SUM(G37+G38)</f>
        <v>4</v>
      </c>
      <c r="I39">
        <v>0.25</v>
      </c>
      <c r="J39">
        <v>1</v>
      </c>
      <c r="K39">
        <v>1.25</v>
      </c>
      <c r="L39">
        <v>0</v>
      </c>
      <c r="M39">
        <v>0</v>
      </c>
      <c r="N39">
        <v>0</v>
      </c>
    </row>
    <row r="42" spans="1:14" x14ac:dyDescent="0.25">
      <c r="A42">
        <v>0</v>
      </c>
      <c r="B42">
        <v>1</v>
      </c>
      <c r="C42">
        <v>0</v>
      </c>
      <c r="D42">
        <v>1</v>
      </c>
      <c r="E42">
        <v>0</v>
      </c>
      <c r="F42">
        <v>0</v>
      </c>
      <c r="G42">
        <v>2</v>
      </c>
      <c r="H42" t="s">
        <v>12</v>
      </c>
      <c r="I42">
        <v>-25</v>
      </c>
      <c r="J42">
        <v>-60</v>
      </c>
      <c r="K42">
        <v>0</v>
      </c>
      <c r="L42">
        <v>0</v>
      </c>
      <c r="M42">
        <v>0</v>
      </c>
      <c r="N42">
        <v>12500000</v>
      </c>
    </row>
    <row r="43" spans="1:14" x14ac:dyDescent="0.25">
      <c r="A43">
        <v>1</v>
      </c>
      <c r="B43">
        <v>-1</v>
      </c>
      <c r="C43">
        <v>-1</v>
      </c>
      <c r="D43">
        <v>0</v>
      </c>
      <c r="E43">
        <v>0</v>
      </c>
      <c r="F43">
        <v>0</v>
      </c>
      <c r="G43">
        <v>-1</v>
      </c>
      <c r="H43" t="s">
        <v>5</v>
      </c>
      <c r="I43">
        <f>I39</f>
        <v>0.25</v>
      </c>
      <c r="J43">
        <f t="shared" ref="J43:N43" si="7">J39</f>
        <v>1</v>
      </c>
      <c r="K43">
        <f>K39</f>
        <v>1.25</v>
      </c>
      <c r="L43">
        <f t="shared" si="7"/>
        <v>0</v>
      </c>
      <c r="M43">
        <f t="shared" si="7"/>
        <v>0</v>
      </c>
      <c r="N43">
        <f t="shared" si="7"/>
        <v>0</v>
      </c>
    </row>
    <row r="44" spans="1:14" x14ac:dyDescent="0.25">
      <c r="A44">
        <f>SUM(A42+A43)</f>
        <v>1</v>
      </c>
      <c r="B44">
        <f>SUM(B42+B43)</f>
        <v>0</v>
      </c>
      <c r="C44">
        <f>SUM(C42+C43)</f>
        <v>-1</v>
      </c>
      <c r="D44">
        <f>SUM(D42+D43)</f>
        <v>1</v>
      </c>
      <c r="E44">
        <f>SUM(E42+E43)</f>
        <v>0</v>
      </c>
      <c r="F44">
        <v>0</v>
      </c>
      <c r="G44">
        <f>SUM(G42+G43)</f>
        <v>1</v>
      </c>
      <c r="H44" t="s">
        <v>8</v>
      </c>
      <c r="I44">
        <v>3</v>
      </c>
      <c r="J44">
        <v>5</v>
      </c>
      <c r="K44">
        <f>(1/$I$39)*K39</f>
        <v>5</v>
      </c>
      <c r="L44">
        <v>1</v>
      </c>
      <c r="M44">
        <v>250</v>
      </c>
      <c r="N44">
        <f t="shared" ref="J44:N44" si="8">(1/$I$39)*N39</f>
        <v>0</v>
      </c>
    </row>
    <row r="45" spans="1:14" x14ac:dyDescent="0.25">
      <c r="H45" t="s">
        <v>9</v>
      </c>
      <c r="I45">
        <v>5.5125E-2</v>
      </c>
      <c r="J45">
        <v>0</v>
      </c>
      <c r="K45">
        <v>-0.13500000000000001</v>
      </c>
      <c r="L45">
        <v>0</v>
      </c>
      <c r="M45">
        <v>1</v>
      </c>
      <c r="N45">
        <v>40.5</v>
      </c>
    </row>
    <row r="48" spans="1:14" x14ac:dyDescent="0.25">
      <c r="A48">
        <v>0</v>
      </c>
      <c r="B48">
        <v>10</v>
      </c>
      <c r="C48">
        <v>6</v>
      </c>
      <c r="D48">
        <v>0</v>
      </c>
      <c r="E48">
        <v>1</v>
      </c>
      <c r="F48">
        <v>0</v>
      </c>
      <c r="G48">
        <v>30</v>
      </c>
    </row>
    <row r="49" spans="1:14" x14ac:dyDescent="0.25">
      <c r="A49">
        <v>10</v>
      </c>
      <c r="B49">
        <v>-10</v>
      </c>
      <c r="C49">
        <v>-10</v>
      </c>
      <c r="D49">
        <v>0</v>
      </c>
      <c r="E49">
        <v>0</v>
      </c>
      <c r="F49">
        <v>0</v>
      </c>
      <c r="G49">
        <v>-10</v>
      </c>
      <c r="I49">
        <f>-J42/$J$43</f>
        <v>60</v>
      </c>
      <c r="J49">
        <f>-J44/$J$43</f>
        <v>-5</v>
      </c>
      <c r="K49">
        <f>-I45/$I$44</f>
        <v>-1.8374999999999999E-2</v>
      </c>
      <c r="N49">
        <f>K49*N44</f>
        <v>0</v>
      </c>
    </row>
    <row r="50" spans="1:14" x14ac:dyDescent="0.25">
      <c r="A50">
        <f>SUM(A48+A49)</f>
        <v>10</v>
      </c>
      <c r="B50">
        <f>SUM(B48+B49)</f>
        <v>0</v>
      </c>
      <c r="C50">
        <f>SUM(C48+C49)</f>
        <v>-4</v>
      </c>
      <c r="D50">
        <v>0</v>
      </c>
      <c r="E50">
        <f>SUM(E48+E49)</f>
        <v>1</v>
      </c>
      <c r="F50">
        <v>0</v>
      </c>
      <c r="G50">
        <f>SUM(G48+G49)</f>
        <v>20</v>
      </c>
    </row>
    <row r="51" spans="1:14" x14ac:dyDescent="0.25">
      <c r="I51">
        <f>I42+($I$49*I43)</f>
        <v>-10</v>
      </c>
      <c r="J51">
        <f>J42+($I$49*J43)</f>
        <v>0</v>
      </c>
      <c r="K51">
        <f t="shared" ref="K51:M51" si="9">K42+($I$49*K43)</f>
        <v>75</v>
      </c>
      <c r="L51">
        <f t="shared" si="9"/>
        <v>0</v>
      </c>
      <c r="M51">
        <f t="shared" si="9"/>
        <v>0</v>
      </c>
      <c r="N51">
        <f>N42+($I$49*N44)</f>
        <v>12500000</v>
      </c>
    </row>
    <row r="52" spans="1:14" x14ac:dyDescent="0.25">
      <c r="I52">
        <f>I44+($J$49*I43)</f>
        <v>1.75</v>
      </c>
      <c r="J52">
        <f t="shared" ref="J52:M52" si="10">J44+($J$49*J43)</f>
        <v>0</v>
      </c>
      <c r="K52">
        <f>K44+($J$49*K43)</f>
        <v>-1.25</v>
      </c>
      <c r="L52">
        <f t="shared" si="10"/>
        <v>1</v>
      </c>
      <c r="M52">
        <f t="shared" si="10"/>
        <v>250</v>
      </c>
      <c r="N52">
        <f>N43+($J$49*N44)</f>
        <v>0</v>
      </c>
    </row>
    <row r="53" spans="1:14" x14ac:dyDescent="0.25">
      <c r="A53">
        <v>0</v>
      </c>
      <c r="B53">
        <v>3</v>
      </c>
      <c r="C53">
        <v>1</v>
      </c>
      <c r="D53">
        <v>0</v>
      </c>
      <c r="E53">
        <v>0</v>
      </c>
      <c r="F53">
        <v>1</v>
      </c>
      <c r="G53">
        <v>7</v>
      </c>
      <c r="I53">
        <f>I44</f>
        <v>3</v>
      </c>
      <c r="J53">
        <f t="shared" ref="J53:N53" si="11">J44</f>
        <v>5</v>
      </c>
      <c r="K53">
        <f t="shared" si="11"/>
        <v>5</v>
      </c>
      <c r="L53">
        <f t="shared" si="11"/>
        <v>1</v>
      </c>
      <c r="M53">
        <f t="shared" si="11"/>
        <v>250</v>
      </c>
      <c r="N53">
        <f t="shared" si="11"/>
        <v>0</v>
      </c>
    </row>
    <row r="54" spans="1:14" x14ac:dyDescent="0.25">
      <c r="A54">
        <v>3</v>
      </c>
      <c r="B54">
        <v>-3</v>
      </c>
      <c r="C54">
        <v>-3</v>
      </c>
      <c r="D54">
        <v>0</v>
      </c>
      <c r="E54">
        <v>0</v>
      </c>
      <c r="F54">
        <v>0</v>
      </c>
      <c r="G54">
        <v>-3</v>
      </c>
      <c r="I54">
        <f>I45+($K$49*I44)</f>
        <v>0</v>
      </c>
      <c r="J54">
        <f>J45+($K$49*J44)</f>
        <v>-9.1874999999999998E-2</v>
      </c>
      <c r="K54">
        <f>K45+($K$49*K44)</f>
        <v>-0.22687499999999999</v>
      </c>
      <c r="L54">
        <f>L45+($K$49*L44)</f>
        <v>-1.8374999999999999E-2</v>
      </c>
      <c r="M54">
        <f>M45+($K$49*M44)</f>
        <v>-3.59375</v>
      </c>
      <c r="N54">
        <f>N45+($K$49*N44)</f>
        <v>40.5</v>
      </c>
    </row>
    <row r="55" spans="1:14" x14ac:dyDescent="0.25">
      <c r="A55">
        <f>SUM(A53+A54)</f>
        <v>3</v>
      </c>
      <c r="B55">
        <f>SUM(B53+B54)</f>
        <v>0</v>
      </c>
      <c r="C55">
        <f>SUM(C53+C54)</f>
        <v>-2</v>
      </c>
      <c r="D55">
        <v>0</v>
      </c>
      <c r="E55">
        <v>0</v>
      </c>
      <c r="F55">
        <f>SUM(F53+F54)</f>
        <v>1</v>
      </c>
      <c r="G55">
        <f>SUM(G53+G54)</f>
        <v>4</v>
      </c>
    </row>
    <row r="59" spans="1:14" x14ac:dyDescent="0.25">
      <c r="A59">
        <v>1</v>
      </c>
      <c r="B59">
        <v>-1</v>
      </c>
      <c r="C59">
        <v>-1</v>
      </c>
      <c r="D59">
        <v>0</v>
      </c>
      <c r="E59">
        <v>0</v>
      </c>
      <c r="F59">
        <v>0</v>
      </c>
      <c r="G59">
        <v>-1</v>
      </c>
    </row>
    <row r="60" spans="1:14" x14ac:dyDescent="0.25">
      <c r="A60">
        <v>1</v>
      </c>
      <c r="B60">
        <v>-1</v>
      </c>
      <c r="C60">
        <v>-1</v>
      </c>
      <c r="D60">
        <v>0</v>
      </c>
      <c r="E60">
        <v>0</v>
      </c>
      <c r="F60">
        <v>0</v>
      </c>
      <c r="G60">
        <v>-1</v>
      </c>
      <c r="J60">
        <f>N52/I52</f>
        <v>0</v>
      </c>
    </row>
    <row r="61" spans="1:14" x14ac:dyDescent="0.25">
      <c r="J61">
        <f t="shared" ref="J61:J62" si="12">N53/I53</f>
        <v>0</v>
      </c>
    </row>
    <row r="62" spans="1:14" x14ac:dyDescent="0.25">
      <c r="J62" t="e">
        <f t="shared" si="12"/>
        <v>#DIV/0!</v>
      </c>
    </row>
    <row r="63" spans="1:14" x14ac:dyDescent="0.25">
      <c r="A63">
        <v>-9</v>
      </c>
      <c r="B63">
        <v>0</v>
      </c>
      <c r="C63">
        <v>4</v>
      </c>
      <c r="D63">
        <v>0</v>
      </c>
      <c r="E63">
        <v>0</v>
      </c>
      <c r="F63">
        <v>0</v>
      </c>
      <c r="G63">
        <v>4</v>
      </c>
    </row>
    <row r="64" spans="1:14" x14ac:dyDescent="0.25">
      <c r="A64">
        <v>9</v>
      </c>
      <c r="B64">
        <v>-9</v>
      </c>
      <c r="C64">
        <v>-9</v>
      </c>
      <c r="D64">
        <v>0</v>
      </c>
      <c r="E64">
        <v>0</v>
      </c>
      <c r="F64">
        <v>0</v>
      </c>
      <c r="G64">
        <v>-9</v>
      </c>
    </row>
    <row r="65" spans="1:15" x14ac:dyDescent="0.25">
      <c r="A65">
        <f>SUM(A63+A64)</f>
        <v>0</v>
      </c>
      <c r="B65">
        <f>SUM(B63+B64)</f>
        <v>-9</v>
      </c>
      <c r="C65">
        <f>SUM(C63+C64)</f>
        <v>-5</v>
      </c>
      <c r="D65">
        <v>0</v>
      </c>
      <c r="E65">
        <v>0</v>
      </c>
      <c r="F65">
        <v>0</v>
      </c>
      <c r="G65">
        <f>SUM(G63+G64)</f>
        <v>-5</v>
      </c>
    </row>
    <row r="69" spans="1:15" x14ac:dyDescent="0.25">
      <c r="A69">
        <v>0</v>
      </c>
      <c r="B69">
        <v>0</v>
      </c>
      <c r="C69">
        <v>-1</v>
      </c>
      <c r="D69">
        <v>1</v>
      </c>
      <c r="E69">
        <v>0</v>
      </c>
      <c r="F69">
        <v>0</v>
      </c>
      <c r="G69">
        <v>1</v>
      </c>
      <c r="J69">
        <v>0.625</v>
      </c>
      <c r="K69">
        <v>1</v>
      </c>
      <c r="L69">
        <v>5</v>
      </c>
      <c r="M69">
        <v>0</v>
      </c>
      <c r="N69">
        <v>0</v>
      </c>
      <c r="O69">
        <v>2500</v>
      </c>
    </row>
    <row r="70" spans="1:15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J70">
        <v>7.1999999999999995E-2</v>
      </c>
      <c r="K70">
        <v>2.7E-2</v>
      </c>
      <c r="L70">
        <v>0</v>
      </c>
      <c r="M70">
        <v>0</v>
      </c>
      <c r="N70">
        <v>1</v>
      </c>
      <c r="O70">
        <v>108</v>
      </c>
    </row>
    <row r="71" spans="1:15" x14ac:dyDescent="0.25">
      <c r="A71">
        <f t="shared" ref="A71:G71" si="13">SUM(A69+A70)</f>
        <v>0</v>
      </c>
      <c r="B71">
        <f t="shared" si="13"/>
        <v>0</v>
      </c>
      <c r="C71">
        <f t="shared" si="13"/>
        <v>-1</v>
      </c>
      <c r="D71">
        <f t="shared" si="13"/>
        <v>1</v>
      </c>
      <c r="E71">
        <f t="shared" si="13"/>
        <v>0</v>
      </c>
      <c r="F71">
        <f t="shared" si="13"/>
        <v>0</v>
      </c>
      <c r="G71">
        <f t="shared" si="13"/>
        <v>1</v>
      </c>
    </row>
    <row r="73" spans="1:15" x14ac:dyDescent="0.25">
      <c r="A73">
        <v>10</v>
      </c>
      <c r="B73">
        <v>0</v>
      </c>
      <c r="C73">
        <v>-4</v>
      </c>
      <c r="D73">
        <v>0</v>
      </c>
      <c r="E73">
        <v>1</v>
      </c>
      <c r="F73">
        <v>0</v>
      </c>
      <c r="G73">
        <v>20</v>
      </c>
      <c r="K73">
        <f>-K70</f>
        <v>-2.7E-2</v>
      </c>
    </row>
    <row r="74" spans="1:15" x14ac:dyDescent="0.25">
      <c r="A74">
        <v>-10</v>
      </c>
      <c r="B74">
        <v>10</v>
      </c>
      <c r="C74">
        <v>10</v>
      </c>
      <c r="D74">
        <v>0</v>
      </c>
      <c r="E74">
        <v>0</v>
      </c>
      <c r="F74">
        <v>0</v>
      </c>
      <c r="G74">
        <v>10</v>
      </c>
      <c r="J74">
        <f>J69*$K$73</f>
        <v>-1.6875000000000001E-2</v>
      </c>
      <c r="K74">
        <f t="shared" ref="K74:O74" si="14">K69*$K$73</f>
        <v>-2.7E-2</v>
      </c>
      <c r="L74">
        <f t="shared" si="14"/>
        <v>-0.13500000000000001</v>
      </c>
      <c r="M74">
        <f t="shared" si="14"/>
        <v>0</v>
      </c>
      <c r="N74">
        <f t="shared" si="14"/>
        <v>0</v>
      </c>
      <c r="O74">
        <f t="shared" si="14"/>
        <v>-67.5</v>
      </c>
    </row>
    <row r="75" spans="1:15" x14ac:dyDescent="0.25">
      <c r="A75">
        <f>SUM(A73+A74)</f>
        <v>0</v>
      </c>
      <c r="B75">
        <f>SUM(B73+B74)</f>
        <v>10</v>
      </c>
      <c r="C75">
        <f>SUM(C73+C74)</f>
        <v>6</v>
      </c>
      <c r="D75">
        <v>0</v>
      </c>
      <c r="E75">
        <f>SUM(E73+E74)</f>
        <v>1</v>
      </c>
      <c r="F75">
        <v>0</v>
      </c>
      <c r="G75">
        <f>SUM(G73+G74)</f>
        <v>30</v>
      </c>
      <c r="J75">
        <f>J70+J74</f>
        <v>5.5124999999999993E-2</v>
      </c>
      <c r="K75">
        <f t="shared" ref="K75:O75" si="15">K70+K74</f>
        <v>0</v>
      </c>
      <c r="L75">
        <f t="shared" si="15"/>
        <v>-0.13500000000000001</v>
      </c>
      <c r="M75">
        <f t="shared" si="15"/>
        <v>0</v>
      </c>
      <c r="N75">
        <f t="shared" si="15"/>
        <v>1</v>
      </c>
      <c r="O75">
        <f t="shared" si="15"/>
        <v>40.5</v>
      </c>
    </row>
    <row r="77" spans="1:15" x14ac:dyDescent="0.25">
      <c r="B77">
        <v>4000</v>
      </c>
    </row>
    <row r="79" spans="1:15" x14ac:dyDescent="0.25">
      <c r="B79">
        <v>3500</v>
      </c>
      <c r="I79">
        <v>7.1999999999999995E-2</v>
      </c>
      <c r="J79">
        <v>2.7E-2</v>
      </c>
      <c r="K79">
        <v>0</v>
      </c>
      <c r="L79">
        <v>0</v>
      </c>
      <c r="M79">
        <v>1</v>
      </c>
      <c r="N79">
        <v>108</v>
      </c>
    </row>
    <row r="81" spans="2:15" x14ac:dyDescent="0.25">
      <c r="B81">
        <v>3000</v>
      </c>
      <c r="I81">
        <v>0.625</v>
      </c>
      <c r="J81">
        <v>1</v>
      </c>
      <c r="K81">
        <v>5</v>
      </c>
      <c r="L81">
        <v>0</v>
      </c>
      <c r="M81">
        <v>0</v>
      </c>
      <c r="N81">
        <v>2500</v>
      </c>
    </row>
    <row r="82" spans="2:15" x14ac:dyDescent="0.25">
      <c r="J82">
        <f>-J79</f>
        <v>-2.7E-2</v>
      </c>
    </row>
    <row r="83" spans="2:15" x14ac:dyDescent="0.25">
      <c r="B83">
        <v>2500</v>
      </c>
      <c r="I83">
        <f>I79+(I81*$J$82)</f>
        <v>5.5124999999999993E-2</v>
      </c>
      <c r="J83">
        <f>J79+(J81*$J$82)</f>
        <v>0</v>
      </c>
      <c r="K83">
        <f t="shared" ref="K83:N83" si="16">K79+(K81*$J$82)</f>
        <v>-0.13500000000000001</v>
      </c>
      <c r="L83">
        <f t="shared" si="16"/>
        <v>0</v>
      </c>
      <c r="M83">
        <f t="shared" si="16"/>
        <v>1</v>
      </c>
      <c r="N83">
        <f t="shared" si="16"/>
        <v>40.5</v>
      </c>
    </row>
    <row r="85" spans="2:15" x14ac:dyDescent="0.25">
      <c r="B85">
        <v>2000</v>
      </c>
    </row>
    <row r="87" spans="2:15" x14ac:dyDescent="0.25">
      <c r="B87">
        <v>1500</v>
      </c>
    </row>
    <row r="89" spans="2:15" x14ac:dyDescent="0.25">
      <c r="B89">
        <v>1000</v>
      </c>
    </row>
    <row r="91" spans="2:15" x14ac:dyDescent="0.25">
      <c r="B91">
        <v>500</v>
      </c>
    </row>
    <row r="92" spans="2:15" x14ac:dyDescent="0.25">
      <c r="M92">
        <v>-0.2</v>
      </c>
      <c r="N92">
        <v>0.8</v>
      </c>
      <c r="O92">
        <v>0</v>
      </c>
    </row>
    <row r="93" spans="2:15" x14ac:dyDescent="0.25">
      <c r="M93">
        <v>3</v>
      </c>
      <c r="N93">
        <v>5</v>
      </c>
      <c r="O93">
        <v>250</v>
      </c>
    </row>
    <row r="95" spans="2:15" x14ac:dyDescent="0.25">
      <c r="C95">
        <v>500</v>
      </c>
      <c r="D95">
        <v>1000</v>
      </c>
      <c r="E95">
        <v>1500</v>
      </c>
      <c r="F95">
        <v>2000</v>
      </c>
      <c r="G95">
        <v>2500</v>
      </c>
      <c r="H95">
        <v>3000</v>
      </c>
      <c r="I95">
        <v>3500</v>
      </c>
      <c r="J95">
        <v>4000</v>
      </c>
      <c r="L95">
        <f>-(M93/M92)</f>
        <v>15</v>
      </c>
    </row>
    <row r="97" spans="2:15" x14ac:dyDescent="0.25">
      <c r="M97">
        <f>$L$95*M92</f>
        <v>-3</v>
      </c>
      <c r="N97">
        <f t="shared" ref="N97:O97" si="17">$L$95*N92</f>
        <v>12</v>
      </c>
      <c r="O97">
        <f t="shared" si="17"/>
        <v>0</v>
      </c>
    </row>
    <row r="98" spans="2:15" x14ac:dyDescent="0.25">
      <c r="M98">
        <f>M93+M97</f>
        <v>0</v>
      </c>
      <c r="N98">
        <f t="shared" ref="N98:O98" si="18">N93+N97</f>
        <v>17</v>
      </c>
      <c r="O98">
        <f t="shared" si="18"/>
        <v>250</v>
      </c>
    </row>
    <row r="100" spans="2:15" x14ac:dyDescent="0.25">
      <c r="N100">
        <f>O98/N98</f>
        <v>14.705882352941176</v>
      </c>
    </row>
    <row r="102" spans="2:15" x14ac:dyDescent="0.25">
      <c r="B102">
        <v>80</v>
      </c>
      <c r="M102">
        <f>M93</f>
        <v>3</v>
      </c>
      <c r="N102">
        <f>N100*N93</f>
        <v>73.529411764705884</v>
      </c>
      <c r="O102">
        <f>O93</f>
        <v>250</v>
      </c>
    </row>
    <row r="103" spans="2:15" x14ac:dyDescent="0.25">
      <c r="O103">
        <f>O102-N102</f>
        <v>176.47058823529412</v>
      </c>
    </row>
    <row r="104" spans="2:15" x14ac:dyDescent="0.25">
      <c r="B104">
        <v>70</v>
      </c>
      <c r="O104">
        <f>O103/M102</f>
        <v>58.823529411764703</v>
      </c>
    </row>
    <row r="106" spans="2:15" x14ac:dyDescent="0.25">
      <c r="B106">
        <v>60</v>
      </c>
      <c r="C106" t="s">
        <v>1</v>
      </c>
    </row>
    <row r="108" spans="2:15" x14ac:dyDescent="0.25">
      <c r="B108">
        <v>50</v>
      </c>
    </row>
    <row r="110" spans="2:15" x14ac:dyDescent="0.25">
      <c r="B110">
        <v>40</v>
      </c>
    </row>
    <row r="112" spans="2:15" x14ac:dyDescent="0.25">
      <c r="B112">
        <v>30</v>
      </c>
    </row>
    <row r="114" spans="1:13" x14ac:dyDescent="0.25">
      <c r="B114">
        <v>20</v>
      </c>
    </row>
    <row r="116" spans="1:13" x14ac:dyDescent="0.25">
      <c r="B116">
        <v>10</v>
      </c>
    </row>
    <row r="118" spans="1:13" x14ac:dyDescent="0.25">
      <c r="C118" t="s">
        <v>0</v>
      </c>
      <c r="K118" t="s">
        <v>2</v>
      </c>
      <c r="M118" t="s">
        <v>3</v>
      </c>
    </row>
    <row r="121" spans="1:13" x14ac:dyDescent="0.25">
      <c r="C121">
        <v>10</v>
      </c>
      <c r="D121">
        <v>20</v>
      </c>
      <c r="E121">
        <v>30</v>
      </c>
      <c r="F121">
        <v>40</v>
      </c>
      <c r="G121">
        <v>50</v>
      </c>
      <c r="H121">
        <v>60</v>
      </c>
      <c r="I121">
        <v>70</v>
      </c>
      <c r="J121">
        <v>80</v>
      </c>
      <c r="K121">
        <v>90</v>
      </c>
      <c r="L121">
        <v>100</v>
      </c>
    </row>
    <row r="125" spans="1:13" x14ac:dyDescent="0.25">
      <c r="A125">
        <v>-24</v>
      </c>
      <c r="B125">
        <v>-22</v>
      </c>
      <c r="C125">
        <v>-45</v>
      </c>
      <c r="D125">
        <v>0</v>
      </c>
      <c r="E125">
        <v>0</v>
      </c>
      <c r="F125">
        <v>0</v>
      </c>
      <c r="G125">
        <v>0</v>
      </c>
    </row>
    <row r="126" spans="1:13" x14ac:dyDescent="0.25">
      <c r="A126" s="4">
        <v>30</v>
      </c>
      <c r="B126">
        <v>15</v>
      </c>
      <c r="C126">
        <v>45</v>
      </c>
      <c r="D126">
        <v>0</v>
      </c>
      <c r="E126">
        <v>0</v>
      </c>
      <c r="F126">
        <v>0</v>
      </c>
      <c r="G126">
        <v>630</v>
      </c>
    </row>
    <row r="127" spans="1:13" x14ac:dyDescent="0.25">
      <c r="A127">
        <f>SUM(A125+30)</f>
        <v>6</v>
      </c>
      <c r="B127">
        <f>SUM(B125+B126)</f>
        <v>-7</v>
      </c>
      <c r="C127">
        <f>SUM(C125+C126)</f>
        <v>0</v>
      </c>
      <c r="D127">
        <v>0</v>
      </c>
      <c r="E127">
        <v>0</v>
      </c>
      <c r="F127">
        <v>0</v>
      </c>
      <c r="G127">
        <v>630</v>
      </c>
    </row>
    <row r="131" spans="1:11" x14ac:dyDescent="0.25">
      <c r="A131">
        <v>0.125</v>
      </c>
      <c r="B131">
        <v>0.2</v>
      </c>
      <c r="C131">
        <v>1</v>
      </c>
      <c r="D131">
        <v>0</v>
      </c>
      <c r="E131">
        <v>0</v>
      </c>
      <c r="F131">
        <v>500</v>
      </c>
    </row>
    <row r="132" spans="1:11" x14ac:dyDescent="0.25">
      <c r="A132">
        <v>0.625</v>
      </c>
      <c r="B132">
        <v>1</v>
      </c>
      <c r="C132">
        <v>5</v>
      </c>
      <c r="D132">
        <v>0</v>
      </c>
      <c r="E132">
        <v>0</v>
      </c>
      <c r="F132">
        <v>2500</v>
      </c>
      <c r="H132">
        <v>0</v>
      </c>
      <c r="I132">
        <v>0.8</v>
      </c>
      <c r="J132">
        <v>0.8</v>
      </c>
      <c r="K132">
        <v>1</v>
      </c>
    </row>
    <row r="133" spans="1:11" x14ac:dyDescent="0.25">
      <c r="H133">
        <v>0</v>
      </c>
      <c r="I133">
        <v>1</v>
      </c>
      <c r="J133">
        <v>1</v>
      </c>
      <c r="K133">
        <v>1.25</v>
      </c>
    </row>
    <row r="135" spans="1:11" x14ac:dyDescent="0.25">
      <c r="A135">
        <v>-400</v>
      </c>
      <c r="B135">
        <v>-5000</v>
      </c>
      <c r="C135">
        <v>0</v>
      </c>
      <c r="D135">
        <v>0</v>
      </c>
      <c r="E135">
        <v>0</v>
      </c>
      <c r="F135">
        <v>0</v>
      </c>
    </row>
    <row r="136" spans="1:11" x14ac:dyDescent="0.25">
      <c r="A136">
        <v>3125</v>
      </c>
      <c r="B136">
        <v>5000</v>
      </c>
      <c r="C136">
        <v>25000</v>
      </c>
      <c r="D136">
        <v>0</v>
      </c>
      <c r="E136">
        <v>0</v>
      </c>
      <c r="F136">
        <v>12500000</v>
      </c>
      <c r="H136">
        <v>1</v>
      </c>
      <c r="I136">
        <v>-3</v>
      </c>
      <c r="J136">
        <v>-5</v>
      </c>
      <c r="K136">
        <v>0</v>
      </c>
    </row>
    <row r="137" spans="1:11" x14ac:dyDescent="0.25">
      <c r="A137">
        <f>SUM(A135+A136)</f>
        <v>2725</v>
      </c>
      <c r="B137">
        <f>SUM(B135+B136)</f>
        <v>0</v>
      </c>
      <c r="C137">
        <f>SUM(C135+C136)</f>
        <v>25000</v>
      </c>
      <c r="D137">
        <v>0</v>
      </c>
      <c r="E137">
        <v>0</v>
      </c>
      <c r="F137">
        <f>SUM(F135+F136)</f>
        <v>12500000</v>
      </c>
      <c r="H137">
        <v>0</v>
      </c>
      <c r="I137">
        <v>3</v>
      </c>
      <c r="J137">
        <v>3</v>
      </c>
      <c r="K137">
        <v>1.25</v>
      </c>
    </row>
    <row r="140" spans="1:11" x14ac:dyDescent="0.25">
      <c r="A140">
        <v>0.15</v>
      </c>
      <c r="B140">
        <v>0.1</v>
      </c>
      <c r="C140">
        <v>0</v>
      </c>
      <c r="D140">
        <v>1</v>
      </c>
      <c r="E140">
        <v>0</v>
      </c>
      <c r="F140">
        <v>300</v>
      </c>
      <c r="H140">
        <v>0</v>
      </c>
      <c r="I140">
        <v>1</v>
      </c>
      <c r="J140">
        <v>1</v>
      </c>
      <c r="K140">
        <v>1.25</v>
      </c>
    </row>
    <row r="141" spans="1:11" x14ac:dyDescent="0.25">
      <c r="A141">
        <v>0.52500000000000002</v>
      </c>
      <c r="B141">
        <v>-0.1</v>
      </c>
      <c r="C141">
        <v>-0.5</v>
      </c>
      <c r="D141">
        <v>0</v>
      </c>
      <c r="E141">
        <v>0</v>
      </c>
      <c r="F141">
        <v>-250</v>
      </c>
      <c r="H141">
        <v>0</v>
      </c>
      <c r="I141">
        <v>1</v>
      </c>
      <c r="J141">
        <v>1</v>
      </c>
      <c r="K141">
        <v>1.25</v>
      </c>
    </row>
    <row r="142" spans="1:11" x14ac:dyDescent="0.25">
      <c r="A142">
        <f>SUM(A140+A141)</f>
        <v>0.67500000000000004</v>
      </c>
      <c r="B142">
        <f>SUM(B140+B141)</f>
        <v>0</v>
      </c>
      <c r="C142">
        <f>SUM(C140+C141)</f>
        <v>-0.5</v>
      </c>
      <c r="D142">
        <v>1</v>
      </c>
      <c r="E142">
        <v>0</v>
      </c>
      <c r="F142">
        <f>SUM(F140+F141)</f>
        <v>50</v>
      </c>
    </row>
    <row r="144" spans="1:11" x14ac:dyDescent="0.25">
      <c r="H144">
        <v>1</v>
      </c>
      <c r="I144">
        <v>0</v>
      </c>
      <c r="J144">
        <v>-2</v>
      </c>
      <c r="K144">
        <v>1.25</v>
      </c>
    </row>
    <row r="145" spans="1:16" x14ac:dyDescent="0.25">
      <c r="H145">
        <v>0</v>
      </c>
      <c r="I145">
        <v>2</v>
      </c>
      <c r="J145">
        <v>2</v>
      </c>
      <c r="K145">
        <v>2.5</v>
      </c>
      <c r="M145" t="e">
        <f>O157/J157</f>
        <v>#DIV/0!</v>
      </c>
    </row>
    <row r="146" spans="1:16" x14ac:dyDescent="0.25">
      <c r="A146">
        <v>7.1999999999999995E-2</v>
      </c>
      <c r="B146">
        <v>2.7E-2</v>
      </c>
      <c r="C146">
        <v>0</v>
      </c>
      <c r="D146">
        <v>0</v>
      </c>
      <c r="E146">
        <v>1</v>
      </c>
      <c r="F146">
        <v>108</v>
      </c>
      <c r="H146">
        <v>1</v>
      </c>
      <c r="I146">
        <v>2</v>
      </c>
      <c r="J146">
        <v>0</v>
      </c>
      <c r="K146">
        <v>3.75</v>
      </c>
      <c r="M146">
        <f t="shared" ref="M146:M147" si="19">O158/J158</f>
        <v>0</v>
      </c>
    </row>
    <row r="147" spans="1:16" x14ac:dyDescent="0.25">
      <c r="A147">
        <v>-1.7999999999999999E-2</v>
      </c>
      <c r="B147">
        <v>-2.7E-2</v>
      </c>
      <c r="C147">
        <v>-0.13500000000000001</v>
      </c>
      <c r="D147">
        <v>0</v>
      </c>
      <c r="E147">
        <v>0</v>
      </c>
      <c r="F147">
        <v>-67.5</v>
      </c>
      <c r="M147">
        <f t="shared" si="19"/>
        <v>-0.1111111111111111</v>
      </c>
    </row>
    <row r="148" spans="1:16" x14ac:dyDescent="0.25">
      <c r="A148">
        <f>SUM(A146+A147)</f>
        <v>5.3999999999999992E-2</v>
      </c>
      <c r="B148">
        <f>SUM(B146+B147)</f>
        <v>0</v>
      </c>
      <c r="C148">
        <f>SUM(C146+C147)</f>
        <v>-0.13500000000000001</v>
      </c>
      <c r="D148">
        <v>0</v>
      </c>
      <c r="E148">
        <v>1</v>
      </c>
      <c r="F148">
        <f>SUM(F146+F147)</f>
        <v>40.5</v>
      </c>
    </row>
    <row r="150" spans="1:16" x14ac:dyDescent="0.25">
      <c r="J150">
        <v>-24</v>
      </c>
      <c r="K150">
        <v>-22</v>
      </c>
      <c r="L150">
        <v>-45</v>
      </c>
      <c r="M150">
        <v>0</v>
      </c>
      <c r="N150">
        <v>0</v>
      </c>
      <c r="O150">
        <v>0</v>
      </c>
      <c r="P150">
        <v>0</v>
      </c>
    </row>
    <row r="151" spans="1:16" x14ac:dyDescent="0.25">
      <c r="B151">
        <v>10</v>
      </c>
      <c r="J151">
        <v>2</v>
      </c>
      <c r="K151">
        <v>1</v>
      </c>
      <c r="L151">
        <v>1</v>
      </c>
      <c r="M151">
        <v>1</v>
      </c>
      <c r="N151">
        <v>0</v>
      </c>
      <c r="O151">
        <v>0</v>
      </c>
      <c r="P151">
        <v>42</v>
      </c>
    </row>
    <row r="152" spans="1:16" x14ac:dyDescent="0.25">
      <c r="J152">
        <v>2</v>
      </c>
      <c r="K152">
        <v>1</v>
      </c>
      <c r="L152">
        <v>2</v>
      </c>
      <c r="M152">
        <v>0</v>
      </c>
      <c r="N152">
        <v>1</v>
      </c>
      <c r="O152">
        <v>0</v>
      </c>
      <c r="P152">
        <v>40</v>
      </c>
    </row>
    <row r="153" spans="1:16" x14ac:dyDescent="0.25">
      <c r="B153">
        <v>9</v>
      </c>
      <c r="J153">
        <v>1</v>
      </c>
      <c r="K153">
        <v>5</v>
      </c>
      <c r="L153">
        <v>1</v>
      </c>
      <c r="M153">
        <v>0</v>
      </c>
      <c r="N153" s="7">
        <v>0</v>
      </c>
      <c r="O153">
        <v>1</v>
      </c>
      <c r="P153">
        <v>45</v>
      </c>
    </row>
    <row r="155" spans="1:16" x14ac:dyDescent="0.25">
      <c r="B155">
        <v>8</v>
      </c>
    </row>
    <row r="156" spans="1:16" x14ac:dyDescent="0.25">
      <c r="I156">
        <f>-K150</f>
        <v>22</v>
      </c>
      <c r="J156">
        <f>J150+($I$156*J158)</f>
        <v>20</v>
      </c>
      <c r="K156">
        <f>K150+($I$156*K158)</f>
        <v>0</v>
      </c>
      <c r="L156">
        <f t="shared" ref="L156:O156" si="20">L150+($I$156*L158)</f>
        <v>-1</v>
      </c>
      <c r="M156">
        <f t="shared" si="20"/>
        <v>0</v>
      </c>
      <c r="N156">
        <f t="shared" si="20"/>
        <v>22</v>
      </c>
      <c r="O156">
        <f t="shared" si="20"/>
        <v>0</v>
      </c>
      <c r="P156">
        <f t="shared" ref="K156:P156" si="21">P150+($I$156*P157)</f>
        <v>924</v>
      </c>
    </row>
    <row r="157" spans="1:16" x14ac:dyDescent="0.25">
      <c r="B157">
        <v>7</v>
      </c>
      <c r="I157">
        <f>-K151</f>
        <v>-1</v>
      </c>
      <c r="J157">
        <f>J151+($I$157*J158)</f>
        <v>0</v>
      </c>
      <c r="K157">
        <f>K151+($I$157*K158)</f>
        <v>0</v>
      </c>
      <c r="L157">
        <f t="shared" ref="L157:O157" si="22">L151+($I$157*L158)</f>
        <v>-1</v>
      </c>
      <c r="M157">
        <f t="shared" si="22"/>
        <v>1</v>
      </c>
      <c r="N157">
        <f t="shared" si="22"/>
        <v>-1</v>
      </c>
      <c r="O157">
        <f t="shared" si="22"/>
        <v>0</v>
      </c>
      <c r="P157">
        <f t="shared" ref="K157:P157" si="23">P151*(1/$L$151)</f>
        <v>42</v>
      </c>
    </row>
    <row r="158" spans="1:16" x14ac:dyDescent="0.25">
      <c r="I158">
        <f>-L152</f>
        <v>-2</v>
      </c>
      <c r="J158">
        <f>J152*(1/$K$152)</f>
        <v>2</v>
      </c>
      <c r="K158">
        <f>K152*(1/$K$152)</f>
        <v>1</v>
      </c>
      <c r="L158">
        <f t="shared" ref="L158:O158" si="24">L152*(1/$K$152)</f>
        <v>2</v>
      </c>
      <c r="M158">
        <f t="shared" si="24"/>
        <v>0</v>
      </c>
      <c r="N158">
        <f t="shared" si="24"/>
        <v>1</v>
      </c>
      <c r="O158">
        <f t="shared" si="24"/>
        <v>0</v>
      </c>
      <c r="P158">
        <f t="shared" ref="K158:P158" si="25">P152+(P157*$I$158)</f>
        <v>-44</v>
      </c>
    </row>
    <row r="159" spans="1:16" x14ac:dyDescent="0.25">
      <c r="B159">
        <v>6</v>
      </c>
      <c r="I159">
        <f>-K153</f>
        <v>-5</v>
      </c>
      <c r="J159">
        <f>J153+($I$159*J158)</f>
        <v>-9</v>
      </c>
      <c r="K159">
        <f>K153+($I$159*K158)</f>
        <v>0</v>
      </c>
      <c r="L159">
        <f t="shared" ref="L159:O159" si="26">L153+($I$159*L158)</f>
        <v>-9</v>
      </c>
      <c r="M159">
        <f t="shared" si="26"/>
        <v>0</v>
      </c>
      <c r="N159">
        <f t="shared" si="26"/>
        <v>-5</v>
      </c>
      <c r="O159">
        <f t="shared" si="26"/>
        <v>1</v>
      </c>
      <c r="P159">
        <f t="shared" ref="K159:P159" si="27">P153+(P157*$I$159)</f>
        <v>-165</v>
      </c>
    </row>
    <row r="161" spans="2:16" x14ac:dyDescent="0.25">
      <c r="B161">
        <v>5</v>
      </c>
    </row>
    <row r="163" spans="2:16" x14ac:dyDescent="0.25">
      <c r="B163">
        <v>4</v>
      </c>
      <c r="I163">
        <f>-J156</f>
        <v>-20</v>
      </c>
      <c r="J163">
        <f>J156+($I$163*J166)</f>
        <v>0</v>
      </c>
      <c r="K163">
        <f>K156+($I$163*K166)</f>
        <v>0</v>
      </c>
      <c r="L163">
        <f>L156+($I$163*L166)</f>
        <v>-21</v>
      </c>
      <c r="M163">
        <f>M156+($I$163*M166)</f>
        <v>0</v>
      </c>
      <c r="N163">
        <f>N156+($I$163*N166)</f>
        <v>10.888888888888889</v>
      </c>
      <c r="O163">
        <f>O156+($I$163*O166)</f>
        <v>2.2222222222222223</v>
      </c>
      <c r="P163" t="e">
        <f>P156+($I$163*P166)</f>
        <v>#DIV/0!</v>
      </c>
    </row>
    <row r="164" spans="2:16" x14ac:dyDescent="0.25">
      <c r="I164">
        <f>-J157</f>
        <v>0</v>
      </c>
      <c r="J164">
        <f>J157+(J166*$I$164)</f>
        <v>0</v>
      </c>
      <c r="K164">
        <f>K157+(K166*$I$164)</f>
        <v>0</v>
      </c>
      <c r="L164">
        <f>L157+(L166*$I$164)</f>
        <v>-1</v>
      </c>
      <c r="M164">
        <f>M157+(M166*$I$164)</f>
        <v>1</v>
      </c>
      <c r="N164">
        <f>N157+(N166*$I$164)</f>
        <v>-1</v>
      </c>
      <c r="O164">
        <f>O157+(O166*$I$164)</f>
        <v>0</v>
      </c>
      <c r="P164" t="e">
        <f>P157+(P166*$I$164)</f>
        <v>#DIV/0!</v>
      </c>
    </row>
    <row r="165" spans="2:16" x14ac:dyDescent="0.25">
      <c r="B165">
        <v>3</v>
      </c>
      <c r="I165">
        <f>-K158</f>
        <v>-1</v>
      </c>
      <c r="J165">
        <f>J158+($I$165*J166)</f>
        <v>1</v>
      </c>
      <c r="K165">
        <f>K158+($I$165*K166)</f>
        <v>1</v>
      </c>
      <c r="L165">
        <f t="shared" ref="L165:P165" si="28">L158+($I$165*L166)</f>
        <v>1</v>
      </c>
      <c r="M165">
        <f t="shared" si="28"/>
        <v>0</v>
      </c>
      <c r="N165">
        <f t="shared" si="28"/>
        <v>0.44444444444444442</v>
      </c>
      <c r="O165">
        <f t="shared" si="28"/>
        <v>0.1111111111111111</v>
      </c>
      <c r="P165" t="e">
        <f t="shared" si="28"/>
        <v>#DIV/0!</v>
      </c>
    </row>
    <row r="166" spans="2:16" x14ac:dyDescent="0.25">
      <c r="J166">
        <f>J159*(1/$J$159)</f>
        <v>1</v>
      </c>
      <c r="K166">
        <f t="shared" ref="K166:O166" si="29">K159*(1/$J$159)</f>
        <v>0</v>
      </c>
      <c r="L166">
        <f t="shared" si="29"/>
        <v>1</v>
      </c>
      <c r="M166">
        <f t="shared" si="29"/>
        <v>0</v>
      </c>
      <c r="N166">
        <f t="shared" si="29"/>
        <v>0.55555555555555558</v>
      </c>
      <c r="O166">
        <f t="shared" si="29"/>
        <v>-0.1111111111111111</v>
      </c>
      <c r="P166" t="e">
        <f t="shared" ref="L166:P166" si="30">P159*(1/$K$159)</f>
        <v>#DIV/0!</v>
      </c>
    </row>
    <row r="167" spans="2:16" x14ac:dyDescent="0.25">
      <c r="B167">
        <v>2</v>
      </c>
    </row>
    <row r="169" spans="2:16" x14ac:dyDescent="0.25">
      <c r="B169">
        <v>1</v>
      </c>
      <c r="C169" s="5"/>
      <c r="H169">
        <v>1</v>
      </c>
      <c r="I169">
        <f>-J163</f>
        <v>0</v>
      </c>
      <c r="J169">
        <f>J163+($I$169*J171)</f>
        <v>0</v>
      </c>
      <c r="K169">
        <f>K163+($I$169*K171)</f>
        <v>0</v>
      </c>
      <c r="L169">
        <f>L163+($I$169*L171)</f>
        <v>-21</v>
      </c>
      <c r="M169">
        <f>M163+($I$169*M171)</f>
        <v>0</v>
      </c>
      <c r="N169">
        <f>N163+($I$169*N171)</f>
        <v>10.888888888888889</v>
      </c>
      <c r="O169">
        <f>O163+($I$169*O171)</f>
        <v>2.2222222222222223</v>
      </c>
      <c r="P169" t="e">
        <f>P163+($I$169*P171)</f>
        <v>#DIV/0!</v>
      </c>
    </row>
    <row r="170" spans="2:16" x14ac:dyDescent="0.25">
      <c r="C170" s="5"/>
      <c r="H170">
        <v>2</v>
      </c>
      <c r="I170">
        <f>-J165</f>
        <v>-1</v>
      </c>
      <c r="J170">
        <f>J164+($I$170*J171)</f>
        <v>-1</v>
      </c>
      <c r="K170">
        <f t="shared" ref="K170:P170" si="31">K164+($I$170*K171)</f>
        <v>-1</v>
      </c>
      <c r="L170">
        <f t="shared" si="31"/>
        <v>-2</v>
      </c>
      <c r="M170">
        <f t="shared" si="31"/>
        <v>1</v>
      </c>
      <c r="N170">
        <f t="shared" si="31"/>
        <v>-1.4444444444444444</v>
      </c>
      <c r="O170">
        <f t="shared" si="31"/>
        <v>-0.1111111111111111</v>
      </c>
      <c r="P170" t="e">
        <f t="shared" si="31"/>
        <v>#DIV/0!</v>
      </c>
    </row>
    <row r="171" spans="2:16" x14ac:dyDescent="0.25">
      <c r="C171" s="5"/>
      <c r="H171">
        <v>3</v>
      </c>
      <c r="J171">
        <f>J165*(1/$J$165)</f>
        <v>1</v>
      </c>
      <c r="K171">
        <f t="shared" ref="K171:P171" si="32">K165*(1/$J$165)</f>
        <v>1</v>
      </c>
      <c r="L171">
        <f t="shared" si="32"/>
        <v>1</v>
      </c>
      <c r="M171">
        <f t="shared" si="32"/>
        <v>0</v>
      </c>
      <c r="N171">
        <f t="shared" si="32"/>
        <v>0.44444444444444442</v>
      </c>
      <c r="O171">
        <f t="shared" si="32"/>
        <v>0.1111111111111111</v>
      </c>
      <c r="P171" t="e">
        <f t="shared" si="32"/>
        <v>#DIV/0!</v>
      </c>
    </row>
    <row r="172" spans="2:16" x14ac:dyDescent="0.25">
      <c r="H172">
        <v>4</v>
      </c>
      <c r="I172">
        <f>-J166</f>
        <v>-1</v>
      </c>
      <c r="J172">
        <f>J166+($I$172*J171)</f>
        <v>0</v>
      </c>
      <c r="K172">
        <f t="shared" ref="K172:P172" si="33">K166+($I$172*K171)</f>
        <v>-1</v>
      </c>
      <c r="L172">
        <f t="shared" si="33"/>
        <v>0</v>
      </c>
      <c r="M172">
        <f t="shared" si="33"/>
        <v>0</v>
      </c>
      <c r="N172">
        <f t="shared" si="33"/>
        <v>0.11111111111111116</v>
      </c>
      <c r="O172">
        <f t="shared" si="33"/>
        <v>-0.22222222222222221</v>
      </c>
      <c r="P172" t="e">
        <f t="shared" si="33"/>
        <v>#DIV/0!</v>
      </c>
    </row>
    <row r="174" spans="2:16" x14ac:dyDescent="0.25">
      <c r="C174">
        <v>0.5</v>
      </c>
      <c r="D174">
        <v>1.5</v>
      </c>
      <c r="E174">
        <v>2.5</v>
      </c>
      <c r="F174">
        <v>3.4</v>
      </c>
      <c r="G174">
        <v>4.5</v>
      </c>
      <c r="H174">
        <v>5</v>
      </c>
    </row>
    <row r="175" spans="2:16" x14ac:dyDescent="0.25">
      <c r="L175">
        <v>24</v>
      </c>
      <c r="M175">
        <v>22</v>
      </c>
      <c r="N175">
        <v>45</v>
      </c>
    </row>
    <row r="176" spans="2:16" x14ac:dyDescent="0.25">
      <c r="L176" t="e">
        <f>P171*L175</f>
        <v>#DIV/0!</v>
      </c>
      <c r="M176" t="e">
        <f>P172*M175</f>
        <v>#DIV/0!</v>
      </c>
      <c r="N176" t="e">
        <f>P170*N175</f>
        <v>#DIV/0!</v>
      </c>
      <c r="P176" t="e">
        <f>SUM(L176:N176)</f>
        <v>#DIV/0!</v>
      </c>
    </row>
  </sheetData>
  <pageMargins left="0.7" right="0.7" top="0.75" bottom="0.75" header="0.3" footer="0.3"/>
  <pageSetup orientation="portrait" r:id="rId1"/>
  <drawing r:id="rId2"/>
  <tableParts count="21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Isabel Salvaño</dc:creator>
  <cp:lastModifiedBy>M-ENERGIAINTEGRAL</cp:lastModifiedBy>
  <dcterms:created xsi:type="dcterms:W3CDTF">2018-05-09T15:23:57Z</dcterms:created>
  <dcterms:modified xsi:type="dcterms:W3CDTF">2018-05-20T07:38:39Z</dcterms:modified>
</cp:coreProperties>
</file>