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ul\Desktop\VSCode\"/>
    </mc:Choice>
  </mc:AlternateContent>
  <xr:revisionPtr revIDLastSave="0" documentId="8_{97BB330D-8961-466F-AED7-540D167F055A}" xr6:coauthVersionLast="47" xr6:coauthVersionMax="47" xr10:uidLastSave="{00000000-0000-0000-0000-000000000000}"/>
  <bookViews>
    <workbookView xWindow="-108" yWindow="-108" windowWidth="23256" windowHeight="12456" xr2:uid="{C73147FC-2EB8-403C-8CF7-22C2F548A2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50" i="1" l="1"/>
  <c r="AB50" i="1"/>
  <c r="AC50" i="1" s="1"/>
  <c r="AD50" i="1" s="1"/>
  <c r="BA49" i="1"/>
  <c r="AB49" i="1"/>
  <c r="AC49" i="1" s="1"/>
  <c r="AD49" i="1" s="1"/>
  <c r="BA48" i="1"/>
  <c r="AB48" i="1"/>
  <c r="AC48" i="1" s="1"/>
  <c r="AD48" i="1" s="1"/>
  <c r="BA47" i="1"/>
  <c r="AB47" i="1"/>
  <c r="AC47" i="1" s="1"/>
  <c r="AD47" i="1" s="1"/>
  <c r="BA46" i="1"/>
  <c r="AB46" i="1"/>
  <c r="AC46" i="1" s="1"/>
  <c r="AD46" i="1" s="1"/>
  <c r="BA45" i="1"/>
  <c r="BB45" i="1" s="1"/>
  <c r="AC45" i="1"/>
  <c r="AD45" i="1" s="1"/>
  <c r="AB45" i="1"/>
  <c r="BB44" i="1"/>
  <c r="BA44" i="1"/>
  <c r="AB44" i="1"/>
  <c r="AC44" i="1" s="1"/>
  <c r="AD44" i="1" s="1"/>
  <c r="BA43" i="1"/>
  <c r="BB43" i="1" s="1"/>
  <c r="AB43" i="1"/>
  <c r="AC43" i="1" s="1"/>
  <c r="AD43" i="1" s="1"/>
  <c r="BB42" i="1"/>
  <c r="BA42" i="1"/>
  <c r="AB42" i="1"/>
  <c r="AC42" i="1" s="1"/>
  <c r="AD42" i="1" s="1"/>
  <c r="BA41" i="1"/>
  <c r="BB41" i="1" s="1"/>
  <c r="AB41" i="1"/>
  <c r="AC41" i="1" s="1"/>
  <c r="AD41" i="1" s="1"/>
  <c r="BB40" i="1"/>
  <c r="BA40" i="1"/>
  <c r="AD40" i="1"/>
  <c r="AC40" i="1"/>
  <c r="AB40" i="1"/>
  <c r="BA39" i="1"/>
  <c r="BB39" i="1" s="1"/>
  <c r="AC39" i="1"/>
  <c r="AD39" i="1" s="1"/>
  <c r="AB39" i="1"/>
  <c r="BB38" i="1"/>
  <c r="BA38" i="1"/>
  <c r="AB38" i="1"/>
  <c r="AC38" i="1" s="1"/>
  <c r="AD38" i="1" s="1"/>
  <c r="BA37" i="1"/>
  <c r="BB37" i="1" s="1"/>
  <c r="AC37" i="1"/>
  <c r="AD37" i="1" s="1"/>
  <c r="AB37" i="1"/>
  <c r="BA36" i="1"/>
  <c r="BB36" i="1" s="1"/>
  <c r="AB36" i="1"/>
  <c r="AC36" i="1" s="1"/>
  <c r="AD36" i="1" s="1"/>
  <c r="BA35" i="1"/>
  <c r="BB35" i="1" s="1"/>
  <c r="AC35" i="1"/>
  <c r="AD35" i="1" s="1"/>
  <c r="AB35" i="1"/>
  <c r="BA34" i="1"/>
  <c r="BB34" i="1" s="1"/>
  <c r="AB34" i="1"/>
  <c r="AC34" i="1" s="1"/>
  <c r="AD34" i="1" s="1"/>
  <c r="BB33" i="1"/>
  <c r="BA33" i="1"/>
  <c r="AC33" i="1"/>
  <c r="AD33" i="1" s="1"/>
  <c r="AB33" i="1"/>
  <c r="BA32" i="1"/>
  <c r="BB32" i="1" s="1"/>
  <c r="AB32" i="1"/>
  <c r="AC32" i="1" s="1"/>
  <c r="AD32" i="1" s="1"/>
  <c r="BA31" i="1"/>
  <c r="BB31" i="1" s="1"/>
  <c r="AC31" i="1"/>
  <c r="AD31" i="1" s="1"/>
  <c r="AB31" i="1"/>
  <c r="BB30" i="1"/>
  <c r="BA30" i="1"/>
  <c r="AB30" i="1"/>
  <c r="AC30" i="1" s="1"/>
  <c r="AD30" i="1" s="1"/>
  <c r="BA29" i="1"/>
  <c r="BB29" i="1" s="1"/>
  <c r="AC29" i="1"/>
  <c r="AD29" i="1" s="1"/>
  <c r="AB29" i="1"/>
  <c r="BB28" i="1"/>
  <c r="BA28" i="1"/>
  <c r="AB28" i="1"/>
  <c r="AC28" i="1" s="1"/>
  <c r="AD28" i="1" s="1"/>
  <c r="BA27" i="1"/>
  <c r="BB27" i="1" s="1"/>
  <c r="AB27" i="1"/>
  <c r="AC27" i="1" s="1"/>
  <c r="AD27" i="1" s="1"/>
  <c r="BB26" i="1"/>
  <c r="BA26" i="1"/>
  <c r="AB26" i="1"/>
  <c r="AC26" i="1" s="1"/>
  <c r="AD26" i="1" s="1"/>
  <c r="BA25" i="1"/>
  <c r="BB25" i="1" s="1"/>
  <c r="AB25" i="1"/>
  <c r="AC25" i="1" s="1"/>
  <c r="AD25" i="1" s="1"/>
  <c r="BB24" i="1"/>
  <c r="BA24" i="1"/>
  <c r="AD24" i="1"/>
  <c r="AC24" i="1"/>
  <c r="AB24" i="1"/>
  <c r="BA23" i="1"/>
  <c r="BB23" i="1" s="1"/>
  <c r="AB23" i="1"/>
  <c r="AC23" i="1" s="1"/>
  <c r="AD23" i="1" s="1"/>
  <c r="BB22" i="1"/>
  <c r="BA22" i="1"/>
  <c r="AB22" i="1"/>
  <c r="AC22" i="1" s="1"/>
  <c r="AD22" i="1" s="1"/>
  <c r="BA21" i="1"/>
  <c r="BB21" i="1" s="1"/>
  <c r="AC21" i="1"/>
  <c r="AD21" i="1" s="1"/>
  <c r="AB21" i="1"/>
  <c r="BA20" i="1"/>
  <c r="BB20" i="1" s="1"/>
  <c r="AB20" i="1"/>
  <c r="AC20" i="1" s="1"/>
  <c r="AD20" i="1" s="1"/>
  <c r="BA19" i="1"/>
  <c r="BB19" i="1" s="1"/>
  <c r="AC19" i="1"/>
  <c r="AD19" i="1" s="1"/>
  <c r="AB19" i="1"/>
  <c r="BA18" i="1"/>
  <c r="BB18" i="1" s="1"/>
  <c r="AB18" i="1"/>
  <c r="AC18" i="1" s="1"/>
  <c r="AD18" i="1" s="1"/>
  <c r="BB17" i="1"/>
  <c r="BA17" i="1"/>
  <c r="AC17" i="1"/>
  <c r="AD17" i="1" s="1"/>
  <c r="AB17" i="1"/>
  <c r="BA16" i="1"/>
  <c r="BB16" i="1" s="1"/>
  <c r="AB16" i="1"/>
  <c r="AC16" i="1" s="1"/>
  <c r="AD16" i="1" s="1"/>
  <c r="BA15" i="1"/>
  <c r="BB15" i="1" s="1"/>
  <c r="AC15" i="1"/>
  <c r="AD15" i="1" s="1"/>
  <c r="AB15" i="1"/>
  <c r="BB14" i="1"/>
  <c r="BA14" i="1"/>
  <c r="AB14" i="1"/>
  <c r="AC14" i="1" s="1"/>
  <c r="AD14" i="1" s="1"/>
  <c r="BA13" i="1"/>
  <c r="BB13" i="1" s="1"/>
  <c r="AD13" i="1"/>
  <c r="AC13" i="1"/>
  <c r="AB13" i="1"/>
  <c r="BB12" i="1"/>
  <c r="BA12" i="1"/>
  <c r="AB12" i="1"/>
  <c r="AC12" i="1" s="1"/>
  <c r="AD12" i="1" s="1"/>
  <c r="BA11" i="1"/>
  <c r="BB11" i="1" s="1"/>
  <c r="AB11" i="1"/>
  <c r="AC11" i="1" s="1"/>
  <c r="AD11" i="1" s="1"/>
  <c r="BB10" i="1"/>
  <c r="BA10" i="1"/>
  <c r="AC10" i="1"/>
  <c r="AD10" i="1" s="1"/>
  <c r="AB10" i="1"/>
  <c r="BA9" i="1"/>
  <c r="BB9" i="1" s="1"/>
  <c r="AB9" i="1"/>
  <c r="AC9" i="1" s="1"/>
  <c r="AD9" i="1" s="1"/>
  <c r="BB8" i="1"/>
  <c r="BA8" i="1"/>
  <c r="AD8" i="1"/>
  <c r="AC8" i="1"/>
  <c r="AB8" i="1"/>
  <c r="BA7" i="1"/>
  <c r="BB7" i="1" s="1"/>
  <c r="AB7" i="1"/>
  <c r="AC7" i="1" s="1"/>
  <c r="AD7" i="1" s="1"/>
  <c r="BB6" i="1"/>
  <c r="BA6" i="1"/>
  <c r="AB6" i="1"/>
  <c r="AC6" i="1" s="1"/>
  <c r="AD6" i="1" s="1"/>
  <c r="BA5" i="1"/>
  <c r="BB5" i="1" s="1"/>
  <c r="AC5" i="1"/>
  <c r="AD5" i="1" s="1"/>
  <c r="AB5" i="1"/>
  <c r="BA4" i="1"/>
  <c r="BB4" i="1" s="1"/>
  <c r="AB4" i="1"/>
  <c r="AC4" i="1" s="1"/>
  <c r="AD4" i="1" s="1"/>
  <c r="BB3" i="1"/>
  <c r="BA3" i="1"/>
  <c r="AP3" i="1"/>
  <c r="AQ3" i="1" s="1"/>
  <c r="AN3" i="1"/>
  <c r="AB3" i="1"/>
  <c r="AC3" i="1" s="1"/>
  <c r="AD3" i="1" s="1"/>
  <c r="BB52" i="1" l="1"/>
</calcChain>
</file>

<file path=xl/sharedStrings.xml><?xml version="1.0" encoding="utf-8"?>
<sst xmlns="http://schemas.openxmlformats.org/spreadsheetml/2006/main" count="876" uniqueCount="364">
  <si>
    <t xml:space="preserve"> </t>
  </si>
  <si>
    <t>RITM LAB ID</t>
  </si>
  <si>
    <t>UIC</t>
  </si>
  <si>
    <t>DATE RECEPTION
(MBL)</t>
  </si>
  <si>
    <t>DATE RECEIVED
(MBL)</t>
  </si>
  <si>
    <t>REMARKS</t>
  </si>
  <si>
    <t>SEQUENCING ID</t>
  </si>
  <si>
    <t>Criteria for selection</t>
  </si>
  <si>
    <t>Health Status</t>
  </si>
  <si>
    <t>DATE OF COLLECTION (MM-DD-YYYY)</t>
  </si>
  <si>
    <t>AGE</t>
  </si>
  <si>
    <t>SEX</t>
  </si>
  <si>
    <t>SPLE TYPE</t>
  </si>
  <si>
    <t>PATIENT ADDRESS (CITY)</t>
  </si>
  <si>
    <t>PATIENT ADDRESS (PROVINCE)</t>
  </si>
  <si>
    <t>PATIENT ADDRESS (REGION)</t>
  </si>
  <si>
    <t>DRU</t>
  </si>
  <si>
    <t>DRU ADDRESS</t>
  </si>
  <si>
    <t>DATE OF CDNA (MM-DD-YYYY)</t>
  </si>
  <si>
    <t>DATE OF MULTIPLEX (MM-DD-YYYY)</t>
  </si>
  <si>
    <t>PERFORMED BY: (INITIALS)</t>
  </si>
  <si>
    <t>DATE OF CLEAN UP (MM-DD-YYYY)</t>
  </si>
  <si>
    <t>DATE OF LIB PREP (MM-DD-YYYY)</t>
  </si>
  <si>
    <t>LIBRARY CONCENTRATION FROM QUBIT</t>
  </si>
  <si>
    <t>SIZE (bp)</t>
  </si>
  <si>
    <t>nM</t>
  </si>
  <si>
    <t>VOLUME FOR 400fmol SPLE (uL)</t>
  </si>
  <si>
    <r>
      <rPr>
        <b/>
        <sz val="12"/>
        <color rgb="FFFFFFFF"/>
        <rFont val="Calibri"/>
      </rPr>
      <t xml:space="preserve">VOLUME FOR NFW (uL) 
</t>
    </r>
    <r>
      <rPr>
        <b/>
        <i/>
        <sz val="12"/>
        <color rgb="FFFFFFFF"/>
        <rFont val="Calibri"/>
      </rPr>
      <t>total vol is 5uL</t>
    </r>
  </si>
  <si>
    <r>
      <rPr>
        <b/>
        <sz val="12"/>
        <color rgb="FFFFFFFF"/>
        <rFont val="Calibri"/>
      </rPr>
      <t xml:space="preserve">LIBRARY CONCENTRATION FROM QUBIT (1:5 dilution)
</t>
    </r>
    <r>
      <rPr>
        <b/>
        <i/>
        <sz val="12"/>
        <color rgb="FFFFFFFF"/>
        <rFont val="Calibri"/>
      </rPr>
      <t>total vol. 10uL</t>
    </r>
  </si>
  <si>
    <t>VOLUME FOR 400fmol 1:5 dilution SPLE (uL)</t>
  </si>
  <si>
    <r>
      <rPr>
        <b/>
        <sz val="12"/>
        <color rgb="FFFFFFFF"/>
        <rFont val="Calibri"/>
      </rPr>
      <t xml:space="preserve">VOLUME FOR NFW OF 1:5 DILUTION SPLE (uL) 
</t>
    </r>
    <r>
      <rPr>
        <b/>
        <i/>
        <sz val="12"/>
        <color rgb="FFFFFFFF"/>
        <rFont val="Calibri"/>
      </rPr>
      <t>total vol is 5uL</t>
    </r>
  </si>
  <si>
    <t>BARCODE</t>
  </si>
  <si>
    <t>LIBRARY CONCENTRATION FROM QUBIT (pooled prior to adapter ligation)</t>
  </si>
  <si>
    <t>LIBRARY CONCENTRATION FROM QUBIT (cleanup after adapter ligation)</t>
  </si>
  <si>
    <t>LIBRARY SIZE (bp)</t>
  </si>
  <si>
    <t>LIBRARY CONCENTRATION (nM)</t>
  </si>
  <si>
    <t>CONCENTRATION FOR LOADING (fmol)</t>
  </si>
  <si>
    <r>
      <rPr>
        <b/>
        <sz val="12"/>
        <color rgb="FFFFFFFF"/>
        <rFont val="Calibri"/>
      </rPr>
      <t xml:space="preserve">VOLUME FOR 400fmol POOLED LIBRARY (uL)
</t>
    </r>
    <r>
      <rPr>
        <b/>
        <sz val="12"/>
        <color rgb="FFFFFFFF"/>
        <rFont val="Calibri"/>
      </rPr>
      <t>i</t>
    </r>
    <r>
      <rPr>
        <b/>
        <i/>
        <sz val="12"/>
        <color rgb="FFFFFFFF"/>
        <rFont val="Calibri"/>
      </rPr>
      <t>f exceeds 12uL load full 12uL without adding any EB</t>
    </r>
  </si>
  <si>
    <r>
      <rPr>
        <b/>
        <sz val="12"/>
        <color rgb="FFFFFFFF"/>
        <rFont val="Calibri"/>
      </rPr>
      <t>VOLUME OF EB (uL)</t>
    </r>
    <r>
      <rPr>
        <b/>
        <sz val="12"/>
        <color rgb="FFFFFFFF"/>
        <rFont val="Calibri"/>
      </rPr>
      <t xml:space="preserve">
</t>
    </r>
    <r>
      <rPr>
        <b/>
        <i/>
        <sz val="12"/>
        <color rgb="FFFFFFFF"/>
        <rFont val="Calibri"/>
      </rPr>
      <t>total vol is 12uL</t>
    </r>
  </si>
  <si>
    <t>FLOW CELL ID USED</t>
  </si>
  <si>
    <t>DATE OF SEQUENCING (MM-DD-YYYY)</t>
  </si>
  <si>
    <t>% SARS-COV-2 Genome Coverage</t>
  </si>
  <si>
    <t>Lineage Assignment (Usher)</t>
  </si>
  <si>
    <t>Bammix</t>
  </si>
  <si>
    <t>Results Summary</t>
  </si>
  <si>
    <t>Grapevine Cluster ID</t>
  </si>
  <si>
    <t>Qualitative finding (for release or for further investigation)</t>
  </si>
  <si>
    <t>Date of Linelist Submission and For Review to LMD</t>
  </si>
  <si>
    <t>Remarks in Linelist</t>
  </si>
  <si>
    <t>Date of Linelist Submission and For Review to Doc Tim</t>
  </si>
  <si>
    <t>Turn Around Time (MBL)</t>
  </si>
  <si>
    <t>Turn Around Time (MBL to Doc Tim)</t>
  </si>
  <si>
    <t>Turn Around Time (MBL to EB)</t>
  </si>
  <si>
    <t>Lineage</t>
  </si>
  <si>
    <t xml:space="preserve">Remarks </t>
  </si>
  <si>
    <t>Action point</t>
  </si>
  <si>
    <t>Remarks</t>
  </si>
  <si>
    <t>Number of nucleotide positions with &gt;4 mutation &gt;20% mixture and &gt;20x depth of coverage</t>
  </si>
  <si>
    <t>QC CHECK</t>
  </si>
  <si>
    <t>Submit to GISAID?</t>
  </si>
  <si>
    <t>Action Point</t>
  </si>
  <si>
    <t>COV23-618008GC</t>
  </si>
  <si>
    <t>AIKWHVTUIM</t>
  </si>
  <si>
    <t>NEW-BATCH75</t>
  </si>
  <si>
    <t>PH-RITM-4075</t>
  </si>
  <si>
    <t>UNKNOWN EXPOSURE</t>
  </si>
  <si>
    <t>MILD</t>
  </si>
  <si>
    <t>F</t>
  </si>
  <si>
    <t>Other</t>
  </si>
  <si>
    <t>CITY OF LEGAZPI (CAPITAL)</t>
  </si>
  <si>
    <t>ALBAY</t>
  </si>
  <si>
    <t>BICOL</t>
  </si>
  <si>
    <t>BSL-SNRL</t>
  </si>
  <si>
    <t>Bicol Diagnostic Reference Laboratory Complex, Legazpi City, Albay</t>
  </si>
  <si>
    <t>EAM/BCM/RGA</t>
  </si>
  <si>
    <t>JGC/AAP</t>
  </si>
  <si>
    <t>01</t>
  </si>
  <si>
    <t>FAV 28841
962 pores</t>
  </si>
  <si>
    <t>05-09-2023
4:45PM</t>
  </si>
  <si>
    <t>XBB.1.32</t>
  </si>
  <si>
    <t>COV23-618009GC</t>
  </si>
  <si>
    <t>DHM5A9HA4J</t>
  </si>
  <si>
    <t>PH-RITM-4076</t>
  </si>
  <si>
    <t>DARAGA (LOCSIN)</t>
  </si>
  <si>
    <t>02</t>
  </si>
  <si>
    <t>XBB.1.5.51</t>
  </si>
  <si>
    <t>COV23-618155GC</t>
  </si>
  <si>
    <t>QNIHACWUQV</t>
  </si>
  <si>
    <t>NEW-BATCH77</t>
  </si>
  <si>
    <t>PH-RITM-4055</t>
  </si>
  <si>
    <t>M</t>
  </si>
  <si>
    <t>OTHER</t>
  </si>
  <si>
    <t>ORMOC CITY</t>
  </si>
  <si>
    <t>LEYTE</t>
  </si>
  <si>
    <t>EASTERN VISAYAS</t>
  </si>
  <si>
    <t>MANILA DOCTORS HOSPITAL</t>
  </si>
  <si>
    <t>667 United Nations Ave, Ermita, Manila, 1000 Metro Manila</t>
  </si>
  <si>
    <t>03</t>
  </si>
  <si>
    <t>XBB.1</t>
  </si>
  <si>
    <t>COV23-618156GC</t>
  </si>
  <si>
    <t>EESCLIBR1F</t>
  </si>
  <si>
    <t>PH-RITM-4056</t>
  </si>
  <si>
    <t>PLARIDEL</t>
  </si>
  <si>
    <t>MISAMIS OCCIDENTAL</t>
  </si>
  <si>
    <t>NOTHERN MINDANAO</t>
  </si>
  <si>
    <t>04</t>
  </si>
  <si>
    <t>COV23-618157GC</t>
  </si>
  <si>
    <t>RUFIVUBTHN</t>
  </si>
  <si>
    <t>PH-RITM-4057</t>
  </si>
  <si>
    <t>CITY OF NAGA</t>
  </si>
  <si>
    <t>CEBU</t>
  </si>
  <si>
    <t>CENTRAL VISAYAS</t>
  </si>
  <si>
    <t>05</t>
  </si>
  <si>
    <t>Unassigned</t>
  </si>
  <si>
    <t>COV23-618159GC</t>
  </si>
  <si>
    <t>GBYLZLTVXD</t>
  </si>
  <si>
    <t>PH-RITM-4058</t>
  </si>
  <si>
    <t>ADMITTED</t>
  </si>
  <si>
    <t>ASYMPTOMATIC</t>
  </si>
  <si>
    <t>NPS/OPS</t>
  </si>
  <si>
    <t>ARAKAN</t>
  </si>
  <si>
    <t>NORTH COTABATO</t>
  </si>
  <si>
    <t>SOCCSKARGEN</t>
  </si>
  <si>
    <t>M'LANG DISTRICT HOSPITAL MOLECULAR LABORATORY</t>
  </si>
  <si>
    <t>Rizal St, M'lang, Cotabato</t>
  </si>
  <si>
    <t>06</t>
  </si>
  <si>
    <t>XBC</t>
  </si>
  <si>
    <t>COV23-618160GC</t>
  </si>
  <si>
    <t>QOQN574V22</t>
  </si>
  <si>
    <t>PH-RITM-4059</t>
  </si>
  <si>
    <t>COLUMBIO</t>
  </si>
  <si>
    <t>SULTAN KUDARAT</t>
  </si>
  <si>
    <t>07</t>
  </si>
  <si>
    <t>COV23-618161GC</t>
  </si>
  <si>
    <t>DQUKKDZKA8</t>
  </si>
  <si>
    <t>PH-RITM-4060</t>
  </si>
  <si>
    <t>MODERATE</t>
  </si>
  <si>
    <t>NPS</t>
  </si>
  <si>
    <t>ALEOSAN</t>
  </si>
  <si>
    <t>08</t>
  </si>
  <si>
    <t>BA.2.3.20</t>
  </si>
  <si>
    <t>COV23-618162GC</t>
  </si>
  <si>
    <t>6XGSQOSBOC</t>
  </si>
  <si>
    <t>PH-RITM-4061</t>
  </si>
  <si>
    <t>MIDSAYAP</t>
  </si>
  <si>
    <t>09</t>
  </si>
  <si>
    <t>FL.10</t>
  </si>
  <si>
    <t>COV23-618163GC</t>
  </si>
  <si>
    <t>DXQOWHKUVS</t>
  </si>
  <si>
    <t>PH-RITM-4062</t>
  </si>
  <si>
    <t>T'BOLI</t>
  </si>
  <si>
    <t>SOUTH COTABATO</t>
  </si>
  <si>
    <t>COV23-618164GC</t>
  </si>
  <si>
    <t>41MCMDKAHI</t>
  </si>
  <si>
    <t>PH-RITM-4063</t>
  </si>
  <si>
    <t>SURALLAH</t>
  </si>
  <si>
    <t>COV23-618165GC</t>
  </si>
  <si>
    <t>XDLVB8C6YI</t>
  </si>
  <si>
    <t>PH-RITM-4064</t>
  </si>
  <si>
    <t>BANGA</t>
  </si>
  <si>
    <t>CM.8.1</t>
  </si>
  <si>
    <t>COV23-618166GC</t>
  </si>
  <si>
    <t>FPEWPFUKJA</t>
  </si>
  <si>
    <t>PH-RITM-4065</t>
  </si>
  <si>
    <t>TAMPAKAN</t>
  </si>
  <si>
    <t>COV23-618167GC</t>
  </si>
  <si>
    <t>12JYCRZOAR</t>
  </si>
  <si>
    <t>PH-RITM-4066</t>
  </si>
  <si>
    <t>POLOMOLOK</t>
  </si>
  <si>
    <t>COV23-618168GC</t>
  </si>
  <si>
    <t>DC6LJALMSD</t>
  </si>
  <si>
    <t>PH-RITM-4067</t>
  </si>
  <si>
    <t>COV23-618169GC</t>
  </si>
  <si>
    <t>ZLVV4MINGB</t>
  </si>
  <si>
    <t>PH-RITM-4068</t>
  </si>
  <si>
    <t>TUPI</t>
  </si>
  <si>
    <t>COV23-618170GC</t>
  </si>
  <si>
    <t>KYUEQEKBP2</t>
  </si>
  <si>
    <t>PH-RITM-4069</t>
  </si>
  <si>
    <t>COV22-614220GC</t>
  </si>
  <si>
    <t>RE4ORXRVTY</t>
  </si>
  <si>
    <t>REPEAT-BATCH56</t>
  </si>
  <si>
    <t>PH-RITM-2558</t>
  </si>
  <si>
    <t>Mild</t>
  </si>
  <si>
    <t>MAMBURAO</t>
  </si>
  <si>
    <t>OCCIDENTAL MINDORO</t>
  </si>
  <si>
    <t>MIMAROPA</t>
  </si>
  <si>
    <t>OCCIDENTAL MINDORO PROVINCIAL HOSPITAL - GENEXPERT LABORATORY</t>
  </si>
  <si>
    <t>Paluan Road, Bgy. Tayamaan, Mamburao, Occidental Mindoro</t>
  </si>
  <si>
    <t>BA.5.2</t>
  </si>
  <si>
    <t>COV22-614225GC</t>
  </si>
  <si>
    <t>D69FG7726X</t>
  </si>
  <si>
    <t>PH-RITM-2563</t>
  </si>
  <si>
    <t>Admitted</t>
  </si>
  <si>
    <t>CITY OF CALAPAN (CAPITAL)</t>
  </si>
  <si>
    <t>ORIENTAL MINDORO</t>
  </si>
  <si>
    <t>ORIENTAL MINDORO PROVINCIAL HOSPITAL</t>
  </si>
  <si>
    <t>Km 5 Nautical Highway, OMPH Compound, Santa Isabel, Calapan City, Oriental Mindoro</t>
  </si>
  <si>
    <t>COV22-613896GC</t>
  </si>
  <si>
    <t>83LPIETYMV</t>
  </si>
  <si>
    <t>PH-RITM-2569</t>
  </si>
  <si>
    <t>TIWI</t>
  </si>
  <si>
    <t>BA.5.10</t>
  </si>
  <si>
    <t>COV22-613698GC</t>
  </si>
  <si>
    <t>IEHI1KE1RA</t>
  </si>
  <si>
    <t>PH-RITM-2570</t>
  </si>
  <si>
    <t>Unknown Exposure</t>
  </si>
  <si>
    <t>Asymptomatic</t>
  </si>
  <si>
    <t>Cainta</t>
  </si>
  <si>
    <t>Rizal</t>
  </si>
  <si>
    <t>CALABARZON</t>
  </si>
  <si>
    <t>1300 Diosdado Macapagal Blvd, Pasay, Metro Manila</t>
  </si>
  <si>
    <t>BA.5.2.12</t>
  </si>
  <si>
    <t>COV22-613725GC</t>
  </si>
  <si>
    <t>4FM5EAXUGD</t>
  </si>
  <si>
    <t>PH-RITM-2571</t>
  </si>
  <si>
    <t>Cluster</t>
  </si>
  <si>
    <t>CITY OF MEYCAUAYAN</t>
  </si>
  <si>
    <t>BULACAN</t>
  </si>
  <si>
    <t>CENTRAL LUZON</t>
  </si>
  <si>
    <t>Jose R. Reyes Memorial Medical Center</t>
  </si>
  <si>
    <t>San Lazaro Compound, Rizal Ave., Sta. Cruz, Manila</t>
  </si>
  <si>
    <t>COV22-614020GC</t>
  </si>
  <si>
    <t>DW0Q7ILRIK</t>
  </si>
  <si>
    <t>PH-RITM-2574</t>
  </si>
  <si>
    <t>Admitted*</t>
  </si>
  <si>
    <t>City of Meycauayan</t>
  </si>
  <si>
    <t>Bulacan</t>
  </si>
  <si>
    <t>Philippine National Police Crime Laboratory (PNP Crime Lab.)</t>
  </si>
  <si>
    <t>National Headquarters, EDSA, Camp Crame, Quezon City</t>
  </si>
  <si>
    <t>COV22-614021GC</t>
  </si>
  <si>
    <t>PH-RITM-2575</t>
  </si>
  <si>
    <t>COV22-614704GC</t>
  </si>
  <si>
    <t>U229RFZSDB</t>
  </si>
  <si>
    <t>REPEAT-BATCH58</t>
  </si>
  <si>
    <t>PH-RITM-2794</t>
  </si>
  <si>
    <t>GENERAL SANTOS CITY (DADIANGAS)</t>
  </si>
  <si>
    <t>ST. ELIZABETH HOSPITAL, INC.</t>
  </si>
  <si>
    <t>National Highway, General Santos CIty South Cotabato 9500</t>
  </si>
  <si>
    <t>COV22-614705GC</t>
  </si>
  <si>
    <t>WKD99UOXD6</t>
  </si>
  <si>
    <t>PH-RITM-2795</t>
  </si>
  <si>
    <t>COV22-614721GC</t>
  </si>
  <si>
    <t>TBA56HPEVS</t>
  </si>
  <si>
    <t>REPEAT-BATCH59</t>
  </si>
  <si>
    <t>PH-RITM-2995</t>
  </si>
  <si>
    <t>KIDAPAWAN CITY</t>
  </si>
  <si>
    <t>COTABATO</t>
  </si>
  <si>
    <t>KIDAPAWAN CITY MOLECULAR LABORATORY</t>
  </si>
  <si>
    <t>Brgy Nuangan, Kidapawan City</t>
  </si>
  <si>
    <t>COV22-614950GC</t>
  </si>
  <si>
    <t>Z50PZJZHSP</t>
  </si>
  <si>
    <t>PH-RITM-3019</t>
  </si>
  <si>
    <t>SAN NICOLAS</t>
  </si>
  <si>
    <t>ILOCOS NORTE</t>
  </si>
  <si>
    <t>ILOCOS</t>
  </si>
  <si>
    <t>MARIANO MARCOS MEMORIAL HOSPITAL AND MEDICAL CENTER</t>
  </si>
  <si>
    <t>Brgy 6, San Julian, National Highway, City of Batac, Ilocos Norte</t>
  </si>
  <si>
    <t>COV22-615981GC</t>
  </si>
  <si>
    <t>Q4MDJALY5S</t>
  </si>
  <si>
    <t>REPEAT-BATCH63</t>
  </si>
  <si>
    <t>PH-RITM-3053</t>
  </si>
  <si>
    <t>City of Dasmari馻s</t>
  </si>
  <si>
    <t>Cavite</t>
  </si>
  <si>
    <t>Dr. Jose Fabella Memorial Hospital</t>
  </si>
  <si>
    <t>Brgy. 331, San Lazaro Compound, Tayuman Street, Sta. Cruz, Manila 1014</t>
  </si>
  <si>
    <t>COV22-615984GC</t>
  </si>
  <si>
    <t>PE5NLQSDNS</t>
  </si>
  <si>
    <t>PH-RITM-3055</t>
  </si>
  <si>
    <t>NAIC</t>
  </si>
  <si>
    <t>CAVITE</t>
  </si>
  <si>
    <t>Philippine General Hospital (PGH)</t>
  </si>
  <si>
    <t>Taft Ave., Ermita, Manila 1000</t>
  </si>
  <si>
    <t>-</t>
  </si>
  <si>
    <t>QC Fail prior to lib prep</t>
  </si>
  <si>
    <t>COV22-615993GC</t>
  </si>
  <si>
    <t>BEHH2PLQDT</t>
  </si>
  <si>
    <t>PH-RITM-3064</t>
  </si>
  <si>
    <t>CALINTAAN</t>
  </si>
  <si>
    <t>COV22-615982GC</t>
  </si>
  <si>
    <t>BSV4XJV2N3</t>
  </si>
  <si>
    <t>PH-RITM-3054</t>
  </si>
  <si>
    <t>City of Antipolo (Capital)</t>
  </si>
  <si>
    <t>CM.2</t>
  </si>
  <si>
    <t>COV22-615989GC</t>
  </si>
  <si>
    <t>E0OVDTWUGF</t>
  </si>
  <si>
    <t>PH-RITM-3060</t>
  </si>
  <si>
    <t>ALFONSO</t>
  </si>
  <si>
    <t>COV22-615991GC</t>
  </si>
  <si>
    <t>RWKJNXMLX2</t>
  </si>
  <si>
    <t>PH-RITM-3062</t>
  </si>
  <si>
    <t>CAINTA</t>
  </si>
  <si>
    <t>RIZAL</t>
  </si>
  <si>
    <t>COV22-615994GC</t>
  </si>
  <si>
    <t>ZAVLXNCNYF</t>
  </si>
  <si>
    <t>PH-RITM-3065</t>
  </si>
  <si>
    <t>CITY OF BACOOR</t>
  </si>
  <si>
    <t>COV22-615995GC</t>
  </si>
  <si>
    <t>2I6TREBVJ7</t>
  </si>
  <si>
    <t>PH-RITM-3066</t>
  </si>
  <si>
    <t>GENERAL EMILIO AGUINALDO</t>
  </si>
  <si>
    <t>COV22-615999GC</t>
  </si>
  <si>
    <t>QJYVQ78GSJ</t>
  </si>
  <si>
    <t>PH-RITM-3070</t>
  </si>
  <si>
    <t>Binangonan</t>
  </si>
  <si>
    <t>South Super Highway Molecular Diagnostic Laboratory</t>
  </si>
  <si>
    <t>KM17 West Service Road, Barangay Marcelo Green, Parañaque CIty</t>
  </si>
  <si>
    <t>COV22-616003GC</t>
  </si>
  <si>
    <t>KVLZWE8YAH</t>
  </si>
  <si>
    <t>PH-RITM-3074</t>
  </si>
  <si>
    <t>COV22-616028GC</t>
  </si>
  <si>
    <t>UQSCYNPMYA</t>
  </si>
  <si>
    <t>PH-RITM-3089</t>
  </si>
  <si>
    <t>San Mateo</t>
  </si>
  <si>
    <t>COV22-616011GC</t>
  </si>
  <si>
    <t>EO6R2JSUAX</t>
  </si>
  <si>
    <t>PH-RITM-3082</t>
  </si>
  <si>
    <t>Santa Rosa</t>
  </si>
  <si>
    <t>Laguna</t>
  </si>
  <si>
    <t>COV22-616008GC</t>
  </si>
  <si>
    <t>FKV0OMYSCV</t>
  </si>
  <si>
    <t>PH-RITM-3079</t>
  </si>
  <si>
    <t>COV22-616035GC</t>
  </si>
  <si>
    <t>46MNAHPAPJ</t>
  </si>
  <si>
    <t>PH-RITM-3091</t>
  </si>
  <si>
    <t>ANTIPOLO CITY</t>
  </si>
  <si>
    <t>Chinese General Hospital</t>
  </si>
  <si>
    <t>286 Blumentritt Rd, Santa Cruz, Manila, 1014 Metro Manila</t>
  </si>
  <si>
    <t>COV22-616965GC</t>
  </si>
  <si>
    <t>NO1R3A4VJL</t>
  </si>
  <si>
    <t>REPEAT-BATCH68B</t>
  </si>
  <si>
    <t>PH-RITM-3559</t>
  </si>
  <si>
    <t>Manila Doctors Hospital</t>
  </si>
  <si>
    <t>NEC (BATCH 77)</t>
  </si>
  <si>
    <t>PH-RITM-4070</t>
  </si>
  <si>
    <t>NEC (Reextracted Repeats)</t>
  </si>
  <si>
    <t>PH-RITM-4071</t>
  </si>
  <si>
    <t>NEC (BATCH 75)</t>
  </si>
  <si>
    <t>PH-RITM-4072</t>
  </si>
  <si>
    <t>NTC 1 (BATCH 77)</t>
  </si>
  <si>
    <t>Add NTC 1 during reagent prep</t>
  </si>
  <si>
    <t>PH-RITM-4073</t>
  </si>
  <si>
    <t>NTC 2 (BATCH 77)</t>
  </si>
  <si>
    <t>Add NTC 2 during template add</t>
  </si>
  <si>
    <t>PH-RITM-4074</t>
  </si>
  <si>
    <t>Legend:</t>
  </si>
  <si>
    <t>Number of samples submitted to GISAID:</t>
  </si>
  <si>
    <r>
      <rPr>
        <b/>
        <sz val="10"/>
        <color theme="1"/>
        <rFont val="Calibri"/>
      </rPr>
      <t xml:space="preserve">Batch 75 </t>
    </r>
    <r>
      <rPr>
        <sz val="10"/>
        <color theme="1"/>
        <rFont val="Calibri"/>
      </rPr>
      <t>- 2023 Samples</t>
    </r>
  </si>
  <si>
    <t>QC PASSED</t>
  </si>
  <si>
    <t>Batch 77</t>
  </si>
  <si>
    <t>QC FAILED</t>
  </si>
  <si>
    <t>Reextracted Repeats</t>
  </si>
  <si>
    <t>ARTIC v5.3.2 Optimization</t>
  </si>
  <si>
    <t>Dr. Sugamata Visit</t>
  </si>
  <si>
    <t>BATCH</t>
  </si>
  <si>
    <t>NEC dsDNA concentration (ng/ul)</t>
  </si>
  <si>
    <t>Sample ID</t>
  </si>
  <si>
    <t>Sample dsDNA concentration (ng/ul)</t>
  </si>
  <si>
    <t>Genome coverage (%)</t>
  </si>
  <si>
    <t>Pango lineage</t>
  </si>
  <si>
    <t>dsDNA concentration (ng/ul)</t>
  </si>
  <si>
    <t>BATCH 77</t>
  </si>
  <si>
    <t>BATCH 77 (Re-extracted Repeats)</t>
  </si>
  <si>
    <t>NEC B77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</si>
</sst>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mmmm\ d\,\ yyyy"/>
    <numFmt numFmtId="166" formatCode="m/d/yyyy"/>
    <numFmt numFmtId="167" formatCode="mm\-dd\-yy"/>
    <numFmt numFmtId="168" formatCode="mm\-dd\-yyyy"/>
    <numFmt numFmtId="169" formatCode="#,##0.0"/>
    <numFmt numFmtId="170" formatCode="mmmm&quot; &quot;d&quot;, &quot;yyyy"/>
  </numFmts>
  <fonts count="20">
    <font>
      <sz val="11"/>
      <color theme="1"/>
      <name val="Aptos Narrow"/>
      <family val="2"/>
      <scheme val="minor"/>
    </font>
    <font>
      <b/>
      <sz val="12"/>
      <color rgb="FFFFFFFF"/>
      <name val="Calibri"/>
    </font>
    <font>
      <b/>
      <i/>
      <sz val="12"/>
      <color rgb="FFFFFFFF"/>
      <name val="Calibri"/>
    </font>
    <font>
      <sz val="10"/>
      <name val="Calibri"/>
    </font>
    <font>
      <sz val="12"/>
      <color theme="1"/>
      <name val="Calibri"/>
    </font>
    <font>
      <sz val="10"/>
      <color theme="1"/>
      <name val="Aptos Narrow"/>
      <scheme val="minor"/>
    </font>
    <font>
      <sz val="11"/>
      <color rgb="FF000000"/>
      <name val="Calibri"/>
    </font>
    <font>
      <sz val="10"/>
      <color theme="1"/>
      <name val="Calibri"/>
    </font>
    <font>
      <sz val="10"/>
      <color rgb="FFFF0000"/>
      <name val="Aptos Narrow"/>
      <scheme val="minor"/>
    </font>
    <font>
      <sz val="10"/>
      <color rgb="FF000000"/>
      <name val="Aptos Narrow"/>
      <scheme val="minor"/>
    </font>
    <font>
      <sz val="11"/>
      <color theme="1"/>
      <name val="Calibri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Docs-Calibri"/>
    </font>
    <font>
      <sz val="12"/>
      <color theme="1"/>
      <name val="Aptos Narrow"/>
      <scheme val="minor"/>
    </font>
    <font>
      <b/>
      <sz val="10"/>
      <color theme="1"/>
      <name val="Aptos Narrow"/>
      <scheme val="minor"/>
    </font>
    <font>
      <b/>
      <sz val="10"/>
      <color theme="1"/>
      <name val="Calibri"/>
    </font>
    <font>
      <b/>
      <sz val="10"/>
      <color rgb="FFFFFFFF"/>
      <name val="Aptos Narrow"/>
      <scheme val="minor"/>
    </font>
    <font>
      <b/>
      <sz val="10"/>
      <color rgb="FFFFFFFF"/>
      <name val="Calibri"/>
    </font>
    <font>
      <sz val="10"/>
      <color rgb="FF0000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9BC2E6"/>
        <bgColor rgb="FF9BC2E6"/>
      </patternFill>
    </fill>
    <fill>
      <patternFill patternType="solid">
        <fgColor rgb="FFFFC0CB"/>
        <bgColor rgb="FFFFC0CB"/>
      </patternFill>
    </fill>
    <fill>
      <patternFill patternType="solid">
        <fgColor rgb="FFF4CCCC"/>
        <bgColor rgb="FFF4CCCC"/>
      </patternFill>
    </fill>
    <fill>
      <patternFill patternType="solid">
        <fgColor rgb="FF93C47D"/>
        <bgColor rgb="FF93C47D"/>
      </patternFill>
    </fill>
    <fill>
      <patternFill patternType="solid">
        <fgColor rgb="FFA2C4C9"/>
        <bgColor rgb="FFA2C4C9"/>
      </patternFill>
    </fill>
    <fill>
      <patternFill patternType="solid">
        <fgColor rgb="FFE06666"/>
        <bgColor rgb="FFE06666"/>
      </patternFill>
    </fill>
    <fill>
      <patternFill patternType="solid">
        <fgColor rgb="FF073763"/>
        <bgColor rgb="FF073763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2" xfId="0" applyFont="1" applyFill="1" applyBorder="1" applyAlignment="1">
      <alignment horizontal="center" wrapText="1"/>
    </xf>
    <xf numFmtId="0" fontId="3" fillId="0" borderId="6" xfId="0" applyFont="1" applyBorder="1"/>
    <xf numFmtId="0" fontId="4" fillId="2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5" fontId="5" fillId="4" borderId="2" xfId="0" applyNumberFormat="1" applyFont="1" applyFill="1" applyBorder="1" applyAlignment="1">
      <alignment horizontal="center" vertical="center"/>
    </xf>
    <xf numFmtId="166" fontId="6" fillId="0" borderId="2" xfId="0" applyNumberFormat="1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167" fontId="5" fillId="0" borderId="2" xfId="0" applyNumberFormat="1" applyFont="1" applyBorder="1" applyAlignment="1">
      <alignment horizontal="center" vertical="center"/>
    </xf>
    <xf numFmtId="168" fontId="5" fillId="0" borderId="1" xfId="0" applyNumberFormat="1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164" fontId="0" fillId="0" borderId="2" xfId="0" applyNumberFormat="1" applyBorder="1" applyAlignment="1">
      <alignment horizontal="center" vertical="center"/>
    </xf>
    <xf numFmtId="0" fontId="5" fillId="0" borderId="2" xfId="0" quotePrefix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top" wrapText="1"/>
    </xf>
    <xf numFmtId="4" fontId="7" fillId="0" borderId="1" xfId="0" applyNumberFormat="1" applyFont="1" applyBorder="1" applyAlignment="1">
      <alignment horizontal="center" vertical="top"/>
    </xf>
    <xf numFmtId="169" fontId="7" fillId="0" borderId="1" xfId="0" applyNumberFormat="1" applyFont="1" applyBorder="1" applyAlignment="1">
      <alignment horizontal="center" vertical="top"/>
    </xf>
    <xf numFmtId="0" fontId="5" fillId="0" borderId="2" xfId="0" applyFont="1" applyBorder="1"/>
    <xf numFmtId="0" fontId="5" fillId="4" borderId="2" xfId="0" applyFont="1" applyFill="1" applyBorder="1" applyAlignment="1">
      <alignment horizontal="center" vertical="center"/>
    </xf>
    <xf numFmtId="0" fontId="3" fillId="0" borderId="7" xfId="0" applyFont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70" fontId="4" fillId="4" borderId="2" xfId="0" applyNumberFormat="1" applyFont="1" applyFill="1" applyBorder="1" applyAlignment="1">
      <alignment horizontal="center" vertical="center"/>
    </xf>
    <xf numFmtId="166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70" fontId="10" fillId="0" borderId="2" xfId="0" applyNumberFormat="1" applyFont="1" applyBorder="1" applyAlignment="1">
      <alignment horizontal="center" vertical="center"/>
    </xf>
    <xf numFmtId="165" fontId="7" fillId="0" borderId="2" xfId="0" applyNumberFormat="1" applyFont="1" applyBorder="1" applyAlignment="1">
      <alignment horizontal="center" vertical="center"/>
    </xf>
    <xf numFmtId="0" fontId="11" fillId="0" borderId="0" xfId="0" applyFont="1"/>
    <xf numFmtId="0" fontId="12" fillId="0" borderId="0" xfId="0" applyFont="1"/>
    <xf numFmtId="170" fontId="7" fillId="0" borderId="2" xfId="0" applyNumberFormat="1" applyFont="1" applyBorder="1" applyAlignment="1">
      <alignment horizontal="center" vertical="center"/>
    </xf>
    <xf numFmtId="0" fontId="9" fillId="4" borderId="2" xfId="0" applyFont="1" applyFill="1" applyBorder="1" applyAlignment="1">
      <alignment horizontal="center"/>
    </xf>
    <xf numFmtId="0" fontId="13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170" fontId="4" fillId="0" borderId="2" xfId="0" applyNumberFormat="1" applyFont="1" applyBorder="1" applyAlignment="1">
      <alignment horizontal="center" vertical="center"/>
    </xf>
    <xf numFmtId="0" fontId="10" fillId="4" borderId="2" xfId="0" applyFont="1" applyFill="1" applyBorder="1" applyAlignment="1">
      <alignment horizontal="center"/>
    </xf>
    <xf numFmtId="0" fontId="11" fillId="0" borderId="5" xfId="0" applyFont="1" applyBorder="1"/>
    <xf numFmtId="0" fontId="12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170" fontId="14" fillId="0" borderId="2" xfId="0" applyNumberFormat="1" applyFont="1" applyBorder="1" applyAlignment="1">
      <alignment horizontal="center" vertical="center"/>
    </xf>
    <xf numFmtId="0" fontId="12" fillId="0" borderId="2" xfId="0" applyFont="1" applyBorder="1"/>
    <xf numFmtId="0" fontId="9" fillId="7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49" fontId="11" fillId="0" borderId="0" xfId="0" applyNumberFormat="1" applyFont="1"/>
    <xf numFmtId="0" fontId="5" fillId="0" borderId="0" xfId="0" applyFont="1" applyAlignment="1">
      <alignment horizontal="center"/>
    </xf>
    <xf numFmtId="0" fontId="15" fillId="0" borderId="0" xfId="0" applyFont="1" applyAlignment="1">
      <alignment horizontal="right"/>
    </xf>
    <xf numFmtId="0" fontId="15" fillId="0" borderId="0" xfId="0" applyFont="1"/>
    <xf numFmtId="0" fontId="5" fillId="0" borderId="0" xfId="0" applyFont="1"/>
    <xf numFmtId="0" fontId="5" fillId="3" borderId="0" xfId="0" applyFont="1" applyFill="1" applyAlignment="1">
      <alignment wrapText="1"/>
    </xf>
    <xf numFmtId="0" fontId="15" fillId="8" borderId="0" xfId="0" applyFont="1" applyFill="1" applyAlignment="1">
      <alignment horizontal="center" vertical="center"/>
    </xf>
    <xf numFmtId="0" fontId="5" fillId="9" borderId="0" xfId="0" applyFont="1" applyFill="1" applyAlignment="1">
      <alignment wrapText="1"/>
    </xf>
    <xf numFmtId="0" fontId="15" fillId="10" borderId="0" xfId="0" applyFont="1" applyFill="1" applyAlignment="1">
      <alignment horizontal="center" vertical="center"/>
    </xf>
    <xf numFmtId="0" fontId="5" fillId="6" borderId="0" xfId="0" applyFont="1" applyFill="1" applyAlignment="1">
      <alignment wrapText="1"/>
    </xf>
    <xf numFmtId="0" fontId="17" fillId="11" borderId="2" xfId="0" applyFont="1" applyFill="1" applyBorder="1" applyAlignment="1">
      <alignment vertical="top" wrapText="1"/>
    </xf>
    <xf numFmtId="0" fontId="18" fillId="11" borderId="2" xfId="0" applyFont="1" applyFill="1" applyBorder="1" applyAlignment="1">
      <alignment horizontal="center" vertical="top" wrapText="1"/>
    </xf>
    <xf numFmtId="0" fontId="18" fillId="11" borderId="2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164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164" fontId="7" fillId="0" borderId="6" xfId="0" applyNumberFormat="1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top" wrapText="1"/>
    </xf>
    <xf numFmtId="0" fontId="19" fillId="0" borderId="2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  <xf numFmtId="164" fontId="7" fillId="0" borderId="6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3">
    <dxf>
      <font>
        <color theme="9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00"/>
      </font>
      <fill>
        <patternFill patternType="solid">
          <fgColor rgb="FFDD7E6B"/>
          <bgColor rgb="FFDD7E6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BC21D-18EF-4A32-ACB1-38C3045A3C7C}">
  <dimension ref="A1:BN936"/>
  <sheetViews>
    <sheetView tabSelected="1" workbookViewId="0">
      <selection activeCell="F10" sqref="F10"/>
    </sheetView>
  </sheetViews>
  <sheetFormatPr defaultColWidth="14.44140625" defaultRowHeight="14.4"/>
  <cols>
    <col min="2" max="2" width="21.6640625" customWidth="1"/>
    <col min="5" max="5" width="21.88671875" customWidth="1"/>
  </cols>
  <sheetData>
    <row r="1" spans="1:66" ht="46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20</v>
      </c>
      <c r="X1" s="1" t="s">
        <v>22</v>
      </c>
      <c r="Y1" s="1" t="s">
        <v>20</v>
      </c>
      <c r="Z1" s="4" t="s">
        <v>23</v>
      </c>
      <c r="AA1" s="1" t="s">
        <v>24</v>
      </c>
      <c r="AB1" s="5" t="s">
        <v>25</v>
      </c>
      <c r="AC1" s="6" t="s">
        <v>26</v>
      </c>
      <c r="AD1" s="6" t="s">
        <v>27</v>
      </c>
      <c r="AE1" s="1" t="s">
        <v>28</v>
      </c>
      <c r="AF1" s="1" t="s">
        <v>25</v>
      </c>
      <c r="AG1" s="6" t="s">
        <v>29</v>
      </c>
      <c r="AH1" s="6" t="s">
        <v>30</v>
      </c>
      <c r="AI1" s="1" t="s">
        <v>5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7" t="s">
        <v>41</v>
      </c>
      <c r="AU1" s="8" t="s">
        <v>42</v>
      </c>
      <c r="AV1" s="9"/>
      <c r="AW1" s="10"/>
      <c r="AX1" s="8" t="s">
        <v>43</v>
      </c>
      <c r="AY1" s="9"/>
      <c r="AZ1" s="10"/>
      <c r="BA1" s="8" t="s">
        <v>44</v>
      </c>
      <c r="BB1" s="9"/>
      <c r="BC1" s="9"/>
      <c r="BD1" s="10"/>
      <c r="BE1" s="1" t="s">
        <v>45</v>
      </c>
      <c r="BF1" s="1" t="s">
        <v>46</v>
      </c>
      <c r="BG1" s="1" t="s">
        <v>47</v>
      </c>
      <c r="BH1" s="1" t="s">
        <v>48</v>
      </c>
      <c r="BI1" s="1" t="s">
        <v>49</v>
      </c>
      <c r="BJ1" s="1" t="s">
        <v>50</v>
      </c>
      <c r="BK1" s="1" t="s">
        <v>51</v>
      </c>
      <c r="BL1" s="1" t="s">
        <v>52</v>
      </c>
      <c r="BM1" s="11"/>
      <c r="BN1" s="11"/>
    </row>
    <row r="2" spans="1:66" ht="32.25" customHeight="1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3"/>
      <c r="O2" s="13"/>
      <c r="P2" s="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2" t="s">
        <v>53</v>
      </c>
      <c r="AV2" s="2" t="s">
        <v>54</v>
      </c>
      <c r="AW2" s="2" t="s">
        <v>55</v>
      </c>
      <c r="AX2" s="2" t="s">
        <v>56</v>
      </c>
      <c r="AY2" s="2" t="s">
        <v>57</v>
      </c>
      <c r="AZ2" s="2" t="s">
        <v>55</v>
      </c>
      <c r="BA2" s="2" t="s">
        <v>58</v>
      </c>
      <c r="BB2" s="2" t="s">
        <v>59</v>
      </c>
      <c r="BC2" s="2" t="s">
        <v>60</v>
      </c>
      <c r="BD2" s="2" t="s">
        <v>56</v>
      </c>
      <c r="BE2" s="12"/>
      <c r="BF2" s="12"/>
      <c r="BG2" s="12"/>
      <c r="BH2" s="12"/>
      <c r="BI2" s="12"/>
      <c r="BJ2" s="12"/>
      <c r="BK2" s="12"/>
      <c r="BL2" s="12"/>
      <c r="BM2" s="11"/>
      <c r="BN2" s="11"/>
    </row>
    <row r="3" spans="1:66">
      <c r="A3" s="14">
        <v>1</v>
      </c>
      <c r="B3" s="15" t="s">
        <v>61</v>
      </c>
      <c r="C3" s="16" t="s">
        <v>62</v>
      </c>
      <c r="D3" s="17">
        <v>44986</v>
      </c>
      <c r="E3" s="15"/>
      <c r="F3" s="15" t="s">
        <v>63</v>
      </c>
      <c r="G3" s="15" t="s">
        <v>64</v>
      </c>
      <c r="H3" s="16" t="s">
        <v>65</v>
      </c>
      <c r="I3" s="16" t="s">
        <v>66</v>
      </c>
      <c r="J3" s="18">
        <v>44980</v>
      </c>
      <c r="K3" s="16">
        <v>35</v>
      </c>
      <c r="L3" s="16" t="s">
        <v>67</v>
      </c>
      <c r="M3" s="16" t="s">
        <v>68</v>
      </c>
      <c r="N3" s="16" t="s">
        <v>69</v>
      </c>
      <c r="O3" s="16" t="s">
        <v>70</v>
      </c>
      <c r="P3" s="15" t="s">
        <v>71</v>
      </c>
      <c r="Q3" s="16" t="s">
        <v>72</v>
      </c>
      <c r="R3" s="19" t="s">
        <v>73</v>
      </c>
      <c r="S3" s="20">
        <v>45040</v>
      </c>
      <c r="T3" s="20">
        <v>45040</v>
      </c>
      <c r="U3" s="15" t="s">
        <v>74</v>
      </c>
      <c r="V3" s="20">
        <v>45041</v>
      </c>
      <c r="W3" s="15" t="s">
        <v>74</v>
      </c>
      <c r="X3" s="21">
        <v>45055</v>
      </c>
      <c r="Y3" s="22" t="s">
        <v>75</v>
      </c>
      <c r="Z3" s="23">
        <v>74.599999999999994</v>
      </c>
      <c r="AA3" s="15">
        <v>400</v>
      </c>
      <c r="AB3" s="23">
        <f t="shared" ref="AB3:AB50" si="0">Z3*1000000/(660*AA3)</f>
        <v>282.57575757575756</v>
      </c>
      <c r="AC3" s="23">
        <f t="shared" ref="AC3:AC50" si="1">AA3/AB3</f>
        <v>1.4155495978552279</v>
      </c>
      <c r="AD3" s="23">
        <f t="shared" ref="AD3:AD50" si="2">5-AC3</f>
        <v>3.5844504021447721</v>
      </c>
      <c r="AE3" s="15"/>
      <c r="AF3" s="15"/>
      <c r="AG3" s="15"/>
      <c r="AH3" s="15"/>
      <c r="AI3" s="15"/>
      <c r="AJ3" s="24" t="s">
        <v>76</v>
      </c>
      <c r="AK3" s="22">
        <v>12.6</v>
      </c>
      <c r="AL3" s="22">
        <v>8.6</v>
      </c>
      <c r="AM3" s="25">
        <v>480</v>
      </c>
      <c r="AN3" s="26">
        <f>(AL3*1000000)/(660*AM3)</f>
        <v>27.146464646464647</v>
      </c>
      <c r="AO3" s="25">
        <v>50</v>
      </c>
      <c r="AP3" s="27">
        <f>AO3/AN3</f>
        <v>1.8418604651162791</v>
      </c>
      <c r="AQ3" s="27">
        <f>12-AP3</f>
        <v>10.158139534883722</v>
      </c>
      <c r="AR3" s="22" t="s">
        <v>77</v>
      </c>
      <c r="AS3" s="22" t="s">
        <v>78</v>
      </c>
      <c r="AT3" s="15">
        <v>72.11</v>
      </c>
      <c r="AU3" s="15" t="s">
        <v>79</v>
      </c>
      <c r="AW3" s="15"/>
      <c r="AX3" s="15"/>
      <c r="AY3" s="15"/>
      <c r="AZ3" s="15"/>
      <c r="BA3" s="15" t="str">
        <f t="shared" ref="BA3:BA50" si="3">IF(OR(AV3="QC Fail prior to lib prep",AV3="Unassigned",AT3&lt;70),"FAIL","PASS")</f>
        <v>PASS</v>
      </c>
      <c r="BB3" s="15" t="str">
        <f t="shared" ref="BB3:BB45" si="4">IF(BA3="PASS","YES","NO")</f>
        <v>YES</v>
      </c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28"/>
      <c r="BN3" s="28"/>
    </row>
    <row r="4" spans="1:66">
      <c r="A4" s="14">
        <v>2</v>
      </c>
      <c r="B4" s="15" t="s">
        <v>80</v>
      </c>
      <c r="C4" s="16" t="s">
        <v>81</v>
      </c>
      <c r="D4" s="17">
        <v>44986</v>
      </c>
      <c r="E4" s="29"/>
      <c r="F4" s="15" t="s">
        <v>63</v>
      </c>
      <c r="G4" s="15" t="s">
        <v>82</v>
      </c>
      <c r="H4" s="16" t="s">
        <v>65</v>
      </c>
      <c r="I4" s="16" t="s">
        <v>66</v>
      </c>
      <c r="J4" s="18">
        <v>44979</v>
      </c>
      <c r="K4" s="16">
        <v>21</v>
      </c>
      <c r="L4" s="16" t="s">
        <v>67</v>
      </c>
      <c r="M4" s="16" t="s">
        <v>68</v>
      </c>
      <c r="N4" s="16" t="s">
        <v>83</v>
      </c>
      <c r="O4" s="16" t="s">
        <v>70</v>
      </c>
      <c r="P4" s="15" t="s">
        <v>71</v>
      </c>
      <c r="Q4" s="16" t="s">
        <v>72</v>
      </c>
      <c r="R4" s="19" t="s">
        <v>73</v>
      </c>
      <c r="S4" s="20">
        <v>45040</v>
      </c>
      <c r="T4" s="20">
        <v>45040</v>
      </c>
      <c r="U4" s="15" t="s">
        <v>74</v>
      </c>
      <c r="V4" s="20">
        <v>45041</v>
      </c>
      <c r="W4" s="15" t="s">
        <v>74</v>
      </c>
      <c r="X4" s="30"/>
      <c r="Y4" s="30"/>
      <c r="Z4" s="15">
        <v>66.2</v>
      </c>
      <c r="AA4" s="15">
        <v>400</v>
      </c>
      <c r="AB4" s="23">
        <f t="shared" si="0"/>
        <v>250.75757575757575</v>
      </c>
      <c r="AC4" s="23">
        <f t="shared" si="1"/>
        <v>1.595166163141994</v>
      </c>
      <c r="AD4" s="23">
        <f t="shared" si="2"/>
        <v>3.404833836858006</v>
      </c>
      <c r="AE4" s="15"/>
      <c r="AF4" s="15"/>
      <c r="AG4" s="15"/>
      <c r="AH4" s="15"/>
      <c r="AI4" s="15"/>
      <c r="AJ4" s="24" t="s">
        <v>84</v>
      </c>
      <c r="AK4" s="30"/>
      <c r="AL4" s="30"/>
      <c r="AM4" s="30"/>
      <c r="AN4" s="30"/>
      <c r="AO4" s="30"/>
      <c r="AP4" s="30"/>
      <c r="AQ4" s="30"/>
      <c r="AR4" s="30"/>
      <c r="AS4" s="30"/>
      <c r="AT4" s="15">
        <v>72.11</v>
      </c>
      <c r="AU4" s="15" t="s">
        <v>85</v>
      </c>
      <c r="AW4" s="15"/>
      <c r="AX4" s="15"/>
      <c r="AY4" s="15"/>
      <c r="AZ4" s="15"/>
      <c r="BA4" s="15" t="str">
        <f t="shared" si="3"/>
        <v>PASS</v>
      </c>
      <c r="BB4" s="15" t="str">
        <f t="shared" si="4"/>
        <v>YES</v>
      </c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28"/>
      <c r="BN4" s="28"/>
    </row>
    <row r="5" spans="1:66" ht="15.6">
      <c r="A5" s="31">
        <v>3</v>
      </c>
      <c r="B5" s="15" t="s">
        <v>86</v>
      </c>
      <c r="C5" s="32" t="s">
        <v>87</v>
      </c>
      <c r="D5" s="17">
        <v>45008</v>
      </c>
      <c r="E5" s="33">
        <v>45014</v>
      </c>
      <c r="F5" s="15" t="s">
        <v>88</v>
      </c>
      <c r="G5" s="15" t="s">
        <v>89</v>
      </c>
      <c r="H5" s="32" t="s">
        <v>65</v>
      </c>
      <c r="I5" s="32" t="s">
        <v>66</v>
      </c>
      <c r="J5" s="34">
        <v>44998</v>
      </c>
      <c r="K5" s="32">
        <v>47</v>
      </c>
      <c r="L5" s="32" t="s">
        <v>90</v>
      </c>
      <c r="M5" s="29" t="s">
        <v>91</v>
      </c>
      <c r="N5" s="32" t="s">
        <v>92</v>
      </c>
      <c r="O5" s="32" t="s">
        <v>93</v>
      </c>
      <c r="P5" s="15" t="s">
        <v>94</v>
      </c>
      <c r="Q5" s="32" t="s">
        <v>95</v>
      </c>
      <c r="R5" s="35" t="s">
        <v>96</v>
      </c>
      <c r="S5" s="20">
        <v>45040</v>
      </c>
      <c r="T5" s="20">
        <v>45040</v>
      </c>
      <c r="U5" s="15" t="s">
        <v>74</v>
      </c>
      <c r="V5" s="20">
        <v>45041</v>
      </c>
      <c r="W5" s="15" t="s">
        <v>74</v>
      </c>
      <c r="X5" s="30"/>
      <c r="Y5" s="30"/>
      <c r="Z5" s="23">
        <v>43</v>
      </c>
      <c r="AA5" s="15">
        <v>400</v>
      </c>
      <c r="AB5" s="23">
        <f t="shared" si="0"/>
        <v>162.87878787878788</v>
      </c>
      <c r="AC5" s="23">
        <f t="shared" si="1"/>
        <v>2.4558139534883723</v>
      </c>
      <c r="AD5" s="23">
        <f t="shared" si="2"/>
        <v>2.5441860465116277</v>
      </c>
      <c r="AE5" s="15"/>
      <c r="AF5" s="15"/>
      <c r="AG5" s="15"/>
      <c r="AH5" s="15"/>
      <c r="AI5" s="15"/>
      <c r="AJ5" s="24" t="s">
        <v>97</v>
      </c>
      <c r="AK5" s="30"/>
      <c r="AL5" s="30"/>
      <c r="AM5" s="30"/>
      <c r="AN5" s="30"/>
      <c r="AO5" s="30"/>
      <c r="AP5" s="30"/>
      <c r="AQ5" s="30"/>
      <c r="AR5" s="30"/>
      <c r="AS5" s="30"/>
      <c r="AT5" s="15">
        <v>72.11</v>
      </c>
      <c r="AU5" s="15" t="s">
        <v>98</v>
      </c>
      <c r="AW5" s="15"/>
      <c r="AX5" s="15"/>
      <c r="AY5" s="15"/>
      <c r="AZ5" s="15"/>
      <c r="BA5" s="15" t="str">
        <f t="shared" si="3"/>
        <v>PASS</v>
      </c>
      <c r="BB5" s="15" t="str">
        <f t="shared" si="4"/>
        <v>YES</v>
      </c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28"/>
      <c r="BN5" s="28"/>
    </row>
    <row r="6" spans="1:66" ht="15.6">
      <c r="A6" s="31">
        <v>4</v>
      </c>
      <c r="B6" s="15" t="s">
        <v>99</v>
      </c>
      <c r="C6" s="32" t="s">
        <v>100</v>
      </c>
      <c r="D6" s="17">
        <v>45008</v>
      </c>
      <c r="E6" s="33">
        <v>45014</v>
      </c>
      <c r="F6" s="15" t="s">
        <v>88</v>
      </c>
      <c r="G6" s="15" t="s">
        <v>101</v>
      </c>
      <c r="H6" s="32" t="s">
        <v>65</v>
      </c>
      <c r="I6" s="32" t="s">
        <v>66</v>
      </c>
      <c r="J6" s="34">
        <v>45003</v>
      </c>
      <c r="K6" s="32">
        <v>54</v>
      </c>
      <c r="L6" s="32" t="s">
        <v>90</v>
      </c>
      <c r="M6" s="29" t="s">
        <v>91</v>
      </c>
      <c r="N6" s="32" t="s">
        <v>102</v>
      </c>
      <c r="O6" s="32" t="s">
        <v>103</v>
      </c>
      <c r="P6" s="15" t="s">
        <v>104</v>
      </c>
      <c r="Q6" s="32" t="s">
        <v>95</v>
      </c>
      <c r="R6" s="35" t="s">
        <v>96</v>
      </c>
      <c r="S6" s="20">
        <v>45040</v>
      </c>
      <c r="T6" s="20">
        <v>45040</v>
      </c>
      <c r="U6" s="15" t="s">
        <v>74</v>
      </c>
      <c r="V6" s="20">
        <v>45041</v>
      </c>
      <c r="W6" s="15" t="s">
        <v>74</v>
      </c>
      <c r="X6" s="30"/>
      <c r="Y6" s="30"/>
      <c r="Z6" s="15">
        <v>58</v>
      </c>
      <c r="AA6" s="15">
        <v>400</v>
      </c>
      <c r="AB6" s="23">
        <f t="shared" si="0"/>
        <v>219.69696969696969</v>
      </c>
      <c r="AC6" s="23">
        <f t="shared" si="1"/>
        <v>1.8206896551724139</v>
      </c>
      <c r="AD6" s="23">
        <f t="shared" si="2"/>
        <v>3.1793103448275861</v>
      </c>
      <c r="AE6" s="15"/>
      <c r="AF6" s="15"/>
      <c r="AG6" s="15"/>
      <c r="AH6" s="15"/>
      <c r="AI6" s="15"/>
      <c r="AJ6" s="24" t="s">
        <v>105</v>
      </c>
      <c r="AK6" s="30"/>
      <c r="AL6" s="30"/>
      <c r="AM6" s="30"/>
      <c r="AN6" s="30"/>
      <c r="AO6" s="30"/>
      <c r="AP6" s="30"/>
      <c r="AQ6" s="30"/>
      <c r="AR6" s="30"/>
      <c r="AS6" s="30"/>
      <c r="AT6" s="15">
        <v>71.430000000000007</v>
      </c>
      <c r="AU6" s="15" t="s">
        <v>98</v>
      </c>
      <c r="AW6" s="15"/>
      <c r="AX6" s="15"/>
      <c r="AY6" s="15"/>
      <c r="AZ6" s="15"/>
      <c r="BA6" s="15" t="str">
        <f t="shared" si="3"/>
        <v>PASS</v>
      </c>
      <c r="BB6" s="15" t="str">
        <f t="shared" si="4"/>
        <v>YES</v>
      </c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28"/>
      <c r="BN6" s="28"/>
    </row>
    <row r="7" spans="1:66" ht="15.6">
      <c r="A7" s="31">
        <v>5</v>
      </c>
      <c r="B7" s="36" t="s">
        <v>106</v>
      </c>
      <c r="C7" s="32" t="s">
        <v>107</v>
      </c>
      <c r="D7" s="17">
        <v>45008</v>
      </c>
      <c r="E7" s="33">
        <v>45014</v>
      </c>
      <c r="F7" s="15" t="s">
        <v>88</v>
      </c>
      <c r="G7" s="15" t="s">
        <v>108</v>
      </c>
      <c r="H7" s="32" t="s">
        <v>65</v>
      </c>
      <c r="I7" s="32" t="s">
        <v>66</v>
      </c>
      <c r="J7" s="34">
        <v>45003</v>
      </c>
      <c r="K7" s="32">
        <v>30</v>
      </c>
      <c r="L7" s="32" t="s">
        <v>90</v>
      </c>
      <c r="M7" s="29" t="s">
        <v>91</v>
      </c>
      <c r="N7" s="32" t="s">
        <v>109</v>
      </c>
      <c r="O7" s="32" t="s">
        <v>110</v>
      </c>
      <c r="P7" s="15" t="s">
        <v>111</v>
      </c>
      <c r="Q7" s="32" t="s">
        <v>95</v>
      </c>
      <c r="R7" s="35" t="s">
        <v>96</v>
      </c>
      <c r="S7" s="20">
        <v>45040</v>
      </c>
      <c r="T7" s="20">
        <v>45040</v>
      </c>
      <c r="U7" s="15" t="s">
        <v>74</v>
      </c>
      <c r="V7" s="20">
        <v>45041</v>
      </c>
      <c r="W7" s="15" t="s">
        <v>74</v>
      </c>
      <c r="X7" s="30"/>
      <c r="Y7" s="30"/>
      <c r="Z7" s="15">
        <v>19.600000000000001</v>
      </c>
      <c r="AA7" s="15">
        <v>400</v>
      </c>
      <c r="AB7" s="23">
        <f t="shared" si="0"/>
        <v>74.242424242424249</v>
      </c>
      <c r="AC7" s="23">
        <f t="shared" si="1"/>
        <v>5.3877551020408161</v>
      </c>
      <c r="AD7" s="23">
        <f t="shared" si="2"/>
        <v>-0.38775510204081609</v>
      </c>
      <c r="AE7" s="15"/>
      <c r="AF7" s="15"/>
      <c r="AG7" s="15"/>
      <c r="AH7" s="15"/>
      <c r="AI7" s="15"/>
      <c r="AJ7" s="24" t="s">
        <v>112</v>
      </c>
      <c r="AK7" s="30"/>
      <c r="AL7" s="30"/>
      <c r="AM7" s="30"/>
      <c r="AN7" s="30"/>
      <c r="AO7" s="30"/>
      <c r="AP7" s="30"/>
      <c r="AQ7" s="30"/>
      <c r="AR7" s="30"/>
      <c r="AS7" s="30"/>
      <c r="AT7" s="15">
        <v>60.05</v>
      </c>
      <c r="AU7" s="15" t="s">
        <v>113</v>
      </c>
      <c r="AW7" s="15"/>
      <c r="AX7" s="15"/>
      <c r="AY7" s="15"/>
      <c r="AZ7" s="15"/>
      <c r="BA7" s="15" t="str">
        <f t="shared" si="3"/>
        <v>FAIL</v>
      </c>
      <c r="BB7" s="15" t="str">
        <f t="shared" si="4"/>
        <v>NO</v>
      </c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28"/>
      <c r="BN7" s="28"/>
    </row>
    <row r="8" spans="1:66" ht="15.6">
      <c r="A8" s="31">
        <v>6</v>
      </c>
      <c r="B8" s="15" t="s">
        <v>114</v>
      </c>
      <c r="C8" s="32" t="s">
        <v>115</v>
      </c>
      <c r="D8" s="17">
        <v>45008</v>
      </c>
      <c r="E8" s="33">
        <v>45014</v>
      </c>
      <c r="F8" s="15" t="s">
        <v>88</v>
      </c>
      <c r="G8" s="15" t="s">
        <v>116</v>
      </c>
      <c r="H8" s="32" t="s">
        <v>117</v>
      </c>
      <c r="I8" s="32" t="s">
        <v>118</v>
      </c>
      <c r="J8" s="34">
        <v>44994</v>
      </c>
      <c r="K8" s="32">
        <v>26</v>
      </c>
      <c r="L8" s="32" t="s">
        <v>67</v>
      </c>
      <c r="M8" s="32" t="s">
        <v>119</v>
      </c>
      <c r="N8" s="32" t="s">
        <v>120</v>
      </c>
      <c r="O8" s="32" t="s">
        <v>121</v>
      </c>
      <c r="P8" s="15" t="s">
        <v>122</v>
      </c>
      <c r="Q8" s="32" t="s">
        <v>123</v>
      </c>
      <c r="R8" s="35" t="s">
        <v>124</v>
      </c>
      <c r="S8" s="20">
        <v>45040</v>
      </c>
      <c r="T8" s="20">
        <v>45040</v>
      </c>
      <c r="U8" s="15" t="s">
        <v>74</v>
      </c>
      <c r="V8" s="20">
        <v>45041</v>
      </c>
      <c r="W8" s="15" t="s">
        <v>74</v>
      </c>
      <c r="X8" s="30"/>
      <c r="Y8" s="30"/>
      <c r="Z8" s="23">
        <v>52.2</v>
      </c>
      <c r="AA8" s="15">
        <v>400</v>
      </c>
      <c r="AB8" s="23">
        <f t="shared" si="0"/>
        <v>197.72727272727272</v>
      </c>
      <c r="AC8" s="23">
        <f t="shared" si="1"/>
        <v>2.0229885057471266</v>
      </c>
      <c r="AD8" s="23">
        <f t="shared" si="2"/>
        <v>2.9770114942528734</v>
      </c>
      <c r="AE8" s="15"/>
      <c r="AF8" s="15"/>
      <c r="AG8" s="15"/>
      <c r="AH8" s="15"/>
      <c r="AI8" s="15"/>
      <c r="AJ8" s="24" t="s">
        <v>125</v>
      </c>
      <c r="AK8" s="30"/>
      <c r="AL8" s="30"/>
      <c r="AM8" s="30"/>
      <c r="AN8" s="30"/>
      <c r="AO8" s="30"/>
      <c r="AP8" s="30"/>
      <c r="AQ8" s="30"/>
      <c r="AR8" s="30"/>
      <c r="AS8" s="30"/>
      <c r="AT8" s="15">
        <v>70.48</v>
      </c>
      <c r="AU8" s="15" t="s">
        <v>126</v>
      </c>
      <c r="AW8" s="15"/>
      <c r="AX8" s="15"/>
      <c r="AY8" s="15"/>
      <c r="AZ8" s="15"/>
      <c r="BA8" s="15" t="str">
        <f t="shared" si="3"/>
        <v>PASS</v>
      </c>
      <c r="BB8" s="15" t="str">
        <f t="shared" si="4"/>
        <v>YES</v>
      </c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28"/>
      <c r="BN8" s="28"/>
    </row>
    <row r="9" spans="1:66" ht="15.6">
      <c r="A9" s="31">
        <v>7</v>
      </c>
      <c r="B9" s="36" t="s">
        <v>127</v>
      </c>
      <c r="C9" s="32" t="s">
        <v>128</v>
      </c>
      <c r="D9" s="17">
        <v>45008</v>
      </c>
      <c r="E9" s="33">
        <v>45014</v>
      </c>
      <c r="F9" s="15" t="s">
        <v>88</v>
      </c>
      <c r="G9" s="15" t="s">
        <v>129</v>
      </c>
      <c r="H9" s="32" t="s">
        <v>65</v>
      </c>
      <c r="I9" s="32" t="s">
        <v>66</v>
      </c>
      <c r="J9" s="34">
        <v>44992</v>
      </c>
      <c r="K9" s="32">
        <v>11</v>
      </c>
      <c r="L9" s="32" t="s">
        <v>90</v>
      </c>
      <c r="M9" s="32" t="s">
        <v>119</v>
      </c>
      <c r="N9" s="32" t="s">
        <v>130</v>
      </c>
      <c r="O9" s="32" t="s">
        <v>131</v>
      </c>
      <c r="P9" s="15" t="s">
        <v>122</v>
      </c>
      <c r="Q9" s="32" t="s">
        <v>123</v>
      </c>
      <c r="R9" s="35" t="s">
        <v>124</v>
      </c>
      <c r="S9" s="20">
        <v>45040</v>
      </c>
      <c r="T9" s="20">
        <v>45040</v>
      </c>
      <c r="U9" s="15" t="s">
        <v>74</v>
      </c>
      <c r="V9" s="20">
        <v>45041</v>
      </c>
      <c r="W9" s="15" t="s">
        <v>74</v>
      </c>
      <c r="X9" s="30"/>
      <c r="Y9" s="30"/>
      <c r="Z9" s="15">
        <v>34.200000000000003</v>
      </c>
      <c r="AA9" s="15">
        <v>400</v>
      </c>
      <c r="AB9" s="23">
        <f t="shared" si="0"/>
        <v>129.54545454545453</v>
      </c>
      <c r="AC9" s="23">
        <f t="shared" si="1"/>
        <v>3.0877192982456143</v>
      </c>
      <c r="AD9" s="23">
        <f t="shared" si="2"/>
        <v>1.9122807017543857</v>
      </c>
      <c r="AE9" s="15"/>
      <c r="AF9" s="15"/>
      <c r="AG9" s="15"/>
      <c r="AH9" s="15"/>
      <c r="AI9" s="15"/>
      <c r="AJ9" s="24" t="s">
        <v>132</v>
      </c>
      <c r="AK9" s="30"/>
      <c r="AL9" s="30"/>
      <c r="AM9" s="30"/>
      <c r="AN9" s="30"/>
      <c r="AO9" s="30"/>
      <c r="AP9" s="30"/>
      <c r="AQ9" s="30"/>
      <c r="AR9" s="30"/>
      <c r="AS9" s="30"/>
      <c r="AT9" s="15">
        <v>68.09</v>
      </c>
      <c r="AU9" s="15" t="s">
        <v>113</v>
      </c>
      <c r="AW9" s="15"/>
      <c r="AX9" s="15"/>
      <c r="AY9" s="15"/>
      <c r="AZ9" s="15"/>
      <c r="BA9" s="15" t="str">
        <f t="shared" si="3"/>
        <v>FAIL</v>
      </c>
      <c r="BB9" s="15" t="str">
        <f t="shared" si="4"/>
        <v>NO</v>
      </c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28"/>
      <c r="BN9" s="28"/>
    </row>
    <row r="10" spans="1:66" ht="15.6">
      <c r="A10" s="31">
        <v>8</v>
      </c>
      <c r="B10" s="15" t="s">
        <v>133</v>
      </c>
      <c r="C10" s="32" t="s">
        <v>134</v>
      </c>
      <c r="D10" s="17">
        <v>45008</v>
      </c>
      <c r="E10" s="33">
        <v>45014</v>
      </c>
      <c r="F10" s="15" t="s">
        <v>88</v>
      </c>
      <c r="G10" s="15" t="s">
        <v>135</v>
      </c>
      <c r="H10" s="32" t="s">
        <v>117</v>
      </c>
      <c r="I10" s="32" t="s">
        <v>136</v>
      </c>
      <c r="J10" s="34">
        <v>44991</v>
      </c>
      <c r="K10" s="32">
        <v>60</v>
      </c>
      <c r="L10" s="32" t="s">
        <v>67</v>
      </c>
      <c r="M10" s="32" t="s">
        <v>137</v>
      </c>
      <c r="N10" s="32" t="s">
        <v>138</v>
      </c>
      <c r="O10" s="32" t="s">
        <v>121</v>
      </c>
      <c r="P10" s="15" t="s">
        <v>122</v>
      </c>
      <c r="Q10" s="32" t="s">
        <v>123</v>
      </c>
      <c r="R10" s="35" t="s">
        <v>124</v>
      </c>
      <c r="S10" s="20">
        <v>45040</v>
      </c>
      <c r="T10" s="20">
        <v>45040</v>
      </c>
      <c r="U10" s="15" t="s">
        <v>74</v>
      </c>
      <c r="V10" s="20">
        <v>45041</v>
      </c>
      <c r="W10" s="15" t="s">
        <v>74</v>
      </c>
      <c r="X10" s="30"/>
      <c r="Y10" s="30"/>
      <c r="Z10" s="15">
        <v>49.6</v>
      </c>
      <c r="AA10" s="15">
        <v>400</v>
      </c>
      <c r="AB10" s="23">
        <f t="shared" si="0"/>
        <v>187.87878787878788</v>
      </c>
      <c r="AC10" s="23">
        <f t="shared" si="1"/>
        <v>2.129032258064516</v>
      </c>
      <c r="AD10" s="23">
        <f t="shared" si="2"/>
        <v>2.870967741935484</v>
      </c>
      <c r="AE10" s="15"/>
      <c r="AF10" s="15"/>
      <c r="AG10" s="15"/>
      <c r="AH10" s="15"/>
      <c r="AI10" s="15"/>
      <c r="AJ10" s="24" t="s">
        <v>139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15">
        <v>72.099999999999994</v>
      </c>
      <c r="AU10" s="15" t="s">
        <v>140</v>
      </c>
      <c r="AW10" s="15"/>
      <c r="AX10" s="15"/>
      <c r="AY10" s="15"/>
      <c r="AZ10" s="15"/>
      <c r="BA10" s="15" t="str">
        <f t="shared" si="3"/>
        <v>PASS</v>
      </c>
      <c r="BB10" s="15" t="str">
        <f t="shared" si="4"/>
        <v>YES</v>
      </c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28"/>
      <c r="BN10" s="28"/>
    </row>
    <row r="11" spans="1:66" ht="15.6">
      <c r="A11" s="31">
        <v>9</v>
      </c>
      <c r="B11" s="15" t="s">
        <v>141</v>
      </c>
      <c r="C11" s="32" t="s">
        <v>142</v>
      </c>
      <c r="D11" s="17">
        <v>45008</v>
      </c>
      <c r="E11" s="33">
        <v>45014</v>
      </c>
      <c r="F11" s="15" t="s">
        <v>88</v>
      </c>
      <c r="G11" s="15" t="s">
        <v>143</v>
      </c>
      <c r="H11" s="32" t="s">
        <v>65</v>
      </c>
      <c r="I11" s="32" t="s">
        <v>66</v>
      </c>
      <c r="J11" s="34">
        <v>44990</v>
      </c>
      <c r="K11" s="32">
        <v>36</v>
      </c>
      <c r="L11" s="32" t="s">
        <v>90</v>
      </c>
      <c r="M11" s="32" t="s">
        <v>137</v>
      </c>
      <c r="N11" s="32" t="s">
        <v>144</v>
      </c>
      <c r="O11" s="32" t="s">
        <v>121</v>
      </c>
      <c r="P11" s="15" t="s">
        <v>122</v>
      </c>
      <c r="Q11" s="32" t="s">
        <v>123</v>
      </c>
      <c r="R11" s="35" t="s">
        <v>124</v>
      </c>
      <c r="S11" s="20">
        <v>45040</v>
      </c>
      <c r="T11" s="20">
        <v>45040</v>
      </c>
      <c r="U11" s="15" t="s">
        <v>74</v>
      </c>
      <c r="V11" s="20">
        <v>45041</v>
      </c>
      <c r="W11" s="15" t="s">
        <v>74</v>
      </c>
      <c r="X11" s="30"/>
      <c r="Y11" s="30"/>
      <c r="Z11" s="15">
        <v>116</v>
      </c>
      <c r="AA11" s="15">
        <v>400</v>
      </c>
      <c r="AB11" s="23">
        <f t="shared" si="0"/>
        <v>439.39393939393938</v>
      </c>
      <c r="AC11" s="23">
        <f t="shared" si="1"/>
        <v>0.91034482758620694</v>
      </c>
      <c r="AD11" s="23">
        <f t="shared" si="2"/>
        <v>4.0896551724137931</v>
      </c>
      <c r="AE11" s="15"/>
      <c r="AF11" s="15"/>
      <c r="AG11" s="15"/>
      <c r="AH11" s="15"/>
      <c r="AI11" s="15"/>
      <c r="AJ11" s="24" t="s">
        <v>145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15">
        <v>72.11</v>
      </c>
      <c r="AU11" s="15" t="s">
        <v>146</v>
      </c>
      <c r="AW11" s="15"/>
      <c r="AX11" s="15"/>
      <c r="AY11" s="15"/>
      <c r="AZ11" s="15"/>
      <c r="BA11" s="15" t="str">
        <f t="shared" si="3"/>
        <v>PASS</v>
      </c>
      <c r="BB11" s="15" t="str">
        <f t="shared" si="4"/>
        <v>YES</v>
      </c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28"/>
      <c r="BN11" s="28"/>
    </row>
    <row r="12" spans="1:66" ht="15.6">
      <c r="A12" s="31">
        <v>10</v>
      </c>
      <c r="B12" s="36" t="s">
        <v>147</v>
      </c>
      <c r="C12" s="32" t="s">
        <v>148</v>
      </c>
      <c r="D12" s="17">
        <v>45008</v>
      </c>
      <c r="E12" s="33">
        <v>45014</v>
      </c>
      <c r="F12" s="15" t="s">
        <v>88</v>
      </c>
      <c r="G12" s="15" t="s">
        <v>149</v>
      </c>
      <c r="H12" s="32" t="s">
        <v>117</v>
      </c>
      <c r="I12" s="32" t="s">
        <v>66</v>
      </c>
      <c r="J12" s="34">
        <v>44992</v>
      </c>
      <c r="K12" s="32">
        <v>35</v>
      </c>
      <c r="L12" s="32" t="s">
        <v>67</v>
      </c>
      <c r="M12" s="32" t="s">
        <v>137</v>
      </c>
      <c r="N12" s="32" t="s">
        <v>150</v>
      </c>
      <c r="O12" s="32" t="s">
        <v>151</v>
      </c>
      <c r="P12" s="15" t="s">
        <v>122</v>
      </c>
      <c r="Q12" s="32" t="s">
        <v>123</v>
      </c>
      <c r="R12" s="35" t="s">
        <v>124</v>
      </c>
      <c r="S12" s="20">
        <v>45040</v>
      </c>
      <c r="T12" s="20">
        <v>45040</v>
      </c>
      <c r="U12" s="15" t="s">
        <v>74</v>
      </c>
      <c r="V12" s="20">
        <v>45041</v>
      </c>
      <c r="W12" s="15" t="s">
        <v>74</v>
      </c>
      <c r="X12" s="30"/>
      <c r="Y12" s="30"/>
      <c r="Z12" s="15">
        <v>65.8</v>
      </c>
      <c r="AA12" s="15">
        <v>400</v>
      </c>
      <c r="AB12" s="23">
        <f t="shared" si="0"/>
        <v>249.24242424242425</v>
      </c>
      <c r="AC12" s="23">
        <f t="shared" si="1"/>
        <v>1.6048632218844985</v>
      </c>
      <c r="AD12" s="23">
        <f t="shared" si="2"/>
        <v>3.3951367781155017</v>
      </c>
      <c r="AE12" s="15"/>
      <c r="AF12" s="15"/>
      <c r="AG12" s="15"/>
      <c r="AH12" s="15"/>
      <c r="AI12" s="15"/>
      <c r="AJ12" s="15">
        <v>10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15">
        <v>61.82</v>
      </c>
      <c r="AU12" s="15" t="s">
        <v>113</v>
      </c>
      <c r="AW12" s="15"/>
      <c r="AX12" s="15"/>
      <c r="AY12" s="15"/>
      <c r="AZ12" s="15"/>
      <c r="BA12" s="15" t="str">
        <f t="shared" si="3"/>
        <v>FAIL</v>
      </c>
      <c r="BB12" s="15" t="str">
        <f t="shared" si="4"/>
        <v>NO</v>
      </c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28"/>
      <c r="BN12" s="28"/>
    </row>
    <row r="13" spans="1:66" ht="15.6">
      <c r="A13" s="31">
        <v>11</v>
      </c>
      <c r="B13" s="36" t="s">
        <v>152</v>
      </c>
      <c r="C13" s="32" t="s">
        <v>153</v>
      </c>
      <c r="D13" s="17">
        <v>45008</v>
      </c>
      <c r="E13" s="33">
        <v>45014</v>
      </c>
      <c r="F13" s="15" t="s">
        <v>88</v>
      </c>
      <c r="G13" s="15" t="s">
        <v>154</v>
      </c>
      <c r="H13" s="32" t="s">
        <v>117</v>
      </c>
      <c r="I13" s="32" t="s">
        <v>66</v>
      </c>
      <c r="J13" s="34">
        <v>44992</v>
      </c>
      <c r="K13" s="32">
        <v>67</v>
      </c>
      <c r="L13" s="32" t="s">
        <v>67</v>
      </c>
      <c r="M13" s="32" t="s">
        <v>119</v>
      </c>
      <c r="N13" s="32" t="s">
        <v>155</v>
      </c>
      <c r="O13" s="32" t="s">
        <v>151</v>
      </c>
      <c r="P13" s="15" t="s">
        <v>122</v>
      </c>
      <c r="Q13" s="32" t="s">
        <v>123</v>
      </c>
      <c r="R13" s="35" t="s">
        <v>124</v>
      </c>
      <c r="S13" s="20">
        <v>45040</v>
      </c>
      <c r="T13" s="20">
        <v>45040</v>
      </c>
      <c r="U13" s="15" t="s">
        <v>74</v>
      </c>
      <c r="V13" s="20">
        <v>45041</v>
      </c>
      <c r="W13" s="15" t="s">
        <v>74</v>
      </c>
      <c r="X13" s="30"/>
      <c r="Y13" s="30"/>
      <c r="Z13" s="15">
        <v>33.200000000000003</v>
      </c>
      <c r="AA13" s="37">
        <v>400</v>
      </c>
      <c r="AB13" s="38">
        <f t="shared" si="0"/>
        <v>125.75757575757576</v>
      </c>
      <c r="AC13" s="38">
        <f t="shared" si="1"/>
        <v>3.1807228915662651</v>
      </c>
      <c r="AD13" s="38">
        <f t="shared" si="2"/>
        <v>1.8192771084337349</v>
      </c>
      <c r="AE13" s="15"/>
      <c r="AF13" s="15"/>
      <c r="AG13" s="15"/>
      <c r="AH13" s="15"/>
      <c r="AI13" s="15"/>
      <c r="AJ13" s="15">
        <v>11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15">
        <v>68.89</v>
      </c>
      <c r="AU13" s="15" t="s">
        <v>113</v>
      </c>
      <c r="AW13" s="15"/>
      <c r="AX13" s="15"/>
      <c r="AY13" s="15"/>
      <c r="AZ13" s="15"/>
      <c r="BA13" s="15" t="str">
        <f t="shared" si="3"/>
        <v>FAIL</v>
      </c>
      <c r="BB13" s="15" t="str">
        <f t="shared" si="4"/>
        <v>NO</v>
      </c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28"/>
      <c r="BN13" s="28"/>
    </row>
    <row r="14" spans="1:66" ht="15.6">
      <c r="A14" s="31">
        <v>12</v>
      </c>
      <c r="B14" s="15" t="s">
        <v>156</v>
      </c>
      <c r="C14" s="32" t="s">
        <v>157</v>
      </c>
      <c r="D14" s="17">
        <v>45008</v>
      </c>
      <c r="E14" s="33">
        <v>45014</v>
      </c>
      <c r="F14" s="15" t="s">
        <v>88</v>
      </c>
      <c r="G14" s="15" t="s">
        <v>158</v>
      </c>
      <c r="H14" s="32" t="s">
        <v>117</v>
      </c>
      <c r="I14" s="32" t="s">
        <v>66</v>
      </c>
      <c r="J14" s="34">
        <v>44994</v>
      </c>
      <c r="K14" s="32">
        <v>37</v>
      </c>
      <c r="L14" s="32" t="s">
        <v>67</v>
      </c>
      <c r="M14" s="32" t="s">
        <v>119</v>
      </c>
      <c r="N14" s="32" t="s">
        <v>159</v>
      </c>
      <c r="O14" s="32" t="s">
        <v>151</v>
      </c>
      <c r="P14" s="15" t="s">
        <v>122</v>
      </c>
      <c r="Q14" s="32" t="s">
        <v>123</v>
      </c>
      <c r="R14" s="35" t="s">
        <v>124</v>
      </c>
      <c r="S14" s="20">
        <v>45040</v>
      </c>
      <c r="T14" s="20">
        <v>45040</v>
      </c>
      <c r="U14" s="15" t="s">
        <v>74</v>
      </c>
      <c r="V14" s="20">
        <v>45041</v>
      </c>
      <c r="W14" s="15" t="s">
        <v>74</v>
      </c>
      <c r="X14" s="30"/>
      <c r="Y14" s="30"/>
      <c r="Z14" s="15">
        <v>64.8</v>
      </c>
      <c r="AA14" s="15">
        <v>400</v>
      </c>
      <c r="AB14" s="23">
        <f t="shared" si="0"/>
        <v>245.45454545454547</v>
      </c>
      <c r="AC14" s="23">
        <f t="shared" si="1"/>
        <v>1.6296296296296295</v>
      </c>
      <c r="AD14" s="23">
        <f t="shared" si="2"/>
        <v>3.3703703703703702</v>
      </c>
      <c r="AE14" s="15"/>
      <c r="AF14" s="15"/>
      <c r="AG14" s="15"/>
      <c r="AH14" s="15"/>
      <c r="AI14" s="15"/>
      <c r="AJ14" s="15">
        <v>12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15">
        <v>71.34</v>
      </c>
      <c r="AU14" s="15" t="s">
        <v>160</v>
      </c>
      <c r="AW14" s="15"/>
      <c r="AX14" s="15"/>
      <c r="AY14" s="15"/>
      <c r="AZ14" s="15"/>
      <c r="BA14" s="15" t="str">
        <f t="shared" si="3"/>
        <v>PASS</v>
      </c>
      <c r="BB14" s="15" t="str">
        <f t="shared" si="4"/>
        <v>YES</v>
      </c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28"/>
      <c r="BN14" s="28"/>
    </row>
    <row r="15" spans="1:66" ht="15.6">
      <c r="A15" s="31">
        <v>13</v>
      </c>
      <c r="B15" s="15" t="s">
        <v>161</v>
      </c>
      <c r="C15" s="32" t="s">
        <v>162</v>
      </c>
      <c r="D15" s="17">
        <v>45008</v>
      </c>
      <c r="E15" s="33">
        <v>45014</v>
      </c>
      <c r="F15" s="15" t="s">
        <v>88</v>
      </c>
      <c r="G15" s="15" t="s">
        <v>163</v>
      </c>
      <c r="H15" s="32" t="s">
        <v>117</v>
      </c>
      <c r="I15" s="32" t="s">
        <v>136</v>
      </c>
      <c r="J15" s="34">
        <v>44994</v>
      </c>
      <c r="K15" s="32">
        <v>0</v>
      </c>
      <c r="L15" s="32" t="s">
        <v>90</v>
      </c>
      <c r="M15" s="32" t="s">
        <v>119</v>
      </c>
      <c r="N15" s="32" t="s">
        <v>164</v>
      </c>
      <c r="O15" s="32" t="s">
        <v>151</v>
      </c>
      <c r="P15" s="15" t="s">
        <v>122</v>
      </c>
      <c r="Q15" s="32" t="s">
        <v>123</v>
      </c>
      <c r="R15" s="35" t="s">
        <v>124</v>
      </c>
      <c r="S15" s="20">
        <v>45040</v>
      </c>
      <c r="T15" s="20">
        <v>45040</v>
      </c>
      <c r="U15" s="15" t="s">
        <v>74</v>
      </c>
      <c r="V15" s="20">
        <v>45041</v>
      </c>
      <c r="W15" s="15" t="s">
        <v>74</v>
      </c>
      <c r="X15" s="30"/>
      <c r="Y15" s="30"/>
      <c r="Z15" s="15">
        <v>64</v>
      </c>
      <c r="AA15" s="15">
        <v>400</v>
      </c>
      <c r="AB15" s="23">
        <f t="shared" si="0"/>
        <v>242.42424242424244</v>
      </c>
      <c r="AC15" s="23">
        <f t="shared" si="1"/>
        <v>1.65</v>
      </c>
      <c r="AD15" s="23">
        <f t="shared" si="2"/>
        <v>3.35</v>
      </c>
      <c r="AE15" s="15"/>
      <c r="AF15" s="15"/>
      <c r="AG15" s="15"/>
      <c r="AH15" s="15"/>
      <c r="AI15" s="15"/>
      <c r="AJ15" s="15">
        <v>13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15">
        <v>72.11</v>
      </c>
      <c r="AU15" s="15" t="s">
        <v>146</v>
      </c>
      <c r="AW15" s="15"/>
      <c r="AX15" s="15"/>
      <c r="AY15" s="15"/>
      <c r="AZ15" s="15"/>
      <c r="BA15" s="15" t="str">
        <f t="shared" si="3"/>
        <v>PASS</v>
      </c>
      <c r="BB15" s="15" t="str">
        <f t="shared" si="4"/>
        <v>YES</v>
      </c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28"/>
      <c r="BN15" s="28"/>
    </row>
    <row r="16" spans="1:66" ht="15.6">
      <c r="A16" s="31">
        <v>14</v>
      </c>
      <c r="B16" s="15" t="s">
        <v>165</v>
      </c>
      <c r="C16" s="32" t="s">
        <v>166</v>
      </c>
      <c r="D16" s="17">
        <v>45008</v>
      </c>
      <c r="E16" s="33">
        <v>45014</v>
      </c>
      <c r="F16" s="15" t="s">
        <v>88</v>
      </c>
      <c r="G16" s="15" t="s">
        <v>167</v>
      </c>
      <c r="H16" s="32" t="s">
        <v>65</v>
      </c>
      <c r="I16" s="32" t="s">
        <v>118</v>
      </c>
      <c r="J16" s="34">
        <v>44995</v>
      </c>
      <c r="K16" s="32">
        <v>28</v>
      </c>
      <c r="L16" s="32" t="s">
        <v>90</v>
      </c>
      <c r="M16" s="32" t="s">
        <v>119</v>
      </c>
      <c r="N16" s="32" t="s">
        <v>168</v>
      </c>
      <c r="O16" s="32" t="s">
        <v>151</v>
      </c>
      <c r="P16" s="15" t="s">
        <v>122</v>
      </c>
      <c r="Q16" s="32" t="s">
        <v>123</v>
      </c>
      <c r="R16" s="35" t="s">
        <v>124</v>
      </c>
      <c r="S16" s="20">
        <v>45040</v>
      </c>
      <c r="T16" s="20">
        <v>45040</v>
      </c>
      <c r="U16" s="15" t="s">
        <v>74</v>
      </c>
      <c r="V16" s="20">
        <v>45041</v>
      </c>
      <c r="W16" s="15" t="s">
        <v>74</v>
      </c>
      <c r="X16" s="30"/>
      <c r="Y16" s="30"/>
      <c r="Z16" s="15">
        <v>40.799999999999997</v>
      </c>
      <c r="AA16" s="15">
        <v>400</v>
      </c>
      <c r="AB16" s="23">
        <f t="shared" si="0"/>
        <v>154.54545454545453</v>
      </c>
      <c r="AC16" s="23">
        <f t="shared" si="1"/>
        <v>2.5882352941176472</v>
      </c>
      <c r="AD16" s="23">
        <f t="shared" si="2"/>
        <v>2.4117647058823528</v>
      </c>
      <c r="AE16" s="15"/>
      <c r="AF16" s="15"/>
      <c r="AG16" s="15"/>
      <c r="AH16" s="15"/>
      <c r="AI16" s="15"/>
      <c r="AJ16" s="15">
        <v>14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15">
        <v>71.349999999999994</v>
      </c>
      <c r="AU16" s="15" t="s">
        <v>160</v>
      </c>
      <c r="AW16" s="15"/>
      <c r="AX16" s="15"/>
      <c r="AY16" s="15"/>
      <c r="AZ16" s="15"/>
      <c r="BA16" s="15" t="str">
        <f t="shared" si="3"/>
        <v>PASS</v>
      </c>
      <c r="BB16" s="15" t="str">
        <f t="shared" si="4"/>
        <v>YES</v>
      </c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28"/>
      <c r="BN16" s="28"/>
    </row>
    <row r="17" spans="1:66" ht="15.6">
      <c r="A17" s="31">
        <v>15</v>
      </c>
      <c r="B17" s="15" t="s">
        <v>169</v>
      </c>
      <c r="C17" s="32" t="s">
        <v>170</v>
      </c>
      <c r="D17" s="17">
        <v>45008</v>
      </c>
      <c r="E17" s="33">
        <v>45014</v>
      </c>
      <c r="F17" s="15" t="s">
        <v>88</v>
      </c>
      <c r="G17" s="15" t="s">
        <v>171</v>
      </c>
      <c r="H17" s="32" t="s">
        <v>117</v>
      </c>
      <c r="I17" s="32" t="s">
        <v>136</v>
      </c>
      <c r="J17" s="34">
        <v>44994</v>
      </c>
      <c r="K17" s="32">
        <v>58</v>
      </c>
      <c r="L17" s="32" t="s">
        <v>90</v>
      </c>
      <c r="M17" s="32" t="s">
        <v>119</v>
      </c>
      <c r="N17" s="32" t="s">
        <v>155</v>
      </c>
      <c r="O17" s="32" t="s">
        <v>151</v>
      </c>
      <c r="P17" s="15" t="s">
        <v>122</v>
      </c>
      <c r="Q17" s="32" t="s">
        <v>123</v>
      </c>
      <c r="R17" s="35" t="s">
        <v>124</v>
      </c>
      <c r="S17" s="20">
        <v>45040</v>
      </c>
      <c r="T17" s="20">
        <v>45040</v>
      </c>
      <c r="U17" s="15" t="s">
        <v>74</v>
      </c>
      <c r="V17" s="20">
        <v>45041</v>
      </c>
      <c r="W17" s="15" t="s">
        <v>74</v>
      </c>
      <c r="X17" s="30"/>
      <c r="Y17" s="30"/>
      <c r="Z17" s="23">
        <v>51.4</v>
      </c>
      <c r="AA17" s="15">
        <v>400</v>
      </c>
      <c r="AB17" s="23">
        <f t="shared" si="0"/>
        <v>194.69696969696969</v>
      </c>
      <c r="AC17" s="23">
        <f t="shared" si="1"/>
        <v>2.0544747081712065</v>
      </c>
      <c r="AD17" s="23">
        <f t="shared" si="2"/>
        <v>2.9455252918287935</v>
      </c>
      <c r="AE17" s="15"/>
      <c r="AF17" s="15"/>
      <c r="AG17" s="15"/>
      <c r="AH17" s="15"/>
      <c r="AI17" s="15"/>
      <c r="AJ17" s="15">
        <v>15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15">
        <v>72.099999999999994</v>
      </c>
      <c r="AU17" s="15" t="s">
        <v>160</v>
      </c>
      <c r="AW17" s="15"/>
      <c r="AX17" s="15"/>
      <c r="AY17" s="15"/>
      <c r="AZ17" s="15"/>
      <c r="BA17" s="15" t="str">
        <f t="shared" si="3"/>
        <v>PASS</v>
      </c>
      <c r="BB17" s="15" t="str">
        <f t="shared" si="4"/>
        <v>YES</v>
      </c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28"/>
      <c r="BN17" s="28"/>
    </row>
    <row r="18" spans="1:66" ht="15.6">
      <c r="A18" s="31">
        <v>16</v>
      </c>
      <c r="B18" s="15" t="s">
        <v>172</v>
      </c>
      <c r="C18" s="32" t="s">
        <v>173</v>
      </c>
      <c r="D18" s="17">
        <v>45008</v>
      </c>
      <c r="E18" s="33">
        <v>45014</v>
      </c>
      <c r="F18" s="15" t="s">
        <v>88</v>
      </c>
      <c r="G18" s="15" t="s">
        <v>174</v>
      </c>
      <c r="H18" s="32" t="s">
        <v>65</v>
      </c>
      <c r="I18" s="32" t="s">
        <v>66</v>
      </c>
      <c r="J18" s="34">
        <v>44995</v>
      </c>
      <c r="K18" s="32">
        <v>49</v>
      </c>
      <c r="L18" s="32" t="s">
        <v>90</v>
      </c>
      <c r="M18" s="32" t="s">
        <v>119</v>
      </c>
      <c r="N18" s="32" t="s">
        <v>175</v>
      </c>
      <c r="O18" s="32" t="s">
        <v>151</v>
      </c>
      <c r="P18" s="15" t="s">
        <v>122</v>
      </c>
      <c r="Q18" s="32" t="s">
        <v>123</v>
      </c>
      <c r="R18" s="35" t="s">
        <v>124</v>
      </c>
      <c r="S18" s="20">
        <v>45040</v>
      </c>
      <c r="T18" s="20">
        <v>45040</v>
      </c>
      <c r="U18" s="15" t="s">
        <v>74</v>
      </c>
      <c r="V18" s="20">
        <v>45041</v>
      </c>
      <c r="W18" s="15" t="s">
        <v>74</v>
      </c>
      <c r="X18" s="30"/>
      <c r="Y18" s="30"/>
      <c r="Z18" s="15">
        <v>120</v>
      </c>
      <c r="AA18" s="15">
        <v>400</v>
      </c>
      <c r="AB18" s="23">
        <f t="shared" si="0"/>
        <v>454.54545454545456</v>
      </c>
      <c r="AC18" s="23">
        <f t="shared" si="1"/>
        <v>0.88</v>
      </c>
      <c r="AD18" s="23">
        <f t="shared" si="2"/>
        <v>4.12</v>
      </c>
      <c r="AE18" s="15"/>
      <c r="AF18" s="15"/>
      <c r="AG18" s="15"/>
      <c r="AH18" s="15"/>
      <c r="AI18" s="15"/>
      <c r="AJ18" s="15">
        <v>16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15">
        <v>72.11</v>
      </c>
      <c r="AU18" s="15" t="s">
        <v>146</v>
      </c>
      <c r="AW18" s="15"/>
      <c r="AX18" s="15"/>
      <c r="AY18" s="15"/>
      <c r="AZ18" s="15"/>
      <c r="BA18" s="15" t="str">
        <f t="shared" si="3"/>
        <v>PASS</v>
      </c>
      <c r="BB18" s="15" t="str">
        <f t="shared" si="4"/>
        <v>YES</v>
      </c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28"/>
      <c r="BN18" s="28"/>
    </row>
    <row r="19" spans="1:66" ht="15.6">
      <c r="A19" s="31">
        <v>17</v>
      </c>
      <c r="B19" s="35" t="s">
        <v>176</v>
      </c>
      <c r="C19" s="32" t="s">
        <v>177</v>
      </c>
      <c r="D19" s="17">
        <v>45008</v>
      </c>
      <c r="E19" s="33">
        <v>45014</v>
      </c>
      <c r="F19" s="15" t="s">
        <v>88</v>
      </c>
      <c r="G19" s="15" t="s">
        <v>178</v>
      </c>
      <c r="H19" s="32" t="s">
        <v>65</v>
      </c>
      <c r="I19" s="32" t="s">
        <v>66</v>
      </c>
      <c r="J19" s="34">
        <v>44995</v>
      </c>
      <c r="K19" s="32">
        <v>59</v>
      </c>
      <c r="L19" s="32" t="s">
        <v>67</v>
      </c>
      <c r="M19" s="32" t="s">
        <v>119</v>
      </c>
      <c r="N19" s="32" t="s">
        <v>168</v>
      </c>
      <c r="O19" s="32" t="s">
        <v>151</v>
      </c>
      <c r="P19" s="15" t="s">
        <v>122</v>
      </c>
      <c r="Q19" s="32" t="s">
        <v>123</v>
      </c>
      <c r="R19" s="35" t="s">
        <v>124</v>
      </c>
      <c r="S19" s="20">
        <v>45040</v>
      </c>
      <c r="T19" s="20">
        <v>45040</v>
      </c>
      <c r="U19" s="15" t="s">
        <v>74</v>
      </c>
      <c r="V19" s="20">
        <v>45041</v>
      </c>
      <c r="W19" s="15" t="s">
        <v>74</v>
      </c>
      <c r="X19" s="30"/>
      <c r="Y19" s="30"/>
      <c r="Z19" s="15">
        <v>44</v>
      </c>
      <c r="AA19" s="15">
        <v>400</v>
      </c>
      <c r="AB19" s="23">
        <f t="shared" si="0"/>
        <v>166.66666666666666</v>
      </c>
      <c r="AC19" s="23">
        <f t="shared" si="1"/>
        <v>2.4000000000000004</v>
      </c>
      <c r="AD19" s="23">
        <f t="shared" si="2"/>
        <v>2.5999999999999996</v>
      </c>
      <c r="AE19" s="15"/>
      <c r="AF19" s="15"/>
      <c r="AG19" s="15"/>
      <c r="AH19" s="15"/>
      <c r="AI19" s="15"/>
      <c r="AJ19" s="15">
        <v>17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15">
        <v>71.34</v>
      </c>
      <c r="AU19" s="15" t="s">
        <v>140</v>
      </c>
      <c r="AW19" s="15"/>
      <c r="AX19" s="15" t="s">
        <v>0</v>
      </c>
      <c r="AY19" s="15"/>
      <c r="AZ19" s="15"/>
      <c r="BA19" s="15" t="str">
        <f t="shared" si="3"/>
        <v>PASS</v>
      </c>
      <c r="BB19" s="15" t="str">
        <f t="shared" si="4"/>
        <v>YES</v>
      </c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28"/>
      <c r="BN19" s="28"/>
    </row>
    <row r="20" spans="1:66">
      <c r="A20" s="39">
        <v>18</v>
      </c>
      <c r="B20" s="40" t="s">
        <v>179</v>
      </c>
      <c r="C20" s="37" t="s">
        <v>180</v>
      </c>
      <c r="D20" s="41">
        <v>44804</v>
      </c>
      <c r="E20" s="42">
        <v>44805</v>
      </c>
      <c r="F20" s="15" t="s">
        <v>181</v>
      </c>
      <c r="G20" s="15" t="s">
        <v>182</v>
      </c>
      <c r="H20" s="16" t="s">
        <v>65</v>
      </c>
      <c r="I20" s="16" t="s">
        <v>183</v>
      </c>
      <c r="J20" s="18">
        <v>44797</v>
      </c>
      <c r="K20" s="16">
        <v>29</v>
      </c>
      <c r="L20" s="16" t="s">
        <v>67</v>
      </c>
      <c r="M20" s="32" t="s">
        <v>119</v>
      </c>
      <c r="N20" s="16" t="s">
        <v>184</v>
      </c>
      <c r="O20" s="16" t="s">
        <v>185</v>
      </c>
      <c r="P20" s="15" t="s">
        <v>186</v>
      </c>
      <c r="Q20" s="16" t="s">
        <v>187</v>
      </c>
      <c r="R20" s="43" t="s">
        <v>188</v>
      </c>
      <c r="S20" s="20">
        <v>45040</v>
      </c>
      <c r="T20" s="20">
        <v>45040</v>
      </c>
      <c r="U20" s="15" t="s">
        <v>74</v>
      </c>
      <c r="V20" s="20">
        <v>45041</v>
      </c>
      <c r="W20" s="15" t="s">
        <v>74</v>
      </c>
      <c r="X20" s="30"/>
      <c r="Y20" s="30"/>
      <c r="Z20" s="23">
        <v>64.599999999999994</v>
      </c>
      <c r="AA20" s="15">
        <v>400</v>
      </c>
      <c r="AB20" s="23">
        <f t="shared" si="0"/>
        <v>244.69696969696966</v>
      </c>
      <c r="AC20" s="23">
        <f t="shared" si="1"/>
        <v>1.6346749226006194</v>
      </c>
      <c r="AD20" s="23">
        <f t="shared" si="2"/>
        <v>3.3653250773993806</v>
      </c>
      <c r="AE20" s="15"/>
      <c r="AF20" s="15"/>
      <c r="AG20" s="15"/>
      <c r="AH20" s="15"/>
      <c r="AI20" s="15"/>
      <c r="AJ20" s="15">
        <v>18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15">
        <v>71.37</v>
      </c>
      <c r="AU20" s="15" t="s">
        <v>189</v>
      </c>
      <c r="AV20" s="15"/>
      <c r="AW20" s="15"/>
      <c r="AX20" s="15"/>
      <c r="AY20" s="15"/>
      <c r="AZ20" s="15"/>
      <c r="BA20" s="15" t="str">
        <f t="shared" si="3"/>
        <v>PASS</v>
      </c>
      <c r="BB20" s="15" t="str">
        <f t="shared" si="4"/>
        <v>YES</v>
      </c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28"/>
      <c r="BN20" s="28"/>
    </row>
    <row r="21" spans="1:66">
      <c r="A21" s="39">
        <v>19</v>
      </c>
      <c r="B21" s="40" t="s">
        <v>190</v>
      </c>
      <c r="C21" s="37" t="s">
        <v>191</v>
      </c>
      <c r="D21" s="41">
        <v>44804</v>
      </c>
      <c r="E21" s="42">
        <v>44805</v>
      </c>
      <c r="F21" s="15" t="s">
        <v>181</v>
      </c>
      <c r="G21" s="15" t="s">
        <v>192</v>
      </c>
      <c r="H21" s="16" t="s">
        <v>193</v>
      </c>
      <c r="I21" s="16" t="s">
        <v>183</v>
      </c>
      <c r="J21" s="18">
        <v>44800</v>
      </c>
      <c r="K21" s="16">
        <v>6</v>
      </c>
      <c r="L21" s="16" t="s">
        <v>90</v>
      </c>
      <c r="M21" s="32" t="s">
        <v>119</v>
      </c>
      <c r="N21" s="16" t="s">
        <v>194</v>
      </c>
      <c r="O21" s="16" t="s">
        <v>195</v>
      </c>
      <c r="P21" s="15" t="s">
        <v>186</v>
      </c>
      <c r="Q21" s="16" t="s">
        <v>196</v>
      </c>
      <c r="R21" s="44" t="s">
        <v>197</v>
      </c>
      <c r="S21" s="20">
        <v>45040</v>
      </c>
      <c r="T21" s="20">
        <v>45040</v>
      </c>
      <c r="U21" s="15" t="s">
        <v>74</v>
      </c>
      <c r="V21" s="20">
        <v>45041</v>
      </c>
      <c r="W21" s="15" t="s">
        <v>74</v>
      </c>
      <c r="X21" s="30"/>
      <c r="Y21" s="30"/>
      <c r="Z21" s="15">
        <v>30.2</v>
      </c>
      <c r="AA21" s="15">
        <v>400</v>
      </c>
      <c r="AB21" s="23">
        <f t="shared" si="0"/>
        <v>114.39393939393939</v>
      </c>
      <c r="AC21" s="23">
        <f t="shared" si="1"/>
        <v>3.4966887417218544</v>
      </c>
      <c r="AD21" s="23">
        <f t="shared" si="2"/>
        <v>1.5033112582781456</v>
      </c>
      <c r="AE21" s="15"/>
      <c r="AF21" s="15"/>
      <c r="AG21" s="15"/>
      <c r="AH21" s="15"/>
      <c r="AI21" s="15"/>
      <c r="AJ21" s="15">
        <v>19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15">
        <v>68.95</v>
      </c>
      <c r="AU21" s="15" t="s">
        <v>113</v>
      </c>
      <c r="AV21" s="15"/>
      <c r="AW21" s="15"/>
      <c r="AX21" s="15"/>
      <c r="AY21" s="15"/>
      <c r="AZ21" s="15"/>
      <c r="BA21" s="15" t="str">
        <f t="shared" si="3"/>
        <v>FAIL</v>
      </c>
      <c r="BB21" s="15" t="str">
        <f t="shared" si="4"/>
        <v>NO</v>
      </c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28"/>
      <c r="BN21" s="28"/>
    </row>
    <row r="22" spans="1:66">
      <c r="A22" s="39">
        <v>20</v>
      </c>
      <c r="B22" s="40" t="s">
        <v>198</v>
      </c>
      <c r="C22" s="37" t="s">
        <v>199</v>
      </c>
      <c r="D22" s="41">
        <v>44796</v>
      </c>
      <c r="E22" s="42">
        <v>44797</v>
      </c>
      <c r="F22" s="15" t="s">
        <v>181</v>
      </c>
      <c r="G22" s="15" t="s">
        <v>200</v>
      </c>
      <c r="H22" s="16" t="s">
        <v>117</v>
      </c>
      <c r="I22" s="16" t="s">
        <v>66</v>
      </c>
      <c r="J22" s="18">
        <v>44784</v>
      </c>
      <c r="K22" s="16">
        <v>65</v>
      </c>
      <c r="L22" s="16" t="s">
        <v>67</v>
      </c>
      <c r="M22" s="29" t="s">
        <v>91</v>
      </c>
      <c r="N22" s="16" t="s">
        <v>201</v>
      </c>
      <c r="O22" s="16" t="s">
        <v>70</v>
      </c>
      <c r="P22" s="15" t="s">
        <v>71</v>
      </c>
      <c r="Q22" s="16" t="s">
        <v>72</v>
      </c>
      <c r="R22" s="19" t="s">
        <v>73</v>
      </c>
      <c r="S22" s="20">
        <v>45040</v>
      </c>
      <c r="T22" s="20">
        <v>45040</v>
      </c>
      <c r="U22" s="15" t="s">
        <v>74</v>
      </c>
      <c r="V22" s="20">
        <v>45041</v>
      </c>
      <c r="W22" s="15" t="s">
        <v>74</v>
      </c>
      <c r="X22" s="30"/>
      <c r="Y22" s="30"/>
      <c r="Z22" s="15">
        <v>50.8</v>
      </c>
      <c r="AA22" s="15">
        <v>400</v>
      </c>
      <c r="AB22" s="23">
        <f t="shared" si="0"/>
        <v>192.42424242424244</v>
      </c>
      <c r="AC22" s="23">
        <f t="shared" si="1"/>
        <v>2.0787401574803148</v>
      </c>
      <c r="AD22" s="23">
        <f t="shared" si="2"/>
        <v>2.9212598425196852</v>
      </c>
      <c r="AE22" s="15"/>
      <c r="AF22" s="15"/>
      <c r="AG22" s="15"/>
      <c r="AH22" s="15"/>
      <c r="AI22" s="15"/>
      <c r="AJ22" s="15">
        <v>20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15">
        <v>71.39</v>
      </c>
      <c r="AU22" s="15" t="s">
        <v>202</v>
      </c>
      <c r="AV22" s="15"/>
      <c r="AW22" s="15"/>
      <c r="AX22" s="15"/>
      <c r="AY22" s="15"/>
      <c r="AZ22" s="15"/>
      <c r="BA22" s="15" t="str">
        <f t="shared" si="3"/>
        <v>PASS</v>
      </c>
      <c r="BB22" s="15" t="str">
        <f t="shared" si="4"/>
        <v>YES</v>
      </c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28"/>
      <c r="BN22" s="28"/>
    </row>
    <row r="23" spans="1:66">
      <c r="A23" s="39">
        <v>21</v>
      </c>
      <c r="B23" s="40" t="s">
        <v>203</v>
      </c>
      <c r="C23" s="37" t="s">
        <v>204</v>
      </c>
      <c r="D23" s="45">
        <v>44792</v>
      </c>
      <c r="E23" s="42">
        <v>44793</v>
      </c>
      <c r="F23" s="15" t="s">
        <v>181</v>
      </c>
      <c r="G23" s="15" t="s">
        <v>205</v>
      </c>
      <c r="H23" s="16" t="s">
        <v>206</v>
      </c>
      <c r="I23" s="16" t="s">
        <v>207</v>
      </c>
      <c r="J23" s="18">
        <v>44781</v>
      </c>
      <c r="K23" s="16">
        <v>33</v>
      </c>
      <c r="L23" s="16" t="s">
        <v>90</v>
      </c>
      <c r="M23" s="32" t="s">
        <v>119</v>
      </c>
      <c r="N23" s="16" t="s">
        <v>208</v>
      </c>
      <c r="O23" s="16" t="s">
        <v>209</v>
      </c>
      <c r="P23" s="15" t="s">
        <v>210</v>
      </c>
      <c r="Q23" s="46" t="s">
        <v>211</v>
      </c>
      <c r="R23" s="46" t="s">
        <v>211</v>
      </c>
      <c r="S23" s="20">
        <v>45040</v>
      </c>
      <c r="T23" s="20">
        <v>45040</v>
      </c>
      <c r="U23" s="15" t="s">
        <v>74</v>
      </c>
      <c r="V23" s="20">
        <v>45041</v>
      </c>
      <c r="W23" s="15" t="s">
        <v>74</v>
      </c>
      <c r="X23" s="30"/>
      <c r="Y23" s="30"/>
      <c r="Z23" s="15">
        <v>49.4</v>
      </c>
      <c r="AA23" s="15">
        <v>400</v>
      </c>
      <c r="AB23" s="23">
        <f t="shared" si="0"/>
        <v>187.12121212121212</v>
      </c>
      <c r="AC23" s="23">
        <f t="shared" si="1"/>
        <v>2.1376518218623479</v>
      </c>
      <c r="AD23" s="23">
        <f t="shared" si="2"/>
        <v>2.8623481781376521</v>
      </c>
      <c r="AE23" s="15"/>
      <c r="AF23" s="15"/>
      <c r="AG23" s="15"/>
      <c r="AH23" s="15"/>
      <c r="AI23" s="15"/>
      <c r="AJ23" s="15">
        <v>21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15">
        <v>71.37</v>
      </c>
      <c r="AU23" s="15" t="s">
        <v>212</v>
      </c>
      <c r="AV23" s="15"/>
      <c r="AW23" s="15"/>
      <c r="AX23" s="15"/>
      <c r="AY23" s="15"/>
      <c r="AZ23" s="15"/>
      <c r="BA23" s="15" t="str">
        <f t="shared" si="3"/>
        <v>PASS</v>
      </c>
      <c r="BB23" s="15" t="str">
        <f t="shared" si="4"/>
        <v>YES</v>
      </c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28"/>
      <c r="BN23" s="28"/>
    </row>
    <row r="24" spans="1:66">
      <c r="A24" s="39">
        <v>22</v>
      </c>
      <c r="B24" s="15" t="s">
        <v>213</v>
      </c>
      <c r="C24" s="37" t="s">
        <v>214</v>
      </c>
      <c r="D24" s="45">
        <v>44792</v>
      </c>
      <c r="E24" s="42">
        <v>44793</v>
      </c>
      <c r="F24" s="15" t="s">
        <v>181</v>
      </c>
      <c r="G24" s="15" t="s">
        <v>215</v>
      </c>
      <c r="H24" s="16" t="s">
        <v>216</v>
      </c>
      <c r="I24" s="16" t="s">
        <v>66</v>
      </c>
      <c r="J24" s="18">
        <v>44775</v>
      </c>
      <c r="K24" s="16">
        <v>40</v>
      </c>
      <c r="L24" s="16" t="s">
        <v>67</v>
      </c>
      <c r="M24" s="32" t="s">
        <v>119</v>
      </c>
      <c r="N24" s="16" t="s">
        <v>217</v>
      </c>
      <c r="O24" s="16" t="s">
        <v>218</v>
      </c>
      <c r="P24" s="15" t="s">
        <v>219</v>
      </c>
      <c r="Q24" s="16" t="s">
        <v>220</v>
      </c>
      <c r="R24" s="15" t="s">
        <v>221</v>
      </c>
      <c r="S24" s="20">
        <v>45040</v>
      </c>
      <c r="T24" s="20">
        <v>45040</v>
      </c>
      <c r="U24" s="15" t="s">
        <v>74</v>
      </c>
      <c r="V24" s="20">
        <v>45041</v>
      </c>
      <c r="W24" s="15" t="s">
        <v>74</v>
      </c>
      <c r="X24" s="30"/>
      <c r="Y24" s="30"/>
      <c r="Z24" s="15">
        <v>55.8</v>
      </c>
      <c r="AA24" s="15">
        <v>400</v>
      </c>
      <c r="AB24" s="23">
        <f t="shared" si="0"/>
        <v>211.36363636363637</v>
      </c>
      <c r="AC24" s="23">
        <f t="shared" si="1"/>
        <v>1.8924731182795698</v>
      </c>
      <c r="AD24" s="23">
        <f t="shared" si="2"/>
        <v>3.10752688172043</v>
      </c>
      <c r="AE24" s="15"/>
      <c r="AF24" s="15"/>
      <c r="AG24" s="15"/>
      <c r="AH24" s="15"/>
      <c r="AI24" s="15"/>
      <c r="AJ24" s="15">
        <v>22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15">
        <v>71.37</v>
      </c>
      <c r="AU24" s="15" t="s">
        <v>189</v>
      </c>
      <c r="AV24" s="15"/>
      <c r="AW24" s="15"/>
      <c r="AX24" s="15"/>
      <c r="AY24" s="15"/>
      <c r="AZ24" s="15"/>
      <c r="BA24" s="15" t="str">
        <f t="shared" si="3"/>
        <v>PASS</v>
      </c>
      <c r="BB24" s="15" t="str">
        <f t="shared" si="4"/>
        <v>YES</v>
      </c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28"/>
      <c r="BN24" s="28"/>
    </row>
    <row r="25" spans="1:66">
      <c r="A25" s="39">
        <v>23</v>
      </c>
      <c r="B25" s="15" t="s">
        <v>222</v>
      </c>
      <c r="C25" s="47" t="s">
        <v>223</v>
      </c>
      <c r="D25" s="45">
        <v>44799</v>
      </c>
      <c r="E25" s="42">
        <v>44793</v>
      </c>
      <c r="F25" s="15" t="s">
        <v>181</v>
      </c>
      <c r="G25" s="15" t="s">
        <v>224</v>
      </c>
      <c r="H25" s="16" t="s">
        <v>225</v>
      </c>
      <c r="I25" s="16" t="s">
        <v>66</v>
      </c>
      <c r="J25" s="18">
        <v>44771</v>
      </c>
      <c r="K25" s="16">
        <v>36</v>
      </c>
      <c r="L25" s="16" t="s">
        <v>90</v>
      </c>
      <c r="M25" s="32" t="s">
        <v>119</v>
      </c>
      <c r="N25" s="16" t="s">
        <v>226</v>
      </c>
      <c r="O25" s="16" t="s">
        <v>227</v>
      </c>
      <c r="P25" s="15" t="s">
        <v>219</v>
      </c>
      <c r="Q25" s="16" t="s">
        <v>228</v>
      </c>
      <c r="R25" s="48" t="s">
        <v>229</v>
      </c>
      <c r="S25" s="20">
        <v>45040</v>
      </c>
      <c r="T25" s="20">
        <v>45040</v>
      </c>
      <c r="U25" s="15" t="s">
        <v>74</v>
      </c>
      <c r="V25" s="20">
        <v>45041</v>
      </c>
      <c r="W25" s="15" t="s">
        <v>74</v>
      </c>
      <c r="X25" s="30"/>
      <c r="Y25" s="30"/>
      <c r="Z25" s="15">
        <v>53.6</v>
      </c>
      <c r="AA25" s="15">
        <v>400</v>
      </c>
      <c r="AB25" s="23">
        <f t="shared" si="0"/>
        <v>203.03030303030303</v>
      </c>
      <c r="AC25" s="23">
        <f t="shared" si="1"/>
        <v>1.9701492537313432</v>
      </c>
      <c r="AD25" s="23">
        <f t="shared" si="2"/>
        <v>3.0298507462686568</v>
      </c>
      <c r="AE25" s="15"/>
      <c r="AF25" s="15"/>
      <c r="AG25" s="15"/>
      <c r="AH25" s="15"/>
      <c r="AI25" s="15"/>
      <c r="AJ25" s="15">
        <v>23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15">
        <v>71.37</v>
      </c>
      <c r="AU25" s="15" t="s">
        <v>202</v>
      </c>
      <c r="AV25" s="15"/>
      <c r="AW25" s="15"/>
      <c r="AX25" s="15"/>
      <c r="AY25" s="15"/>
      <c r="AZ25" s="15"/>
      <c r="BA25" s="15" t="str">
        <f t="shared" si="3"/>
        <v>PASS</v>
      </c>
      <c r="BB25" s="15" t="str">
        <f t="shared" si="4"/>
        <v>YES</v>
      </c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28"/>
      <c r="BN25" s="28"/>
    </row>
    <row r="26" spans="1:66">
      <c r="A26" s="39">
        <v>24</v>
      </c>
      <c r="B26" s="15" t="s">
        <v>230</v>
      </c>
      <c r="C26" s="37" t="s">
        <v>180</v>
      </c>
      <c r="D26" s="41">
        <v>44804</v>
      </c>
      <c r="E26" s="42">
        <v>44805</v>
      </c>
      <c r="F26" s="15" t="s">
        <v>181</v>
      </c>
      <c r="G26" s="15" t="s">
        <v>231</v>
      </c>
      <c r="H26" s="16" t="s">
        <v>225</v>
      </c>
      <c r="I26" s="16" t="s">
        <v>66</v>
      </c>
      <c r="J26" s="18">
        <v>44771</v>
      </c>
      <c r="K26" s="16">
        <v>36</v>
      </c>
      <c r="L26" s="16" t="s">
        <v>67</v>
      </c>
      <c r="M26" s="32" t="s">
        <v>119</v>
      </c>
      <c r="N26" s="16" t="s">
        <v>226</v>
      </c>
      <c r="O26" s="16" t="s">
        <v>227</v>
      </c>
      <c r="P26" s="15" t="s">
        <v>219</v>
      </c>
      <c r="Q26" s="16" t="s">
        <v>228</v>
      </c>
      <c r="R26" s="48" t="s">
        <v>229</v>
      </c>
      <c r="S26" s="20">
        <v>45040</v>
      </c>
      <c r="T26" s="20">
        <v>45040</v>
      </c>
      <c r="U26" s="15" t="s">
        <v>74</v>
      </c>
      <c r="V26" s="20">
        <v>45041</v>
      </c>
      <c r="W26" s="15" t="s">
        <v>74</v>
      </c>
      <c r="X26" s="30"/>
      <c r="Y26" s="30"/>
      <c r="Z26" s="15">
        <v>46.6</v>
      </c>
      <c r="AA26" s="15">
        <v>400</v>
      </c>
      <c r="AB26" s="23">
        <f t="shared" si="0"/>
        <v>176.5151515151515</v>
      </c>
      <c r="AC26" s="23">
        <f t="shared" si="1"/>
        <v>2.2660944206008584</v>
      </c>
      <c r="AD26" s="23">
        <f t="shared" si="2"/>
        <v>2.7339055793991416</v>
      </c>
      <c r="AE26" s="15"/>
      <c r="AF26" s="15"/>
      <c r="AG26" s="15"/>
      <c r="AH26" s="15"/>
      <c r="AI26" s="15"/>
      <c r="AJ26" s="15">
        <v>24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15">
        <v>71.37</v>
      </c>
      <c r="AU26" s="15" t="s">
        <v>202</v>
      </c>
      <c r="AV26" s="15"/>
      <c r="AW26" s="15"/>
      <c r="AX26" s="15"/>
      <c r="AY26" s="15"/>
      <c r="AZ26" s="15"/>
      <c r="BA26" s="15" t="str">
        <f t="shared" si="3"/>
        <v>PASS</v>
      </c>
      <c r="BB26" s="15" t="str">
        <f t="shared" si="4"/>
        <v>YES</v>
      </c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28"/>
      <c r="BN26" s="28"/>
    </row>
    <row r="27" spans="1:66" ht="15.6">
      <c r="A27" s="39">
        <v>25</v>
      </c>
      <c r="B27" s="15" t="s">
        <v>232</v>
      </c>
      <c r="C27" s="16" t="s">
        <v>233</v>
      </c>
      <c r="D27" s="41">
        <v>44813</v>
      </c>
      <c r="E27" s="49">
        <v>44819</v>
      </c>
      <c r="F27" s="15" t="s">
        <v>234</v>
      </c>
      <c r="G27" s="15" t="s">
        <v>235</v>
      </c>
      <c r="H27" s="16" t="s">
        <v>117</v>
      </c>
      <c r="I27" s="16" t="s">
        <v>66</v>
      </c>
      <c r="J27" s="18">
        <v>44806</v>
      </c>
      <c r="K27" s="16">
        <v>35</v>
      </c>
      <c r="L27" s="16" t="s">
        <v>67</v>
      </c>
      <c r="M27" s="32" t="s">
        <v>119</v>
      </c>
      <c r="N27" s="16" t="s">
        <v>236</v>
      </c>
      <c r="O27" s="16" t="s">
        <v>151</v>
      </c>
      <c r="P27" s="15" t="s">
        <v>122</v>
      </c>
      <c r="Q27" s="50" t="s">
        <v>237</v>
      </c>
      <c r="R27" s="51" t="s">
        <v>238</v>
      </c>
      <c r="S27" s="20">
        <v>45040</v>
      </c>
      <c r="T27" s="20">
        <v>45040</v>
      </c>
      <c r="U27" s="15" t="s">
        <v>74</v>
      </c>
      <c r="V27" s="20">
        <v>45041</v>
      </c>
      <c r="W27" s="15" t="s">
        <v>74</v>
      </c>
      <c r="X27" s="30"/>
      <c r="Y27" s="30"/>
      <c r="Z27" s="15">
        <v>71</v>
      </c>
      <c r="AA27" s="15">
        <v>400</v>
      </c>
      <c r="AB27" s="23">
        <f t="shared" si="0"/>
        <v>268.93939393939394</v>
      </c>
      <c r="AC27" s="23">
        <f t="shared" si="1"/>
        <v>1.4873239436619718</v>
      </c>
      <c r="AD27" s="23">
        <f t="shared" si="2"/>
        <v>3.5126760563380284</v>
      </c>
      <c r="AE27" s="15"/>
      <c r="AF27" s="15"/>
      <c r="AG27" s="15"/>
      <c r="AH27" s="15"/>
      <c r="AI27" s="15"/>
      <c r="AJ27" s="15">
        <v>25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15">
        <v>70.510000000000005</v>
      </c>
      <c r="AU27" s="15" t="s">
        <v>202</v>
      </c>
      <c r="AV27" s="15"/>
      <c r="AW27" s="15"/>
      <c r="AX27" s="15"/>
      <c r="AY27" s="15"/>
      <c r="AZ27" s="15"/>
      <c r="BA27" s="15" t="str">
        <f t="shared" si="3"/>
        <v>PASS</v>
      </c>
      <c r="BB27" s="15" t="str">
        <f t="shared" si="4"/>
        <v>YES</v>
      </c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28"/>
      <c r="BN27" s="28"/>
    </row>
    <row r="28" spans="1:66" ht="15.6">
      <c r="A28" s="39">
        <v>26</v>
      </c>
      <c r="B28" s="15" t="s">
        <v>239</v>
      </c>
      <c r="C28" s="16" t="s">
        <v>240</v>
      </c>
      <c r="D28" s="41">
        <v>44813</v>
      </c>
      <c r="E28" s="49">
        <v>44819</v>
      </c>
      <c r="F28" s="15" t="s">
        <v>234</v>
      </c>
      <c r="G28" s="15" t="s">
        <v>241</v>
      </c>
      <c r="H28" s="16" t="s">
        <v>117</v>
      </c>
      <c r="I28" s="16" t="s">
        <v>66</v>
      </c>
      <c r="J28" s="18">
        <v>44806</v>
      </c>
      <c r="K28" s="16">
        <v>63</v>
      </c>
      <c r="L28" s="16" t="s">
        <v>67</v>
      </c>
      <c r="M28" s="32" t="s">
        <v>119</v>
      </c>
      <c r="N28" s="16" t="s">
        <v>168</v>
      </c>
      <c r="O28" s="16" t="s">
        <v>151</v>
      </c>
      <c r="P28" s="15" t="s">
        <v>122</v>
      </c>
      <c r="Q28" s="50" t="s">
        <v>237</v>
      </c>
      <c r="R28" s="51" t="s">
        <v>238</v>
      </c>
      <c r="S28" s="20">
        <v>45040</v>
      </c>
      <c r="T28" s="20">
        <v>45040</v>
      </c>
      <c r="U28" s="15" t="s">
        <v>74</v>
      </c>
      <c r="V28" s="20">
        <v>45041</v>
      </c>
      <c r="W28" s="15" t="s">
        <v>74</v>
      </c>
      <c r="X28" s="30"/>
      <c r="Y28" s="30"/>
      <c r="Z28" s="15">
        <v>55.2</v>
      </c>
      <c r="AA28" s="15">
        <v>400</v>
      </c>
      <c r="AB28" s="23">
        <f t="shared" si="0"/>
        <v>209.09090909090909</v>
      </c>
      <c r="AC28" s="23">
        <f t="shared" si="1"/>
        <v>1.9130434782608696</v>
      </c>
      <c r="AD28" s="23">
        <f t="shared" si="2"/>
        <v>3.0869565217391304</v>
      </c>
      <c r="AE28" s="15"/>
      <c r="AF28" s="15"/>
      <c r="AG28" s="15"/>
      <c r="AH28" s="15"/>
      <c r="AI28" s="15"/>
      <c r="AJ28" s="15">
        <v>26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15">
        <v>71.37</v>
      </c>
      <c r="AU28" s="15" t="s">
        <v>189</v>
      </c>
      <c r="AV28" s="15"/>
      <c r="AW28" s="15"/>
      <c r="AX28" s="15"/>
      <c r="AY28" s="15"/>
      <c r="AZ28" s="15"/>
      <c r="BA28" s="15" t="str">
        <f t="shared" si="3"/>
        <v>PASS</v>
      </c>
      <c r="BB28" s="15" t="str">
        <f t="shared" si="4"/>
        <v>YES</v>
      </c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28"/>
      <c r="BN28" s="28"/>
    </row>
    <row r="29" spans="1:66" ht="15.6">
      <c r="A29" s="39">
        <v>27</v>
      </c>
      <c r="B29" s="15" t="s">
        <v>242</v>
      </c>
      <c r="C29" s="16" t="s">
        <v>243</v>
      </c>
      <c r="D29" s="41">
        <v>44813</v>
      </c>
      <c r="E29" s="49">
        <v>44819</v>
      </c>
      <c r="F29" s="15" t="s">
        <v>244</v>
      </c>
      <c r="G29" s="15" t="s">
        <v>245</v>
      </c>
      <c r="H29" s="16" t="s">
        <v>65</v>
      </c>
      <c r="I29" s="16" t="s">
        <v>66</v>
      </c>
      <c r="J29" s="18">
        <v>44809</v>
      </c>
      <c r="K29" s="16">
        <v>47</v>
      </c>
      <c r="L29" s="16" t="s">
        <v>90</v>
      </c>
      <c r="M29" s="29" t="s">
        <v>91</v>
      </c>
      <c r="N29" s="16" t="s">
        <v>246</v>
      </c>
      <c r="O29" s="16" t="s">
        <v>247</v>
      </c>
      <c r="P29" s="15" t="s">
        <v>122</v>
      </c>
      <c r="Q29" s="16" t="s">
        <v>248</v>
      </c>
      <c r="R29" s="52" t="s">
        <v>249</v>
      </c>
      <c r="S29" s="20">
        <v>45040</v>
      </c>
      <c r="T29" s="20">
        <v>45040</v>
      </c>
      <c r="U29" s="15" t="s">
        <v>74</v>
      </c>
      <c r="V29" s="20">
        <v>45041</v>
      </c>
      <c r="W29" s="15" t="s">
        <v>74</v>
      </c>
      <c r="X29" s="30"/>
      <c r="Y29" s="30"/>
      <c r="Z29" s="23">
        <v>73.8</v>
      </c>
      <c r="AA29" s="15">
        <v>400</v>
      </c>
      <c r="AB29" s="23">
        <f t="shared" si="0"/>
        <v>279.54545454545456</v>
      </c>
      <c r="AC29" s="23">
        <f t="shared" si="1"/>
        <v>1.4308943089430894</v>
      </c>
      <c r="AD29" s="23">
        <f t="shared" si="2"/>
        <v>3.5691056910569108</v>
      </c>
      <c r="AE29" s="15"/>
      <c r="AF29" s="15"/>
      <c r="AG29" s="15"/>
      <c r="AH29" s="15"/>
      <c r="AI29" s="15"/>
      <c r="AJ29" s="15">
        <v>27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15">
        <v>71.37</v>
      </c>
      <c r="AU29" s="15" t="s">
        <v>189</v>
      </c>
      <c r="AV29" s="15"/>
      <c r="AW29" s="15"/>
      <c r="AX29" s="15"/>
      <c r="AY29" s="15"/>
      <c r="AZ29" s="15"/>
      <c r="BA29" s="15" t="str">
        <f t="shared" si="3"/>
        <v>PASS</v>
      </c>
      <c r="BB29" s="15" t="str">
        <f t="shared" si="4"/>
        <v>YES</v>
      </c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28"/>
      <c r="BN29" s="28"/>
    </row>
    <row r="30" spans="1:66" ht="15.6">
      <c r="A30" s="39">
        <v>28</v>
      </c>
      <c r="B30" s="15" t="s">
        <v>250</v>
      </c>
      <c r="C30" s="16" t="s">
        <v>251</v>
      </c>
      <c r="D30" s="41">
        <v>44820</v>
      </c>
      <c r="E30" s="49">
        <v>44823</v>
      </c>
      <c r="F30" s="15" t="s">
        <v>244</v>
      </c>
      <c r="G30" s="15" t="s">
        <v>252</v>
      </c>
      <c r="H30" s="16" t="s">
        <v>117</v>
      </c>
      <c r="I30" s="16" t="s">
        <v>66</v>
      </c>
      <c r="J30" s="18">
        <v>44812</v>
      </c>
      <c r="K30" s="16">
        <v>80</v>
      </c>
      <c r="L30" s="16" t="s">
        <v>67</v>
      </c>
      <c r="M30" s="32" t="s">
        <v>119</v>
      </c>
      <c r="N30" s="16" t="s">
        <v>253</v>
      </c>
      <c r="O30" s="16" t="s">
        <v>254</v>
      </c>
      <c r="P30" s="15" t="s">
        <v>255</v>
      </c>
      <c r="Q30" s="16" t="s">
        <v>256</v>
      </c>
      <c r="R30" s="53" t="s">
        <v>257</v>
      </c>
      <c r="S30" s="20">
        <v>45040</v>
      </c>
      <c r="T30" s="20">
        <v>45040</v>
      </c>
      <c r="U30" s="15" t="s">
        <v>74</v>
      </c>
      <c r="V30" s="20">
        <v>45041</v>
      </c>
      <c r="W30" s="15" t="s">
        <v>74</v>
      </c>
      <c r="X30" s="30"/>
      <c r="Y30" s="30"/>
      <c r="Z30" s="15">
        <v>11.4</v>
      </c>
      <c r="AA30" s="15">
        <v>400</v>
      </c>
      <c r="AB30" s="23">
        <f t="shared" si="0"/>
        <v>43.18181818181818</v>
      </c>
      <c r="AC30" s="23">
        <f t="shared" si="1"/>
        <v>9.2631578947368425</v>
      </c>
      <c r="AD30" s="23">
        <f t="shared" si="2"/>
        <v>-4.2631578947368425</v>
      </c>
      <c r="AE30" s="15"/>
      <c r="AF30" s="15"/>
      <c r="AG30" s="15"/>
      <c r="AH30" s="15"/>
      <c r="AI30" s="15"/>
      <c r="AJ30" s="15">
        <v>28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15">
        <v>58.16</v>
      </c>
      <c r="AU30" s="15" t="s">
        <v>113</v>
      </c>
      <c r="AV30" s="15"/>
      <c r="AW30" s="15"/>
      <c r="AX30" s="15"/>
      <c r="AY30" s="15"/>
      <c r="AZ30" s="15"/>
      <c r="BA30" s="15" t="str">
        <f t="shared" si="3"/>
        <v>FAIL</v>
      </c>
      <c r="BB30" s="15" t="str">
        <f t="shared" si="4"/>
        <v>NO</v>
      </c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28"/>
      <c r="BN30" s="28"/>
    </row>
    <row r="31" spans="1:66" ht="15.6">
      <c r="A31" s="39">
        <v>29</v>
      </c>
      <c r="B31" s="40" t="s">
        <v>258</v>
      </c>
      <c r="C31" s="16" t="s">
        <v>259</v>
      </c>
      <c r="D31" s="54">
        <v>44857</v>
      </c>
      <c r="E31" s="54">
        <v>44855</v>
      </c>
      <c r="F31" s="15" t="s">
        <v>260</v>
      </c>
      <c r="G31" s="15" t="s">
        <v>261</v>
      </c>
      <c r="H31" s="16" t="s">
        <v>206</v>
      </c>
      <c r="I31" s="16" t="s">
        <v>207</v>
      </c>
      <c r="J31" s="18">
        <v>44827</v>
      </c>
      <c r="K31" s="16">
        <v>32</v>
      </c>
      <c r="L31" s="16" t="s">
        <v>90</v>
      </c>
      <c r="M31" s="32" t="s">
        <v>119</v>
      </c>
      <c r="N31" s="16" t="s">
        <v>262</v>
      </c>
      <c r="O31" s="16" t="s">
        <v>263</v>
      </c>
      <c r="P31" s="15" t="s">
        <v>210</v>
      </c>
      <c r="Q31" s="16" t="s">
        <v>264</v>
      </c>
      <c r="R31" s="55" t="s">
        <v>265</v>
      </c>
      <c r="S31" s="20">
        <v>45040</v>
      </c>
      <c r="T31" s="20">
        <v>45040</v>
      </c>
      <c r="U31" s="15" t="s">
        <v>74</v>
      </c>
      <c r="V31" s="20">
        <v>45041</v>
      </c>
      <c r="W31" s="15" t="s">
        <v>74</v>
      </c>
      <c r="X31" s="30"/>
      <c r="Y31" s="30"/>
      <c r="Z31" s="15">
        <v>12.9</v>
      </c>
      <c r="AA31" s="15">
        <v>400</v>
      </c>
      <c r="AB31" s="23">
        <f t="shared" si="0"/>
        <v>48.863636363636367</v>
      </c>
      <c r="AC31" s="23">
        <f t="shared" si="1"/>
        <v>8.1860465116279073</v>
      </c>
      <c r="AD31" s="23">
        <f t="shared" si="2"/>
        <v>-3.1860465116279073</v>
      </c>
      <c r="AE31" s="15"/>
      <c r="AF31" s="15"/>
      <c r="AG31" s="15"/>
      <c r="AH31" s="15"/>
      <c r="AI31" s="15"/>
      <c r="AJ31" s="15">
        <v>29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15">
        <v>47.73</v>
      </c>
      <c r="AU31" s="15" t="s">
        <v>113</v>
      </c>
      <c r="AV31" s="15"/>
      <c r="AW31" s="15"/>
      <c r="AX31" s="15"/>
      <c r="AY31" s="15"/>
      <c r="AZ31" s="15"/>
      <c r="BA31" s="15" t="str">
        <f t="shared" si="3"/>
        <v>FAIL</v>
      </c>
      <c r="BB31" s="15" t="str">
        <f t="shared" si="4"/>
        <v>NO</v>
      </c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28"/>
      <c r="BN31" s="28"/>
    </row>
    <row r="32" spans="1:66" ht="15.6">
      <c r="A32" s="39">
        <v>30</v>
      </c>
      <c r="B32" s="56" t="s">
        <v>266</v>
      </c>
      <c r="C32" s="16" t="s">
        <v>267</v>
      </c>
      <c r="D32" s="54">
        <v>44854</v>
      </c>
      <c r="E32" s="54">
        <v>44855</v>
      </c>
      <c r="F32" s="15" t="s">
        <v>260</v>
      </c>
      <c r="G32" s="15" t="s">
        <v>268</v>
      </c>
      <c r="H32" s="16" t="s">
        <v>225</v>
      </c>
      <c r="I32" s="16" t="s">
        <v>66</v>
      </c>
      <c r="J32" s="18">
        <v>44835</v>
      </c>
      <c r="K32" s="16">
        <v>53</v>
      </c>
      <c r="L32" s="16" t="s">
        <v>67</v>
      </c>
      <c r="M32" s="29" t="s">
        <v>91</v>
      </c>
      <c r="N32" s="16" t="s">
        <v>269</v>
      </c>
      <c r="O32" s="16" t="s">
        <v>270</v>
      </c>
      <c r="P32" s="15" t="s">
        <v>210</v>
      </c>
      <c r="Q32" s="16" t="s">
        <v>271</v>
      </c>
      <c r="R32" s="43" t="s">
        <v>272</v>
      </c>
      <c r="S32" s="20">
        <v>45040</v>
      </c>
      <c r="T32" s="20">
        <v>45040</v>
      </c>
      <c r="U32" s="15" t="s">
        <v>74</v>
      </c>
      <c r="V32" s="20">
        <v>45041</v>
      </c>
      <c r="W32" s="15" t="s">
        <v>74</v>
      </c>
      <c r="X32" s="30"/>
      <c r="Y32" s="30"/>
      <c r="Z32" s="15">
        <v>0.436</v>
      </c>
      <c r="AA32" s="15">
        <v>400</v>
      </c>
      <c r="AB32" s="23">
        <f t="shared" si="0"/>
        <v>1.6515151515151516</v>
      </c>
      <c r="AC32" s="23">
        <f t="shared" si="1"/>
        <v>242.20183486238531</v>
      </c>
      <c r="AD32" s="23">
        <f t="shared" si="2"/>
        <v>-237.20183486238531</v>
      </c>
      <c r="AE32" s="15"/>
      <c r="AF32" s="15"/>
      <c r="AG32" s="15"/>
      <c r="AH32" s="15"/>
      <c r="AI32" s="15"/>
      <c r="AJ32" s="15" t="s">
        <v>273</v>
      </c>
      <c r="AK32" s="30"/>
      <c r="AL32" s="30"/>
      <c r="AM32" s="30"/>
      <c r="AN32" s="30"/>
      <c r="AO32" s="30"/>
      <c r="AP32" s="30"/>
      <c r="AQ32" s="30"/>
      <c r="AR32" s="30"/>
      <c r="AS32" s="30"/>
      <c r="AT32" s="28"/>
      <c r="AU32" s="28"/>
      <c r="AV32" s="15" t="s">
        <v>274</v>
      </c>
      <c r="AW32" s="15"/>
      <c r="AX32" s="15"/>
      <c r="AY32" s="15"/>
      <c r="AZ32" s="15"/>
      <c r="BA32" s="15" t="str">
        <f t="shared" si="3"/>
        <v>FAIL</v>
      </c>
      <c r="BB32" s="15" t="str">
        <f t="shared" si="4"/>
        <v>NO</v>
      </c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28"/>
      <c r="BN32" s="28"/>
    </row>
    <row r="33" spans="1:66" ht="15.6">
      <c r="A33" s="39">
        <v>31</v>
      </c>
      <c r="B33" s="57" t="s">
        <v>275</v>
      </c>
      <c r="C33" s="16" t="s">
        <v>276</v>
      </c>
      <c r="D33" s="54">
        <v>44854</v>
      </c>
      <c r="E33" s="54">
        <v>44855</v>
      </c>
      <c r="F33" s="15" t="s">
        <v>260</v>
      </c>
      <c r="G33" s="15" t="s">
        <v>277</v>
      </c>
      <c r="H33" s="16" t="s">
        <v>225</v>
      </c>
      <c r="I33" s="16" t="s">
        <v>66</v>
      </c>
      <c r="J33" s="18">
        <v>44840</v>
      </c>
      <c r="K33" s="16">
        <v>63</v>
      </c>
      <c r="L33" s="16" t="s">
        <v>90</v>
      </c>
      <c r="M33" s="29" t="s">
        <v>91</v>
      </c>
      <c r="N33" s="16" t="s">
        <v>278</v>
      </c>
      <c r="O33" s="16" t="s">
        <v>185</v>
      </c>
      <c r="P33" s="15" t="s">
        <v>186</v>
      </c>
      <c r="Q33" s="16" t="s">
        <v>271</v>
      </c>
      <c r="R33" s="43" t="s">
        <v>272</v>
      </c>
      <c r="S33" s="20">
        <v>45040</v>
      </c>
      <c r="T33" s="20">
        <v>45040</v>
      </c>
      <c r="U33" s="15" t="s">
        <v>74</v>
      </c>
      <c r="V33" s="20">
        <v>45041</v>
      </c>
      <c r="W33" s="15" t="s">
        <v>74</v>
      </c>
      <c r="X33" s="30"/>
      <c r="Y33" s="30"/>
      <c r="Z33" s="15">
        <v>5.82</v>
      </c>
      <c r="AA33" s="15">
        <v>400</v>
      </c>
      <c r="AB33" s="23">
        <f t="shared" si="0"/>
        <v>22.045454545454547</v>
      </c>
      <c r="AC33" s="23">
        <f t="shared" si="1"/>
        <v>18.144329896907216</v>
      </c>
      <c r="AD33" s="23">
        <f t="shared" si="2"/>
        <v>-13.144329896907216</v>
      </c>
      <c r="AE33" s="15"/>
      <c r="AF33" s="15"/>
      <c r="AG33" s="15"/>
      <c r="AH33" s="15"/>
      <c r="AI33" s="15"/>
      <c r="AJ33" s="15" t="s">
        <v>273</v>
      </c>
      <c r="AK33" s="30"/>
      <c r="AL33" s="30"/>
      <c r="AM33" s="30"/>
      <c r="AN33" s="30"/>
      <c r="AO33" s="30"/>
      <c r="AP33" s="30"/>
      <c r="AQ33" s="30"/>
      <c r="AR33" s="30"/>
      <c r="AS33" s="30"/>
      <c r="AT33" s="15"/>
      <c r="AU33" s="15"/>
      <c r="AV33" s="15" t="s">
        <v>274</v>
      </c>
      <c r="AW33" s="15"/>
      <c r="AX33" s="15"/>
      <c r="AY33" s="15"/>
      <c r="AZ33" s="15"/>
      <c r="BA33" s="15" t="str">
        <f t="shared" si="3"/>
        <v>FAIL</v>
      </c>
      <c r="BB33" s="15" t="str">
        <f t="shared" si="4"/>
        <v>NO</v>
      </c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28"/>
      <c r="BN33" s="28"/>
    </row>
    <row r="34" spans="1:66" ht="15.6">
      <c r="A34" s="39">
        <v>32</v>
      </c>
      <c r="B34" s="40" t="s">
        <v>279</v>
      </c>
      <c r="C34" s="16" t="s">
        <v>280</v>
      </c>
      <c r="D34" s="54">
        <v>44857</v>
      </c>
      <c r="E34" s="54">
        <v>44855</v>
      </c>
      <c r="F34" s="15" t="s">
        <v>260</v>
      </c>
      <c r="G34" s="15" t="s">
        <v>281</v>
      </c>
      <c r="H34" s="16" t="s">
        <v>206</v>
      </c>
      <c r="I34" s="16" t="s">
        <v>183</v>
      </c>
      <c r="J34" s="18">
        <v>44830</v>
      </c>
      <c r="K34" s="16">
        <v>28</v>
      </c>
      <c r="L34" s="16" t="s">
        <v>67</v>
      </c>
      <c r="M34" s="32" t="s">
        <v>119</v>
      </c>
      <c r="N34" s="16" t="s">
        <v>282</v>
      </c>
      <c r="O34" s="16" t="s">
        <v>209</v>
      </c>
      <c r="P34" s="15" t="s">
        <v>210</v>
      </c>
      <c r="Q34" s="16" t="s">
        <v>264</v>
      </c>
      <c r="R34" s="55" t="s">
        <v>265</v>
      </c>
      <c r="S34" s="20">
        <v>45040</v>
      </c>
      <c r="T34" s="20">
        <v>45040</v>
      </c>
      <c r="U34" s="15" t="s">
        <v>74</v>
      </c>
      <c r="V34" s="20">
        <v>45041</v>
      </c>
      <c r="W34" s="15" t="s">
        <v>74</v>
      </c>
      <c r="X34" s="30"/>
      <c r="Y34" s="30"/>
      <c r="Z34" s="23">
        <v>67.400000000000006</v>
      </c>
      <c r="AA34" s="15">
        <v>400</v>
      </c>
      <c r="AB34" s="23">
        <f t="shared" si="0"/>
        <v>255.30303030303031</v>
      </c>
      <c r="AC34" s="23">
        <f t="shared" si="1"/>
        <v>1.5667655786350148</v>
      </c>
      <c r="AD34" s="23">
        <f t="shared" si="2"/>
        <v>3.4332344213649852</v>
      </c>
      <c r="AE34" s="15"/>
      <c r="AF34" s="15"/>
      <c r="AG34" s="15"/>
      <c r="AH34" s="15"/>
      <c r="AI34" s="15"/>
      <c r="AJ34" s="15">
        <v>30</v>
      </c>
      <c r="AK34" s="30"/>
      <c r="AL34" s="30"/>
      <c r="AM34" s="30"/>
      <c r="AN34" s="30"/>
      <c r="AO34" s="30"/>
      <c r="AP34" s="30"/>
      <c r="AQ34" s="30"/>
      <c r="AR34" s="30"/>
      <c r="AS34" s="30"/>
      <c r="AT34" s="15">
        <v>71.349999999999994</v>
      </c>
      <c r="AU34" s="15" t="s">
        <v>283</v>
      </c>
      <c r="AV34" s="15"/>
      <c r="AW34" s="15"/>
      <c r="AX34" s="15"/>
      <c r="AY34" s="15"/>
      <c r="AZ34" s="15"/>
      <c r="BA34" s="15" t="str">
        <f t="shared" si="3"/>
        <v>PASS</v>
      </c>
      <c r="BB34" s="15" t="str">
        <f t="shared" si="4"/>
        <v>YES</v>
      </c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28"/>
      <c r="BN34" s="28"/>
    </row>
    <row r="35" spans="1:66" ht="15.6">
      <c r="A35" s="39">
        <v>33</v>
      </c>
      <c r="B35" s="40" t="s">
        <v>284</v>
      </c>
      <c r="C35" s="16" t="s">
        <v>285</v>
      </c>
      <c r="D35" s="54">
        <v>44854</v>
      </c>
      <c r="E35" s="54">
        <v>44855</v>
      </c>
      <c r="F35" s="15" t="s">
        <v>260</v>
      </c>
      <c r="G35" s="15" t="s">
        <v>286</v>
      </c>
      <c r="H35" s="16" t="s">
        <v>216</v>
      </c>
      <c r="I35" s="16" t="s">
        <v>66</v>
      </c>
      <c r="J35" s="18">
        <v>44839</v>
      </c>
      <c r="K35" s="16">
        <v>50</v>
      </c>
      <c r="L35" s="16" t="s">
        <v>67</v>
      </c>
      <c r="M35" s="29" t="s">
        <v>91</v>
      </c>
      <c r="N35" s="16" t="s">
        <v>287</v>
      </c>
      <c r="O35" s="16" t="s">
        <v>270</v>
      </c>
      <c r="P35" s="15" t="s">
        <v>210</v>
      </c>
      <c r="Q35" s="16" t="s">
        <v>271</v>
      </c>
      <c r="R35" s="43" t="s">
        <v>272</v>
      </c>
      <c r="S35" s="20">
        <v>45040</v>
      </c>
      <c r="T35" s="20">
        <v>45040</v>
      </c>
      <c r="U35" s="15" t="s">
        <v>74</v>
      </c>
      <c r="V35" s="20">
        <v>45041</v>
      </c>
      <c r="W35" s="15" t="s">
        <v>74</v>
      </c>
      <c r="X35" s="30"/>
      <c r="Y35" s="30"/>
      <c r="Z35" s="15">
        <v>44.6</v>
      </c>
      <c r="AA35" s="15">
        <v>400</v>
      </c>
      <c r="AB35" s="23">
        <f t="shared" si="0"/>
        <v>168.93939393939394</v>
      </c>
      <c r="AC35" s="23">
        <f t="shared" si="1"/>
        <v>2.3677130044843051</v>
      </c>
      <c r="AD35" s="23">
        <f t="shared" si="2"/>
        <v>2.6322869955156949</v>
      </c>
      <c r="AE35" s="15"/>
      <c r="AF35" s="15"/>
      <c r="AG35" s="15"/>
      <c r="AH35" s="15"/>
      <c r="AI35" s="15"/>
      <c r="AJ35" s="15">
        <v>31</v>
      </c>
      <c r="AK35" s="30"/>
      <c r="AL35" s="30"/>
      <c r="AM35" s="30"/>
      <c r="AN35" s="30"/>
      <c r="AO35" s="30"/>
      <c r="AP35" s="30"/>
      <c r="AQ35" s="30"/>
      <c r="AR35" s="30"/>
      <c r="AS35" s="30"/>
      <c r="AT35" s="15">
        <v>63.69</v>
      </c>
      <c r="AU35" s="15" t="s">
        <v>113</v>
      </c>
      <c r="AV35" s="15"/>
      <c r="AW35" s="15"/>
      <c r="AX35" s="15"/>
      <c r="AY35" s="15"/>
      <c r="AZ35" s="15"/>
      <c r="BA35" s="15" t="str">
        <f t="shared" si="3"/>
        <v>FAIL</v>
      </c>
      <c r="BB35" s="15" t="str">
        <f t="shared" si="4"/>
        <v>NO</v>
      </c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28"/>
      <c r="BN35" s="28"/>
    </row>
    <row r="36" spans="1:66" ht="15.6">
      <c r="A36" s="39">
        <v>34</v>
      </c>
      <c r="B36" s="40" t="s">
        <v>288</v>
      </c>
      <c r="C36" s="16" t="s">
        <v>289</v>
      </c>
      <c r="D36" s="54">
        <v>44854</v>
      </c>
      <c r="E36" s="54">
        <v>44855</v>
      </c>
      <c r="F36" s="15" t="s">
        <v>260</v>
      </c>
      <c r="G36" s="15" t="s">
        <v>290</v>
      </c>
      <c r="H36" s="16" t="s">
        <v>225</v>
      </c>
      <c r="I36" s="16" t="s">
        <v>136</v>
      </c>
      <c r="J36" s="18">
        <v>44840</v>
      </c>
      <c r="K36" s="16">
        <v>83</v>
      </c>
      <c r="L36" s="16" t="s">
        <v>67</v>
      </c>
      <c r="M36" s="29" t="s">
        <v>91</v>
      </c>
      <c r="N36" s="16" t="s">
        <v>291</v>
      </c>
      <c r="O36" s="16" t="s">
        <v>292</v>
      </c>
      <c r="P36" s="15" t="s">
        <v>210</v>
      </c>
      <c r="Q36" s="16" t="s">
        <v>271</v>
      </c>
      <c r="R36" s="43" t="s">
        <v>272</v>
      </c>
      <c r="S36" s="20">
        <v>45040</v>
      </c>
      <c r="T36" s="20">
        <v>45040</v>
      </c>
      <c r="U36" s="15" t="s">
        <v>74</v>
      </c>
      <c r="V36" s="20">
        <v>45041</v>
      </c>
      <c r="W36" s="15" t="s">
        <v>74</v>
      </c>
      <c r="X36" s="30"/>
      <c r="Y36" s="30"/>
      <c r="Z36" s="23">
        <v>23.8</v>
      </c>
      <c r="AA36" s="15">
        <v>400</v>
      </c>
      <c r="AB36" s="23">
        <f t="shared" si="0"/>
        <v>90.151515151515156</v>
      </c>
      <c r="AC36" s="23">
        <f t="shared" si="1"/>
        <v>4.4369747899159666</v>
      </c>
      <c r="AD36" s="23">
        <f t="shared" si="2"/>
        <v>0.56302521008403339</v>
      </c>
      <c r="AE36" s="15"/>
      <c r="AF36" s="15"/>
      <c r="AG36" s="15"/>
      <c r="AH36" s="15"/>
      <c r="AI36" s="15"/>
      <c r="AJ36" s="15">
        <v>32</v>
      </c>
      <c r="AK36" s="30"/>
      <c r="AL36" s="30"/>
      <c r="AM36" s="30"/>
      <c r="AN36" s="30"/>
      <c r="AO36" s="30"/>
      <c r="AP36" s="30"/>
      <c r="AQ36" s="30"/>
      <c r="AR36" s="30"/>
      <c r="AS36" s="30"/>
      <c r="AT36" s="15">
        <v>64.37</v>
      </c>
      <c r="AU36" s="15" t="s">
        <v>113</v>
      </c>
      <c r="AV36" s="15"/>
      <c r="AW36" s="15"/>
      <c r="AX36" s="15"/>
      <c r="AY36" s="15"/>
      <c r="AZ36" s="15"/>
      <c r="BA36" s="15" t="str">
        <f t="shared" si="3"/>
        <v>FAIL</v>
      </c>
      <c r="BB36" s="15" t="str">
        <f t="shared" si="4"/>
        <v>NO</v>
      </c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28"/>
      <c r="BN36" s="28"/>
    </row>
    <row r="37" spans="1:66" ht="15.6">
      <c r="A37" s="39">
        <v>35</v>
      </c>
      <c r="B37" s="56" t="s">
        <v>293</v>
      </c>
      <c r="C37" s="16" t="s">
        <v>294</v>
      </c>
      <c r="D37" s="54">
        <v>44854</v>
      </c>
      <c r="E37" s="54">
        <v>44855</v>
      </c>
      <c r="F37" s="15" t="s">
        <v>260</v>
      </c>
      <c r="G37" s="15" t="s">
        <v>295</v>
      </c>
      <c r="H37" s="16" t="s">
        <v>225</v>
      </c>
      <c r="I37" s="16" t="s">
        <v>136</v>
      </c>
      <c r="J37" s="18">
        <v>44841</v>
      </c>
      <c r="K37" s="16">
        <v>50</v>
      </c>
      <c r="L37" s="16" t="s">
        <v>67</v>
      </c>
      <c r="M37" s="29" t="s">
        <v>91</v>
      </c>
      <c r="N37" s="16" t="s">
        <v>296</v>
      </c>
      <c r="O37" s="16" t="s">
        <v>270</v>
      </c>
      <c r="P37" s="15" t="s">
        <v>210</v>
      </c>
      <c r="Q37" s="16" t="s">
        <v>271</v>
      </c>
      <c r="R37" s="43" t="s">
        <v>272</v>
      </c>
      <c r="S37" s="20">
        <v>45040</v>
      </c>
      <c r="T37" s="20">
        <v>45040</v>
      </c>
      <c r="U37" s="15" t="s">
        <v>74</v>
      </c>
      <c r="V37" s="20">
        <v>45041</v>
      </c>
      <c r="W37" s="15" t="s">
        <v>74</v>
      </c>
      <c r="X37" s="30"/>
      <c r="Y37" s="30"/>
      <c r="Z37" s="23">
        <v>2.44</v>
      </c>
      <c r="AA37" s="15">
        <v>400</v>
      </c>
      <c r="AB37" s="23">
        <f t="shared" si="0"/>
        <v>9.2424242424242422</v>
      </c>
      <c r="AC37" s="23">
        <f t="shared" si="1"/>
        <v>43.278688524590166</v>
      </c>
      <c r="AD37" s="23">
        <f t="shared" si="2"/>
        <v>-38.278688524590166</v>
      </c>
      <c r="AE37" s="15"/>
      <c r="AF37" s="15"/>
      <c r="AG37" s="15"/>
      <c r="AH37" s="15"/>
      <c r="AI37" s="15"/>
      <c r="AJ37" s="15" t="s">
        <v>273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15"/>
      <c r="AU37" s="15"/>
      <c r="AV37" s="15" t="s">
        <v>274</v>
      </c>
      <c r="AW37" s="15"/>
      <c r="AX37" s="15"/>
      <c r="AY37" s="15"/>
      <c r="AZ37" s="15"/>
      <c r="BA37" s="15" t="str">
        <f t="shared" si="3"/>
        <v>FAIL</v>
      </c>
      <c r="BB37" s="15" t="str">
        <f t="shared" si="4"/>
        <v>NO</v>
      </c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28"/>
      <c r="BN37" s="28"/>
    </row>
    <row r="38" spans="1:66" ht="15.6">
      <c r="A38" s="39">
        <v>36</v>
      </c>
      <c r="B38" s="40" t="s">
        <v>297</v>
      </c>
      <c r="C38" s="16" t="s">
        <v>298</v>
      </c>
      <c r="D38" s="54">
        <v>44854</v>
      </c>
      <c r="E38" s="54">
        <v>44855</v>
      </c>
      <c r="F38" s="15" t="s">
        <v>260</v>
      </c>
      <c r="G38" s="15" t="s">
        <v>299</v>
      </c>
      <c r="H38" s="16" t="s">
        <v>225</v>
      </c>
      <c r="I38" s="16" t="s">
        <v>66</v>
      </c>
      <c r="J38" s="18">
        <v>44842</v>
      </c>
      <c r="K38" s="16">
        <v>19</v>
      </c>
      <c r="L38" s="16" t="s">
        <v>67</v>
      </c>
      <c r="M38" s="29" t="s">
        <v>91</v>
      </c>
      <c r="N38" s="16" t="s">
        <v>300</v>
      </c>
      <c r="O38" s="16" t="s">
        <v>270</v>
      </c>
      <c r="P38" s="15" t="s">
        <v>210</v>
      </c>
      <c r="Q38" s="16" t="s">
        <v>271</v>
      </c>
      <c r="R38" s="43" t="s">
        <v>272</v>
      </c>
      <c r="S38" s="20">
        <v>45040</v>
      </c>
      <c r="T38" s="20">
        <v>45040</v>
      </c>
      <c r="U38" s="15" t="s">
        <v>74</v>
      </c>
      <c r="V38" s="20">
        <v>45041</v>
      </c>
      <c r="W38" s="15" t="s">
        <v>74</v>
      </c>
      <c r="X38" s="30"/>
      <c r="Y38" s="30"/>
      <c r="Z38" s="15">
        <v>39.799999999999997</v>
      </c>
      <c r="AA38" s="15">
        <v>400</v>
      </c>
      <c r="AB38" s="23">
        <f t="shared" si="0"/>
        <v>150.75757575757575</v>
      </c>
      <c r="AC38" s="23">
        <f t="shared" si="1"/>
        <v>2.6532663316582914</v>
      </c>
      <c r="AD38" s="23">
        <f t="shared" si="2"/>
        <v>2.3467336683417086</v>
      </c>
      <c r="AE38" s="15"/>
      <c r="AF38" s="15"/>
      <c r="AG38" s="15"/>
      <c r="AH38" s="15"/>
      <c r="AI38" s="15"/>
      <c r="AJ38" s="15">
        <v>33</v>
      </c>
      <c r="AK38" s="30"/>
      <c r="AL38" s="30"/>
      <c r="AM38" s="30"/>
      <c r="AN38" s="30"/>
      <c r="AO38" s="30"/>
      <c r="AP38" s="30"/>
      <c r="AQ38" s="30"/>
      <c r="AR38" s="30"/>
      <c r="AS38" s="30"/>
      <c r="AT38" s="15">
        <v>70.61</v>
      </c>
      <c r="AU38" s="15" t="s">
        <v>140</v>
      </c>
      <c r="AW38" s="15"/>
      <c r="AX38" s="15"/>
      <c r="AY38" s="15"/>
      <c r="AZ38" s="15"/>
      <c r="BA38" s="15" t="str">
        <f t="shared" si="3"/>
        <v>PASS</v>
      </c>
      <c r="BB38" s="15" t="str">
        <f t="shared" si="4"/>
        <v>YES</v>
      </c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28"/>
      <c r="BN38" s="28"/>
    </row>
    <row r="39" spans="1:66" ht="15.6">
      <c r="A39" s="39">
        <v>37</v>
      </c>
      <c r="B39" s="40" t="s">
        <v>301</v>
      </c>
      <c r="C39" s="16" t="s">
        <v>302</v>
      </c>
      <c r="D39" s="54">
        <v>44854</v>
      </c>
      <c r="E39" s="54">
        <v>44855</v>
      </c>
      <c r="F39" s="15" t="s">
        <v>260</v>
      </c>
      <c r="G39" s="15" t="s">
        <v>303</v>
      </c>
      <c r="H39" s="16" t="s">
        <v>206</v>
      </c>
      <c r="I39" s="16" t="s">
        <v>207</v>
      </c>
      <c r="J39" s="18">
        <v>44844</v>
      </c>
      <c r="K39" s="16">
        <v>1</v>
      </c>
      <c r="L39" s="16" t="s">
        <v>90</v>
      </c>
      <c r="M39" s="32" t="s">
        <v>119</v>
      </c>
      <c r="N39" s="16" t="s">
        <v>304</v>
      </c>
      <c r="O39" s="16" t="s">
        <v>209</v>
      </c>
      <c r="P39" s="15" t="s">
        <v>210</v>
      </c>
      <c r="Q39" s="16" t="s">
        <v>305</v>
      </c>
      <c r="R39" s="52" t="s">
        <v>306</v>
      </c>
      <c r="S39" s="20">
        <v>45040</v>
      </c>
      <c r="T39" s="20">
        <v>45040</v>
      </c>
      <c r="U39" s="15" t="s">
        <v>74</v>
      </c>
      <c r="V39" s="20">
        <v>45041</v>
      </c>
      <c r="W39" s="15" t="s">
        <v>74</v>
      </c>
      <c r="X39" s="30"/>
      <c r="Y39" s="30"/>
      <c r="Z39" s="15">
        <v>60.6</v>
      </c>
      <c r="AA39" s="15">
        <v>400</v>
      </c>
      <c r="AB39" s="23">
        <f t="shared" si="0"/>
        <v>229.54545454545453</v>
      </c>
      <c r="AC39" s="23">
        <f t="shared" si="1"/>
        <v>1.7425742574257426</v>
      </c>
      <c r="AD39" s="23">
        <f t="shared" si="2"/>
        <v>3.2574257425742577</v>
      </c>
      <c r="AE39" s="15"/>
      <c r="AF39" s="15"/>
      <c r="AG39" s="15"/>
      <c r="AH39" s="15"/>
      <c r="AI39" s="15"/>
      <c r="AJ39" s="15">
        <v>34</v>
      </c>
      <c r="AK39" s="30"/>
      <c r="AL39" s="30"/>
      <c r="AM39" s="30"/>
      <c r="AN39" s="30"/>
      <c r="AO39" s="30"/>
      <c r="AP39" s="30"/>
      <c r="AQ39" s="30"/>
      <c r="AR39" s="30"/>
      <c r="AS39" s="30"/>
      <c r="AT39" s="15">
        <v>70.510000000000005</v>
      </c>
      <c r="AU39" s="15" t="s">
        <v>140</v>
      </c>
      <c r="AW39" s="15"/>
      <c r="AX39" s="15"/>
      <c r="AY39" s="15"/>
      <c r="AZ39" s="15"/>
      <c r="BA39" s="15" t="str">
        <f t="shared" si="3"/>
        <v>PASS</v>
      </c>
      <c r="BB39" s="15" t="str">
        <f t="shared" si="4"/>
        <v>YES</v>
      </c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28"/>
      <c r="BN39" s="28"/>
    </row>
    <row r="40" spans="1:66" ht="15.6">
      <c r="A40" s="39">
        <v>38</v>
      </c>
      <c r="B40" s="40" t="s">
        <v>307</v>
      </c>
      <c r="C40" s="16" t="s">
        <v>308</v>
      </c>
      <c r="D40" s="54">
        <v>44854</v>
      </c>
      <c r="E40" s="54">
        <v>44855</v>
      </c>
      <c r="F40" s="15" t="s">
        <v>260</v>
      </c>
      <c r="G40" s="15" t="s">
        <v>309</v>
      </c>
      <c r="H40" s="16" t="s">
        <v>206</v>
      </c>
      <c r="I40" s="16" t="s">
        <v>207</v>
      </c>
      <c r="J40" s="18">
        <v>44845</v>
      </c>
      <c r="K40" s="16">
        <v>28</v>
      </c>
      <c r="L40" s="16" t="s">
        <v>90</v>
      </c>
      <c r="M40" s="32" t="s">
        <v>119</v>
      </c>
      <c r="N40" s="16" t="s">
        <v>304</v>
      </c>
      <c r="O40" s="16" t="s">
        <v>209</v>
      </c>
      <c r="P40" s="15" t="s">
        <v>210</v>
      </c>
      <c r="Q40" s="16" t="s">
        <v>305</v>
      </c>
      <c r="R40" s="52" t="s">
        <v>306</v>
      </c>
      <c r="S40" s="20">
        <v>45040</v>
      </c>
      <c r="T40" s="20">
        <v>45040</v>
      </c>
      <c r="U40" s="15" t="s">
        <v>74</v>
      </c>
      <c r="V40" s="20">
        <v>45041</v>
      </c>
      <c r="W40" s="15" t="s">
        <v>74</v>
      </c>
      <c r="X40" s="30"/>
      <c r="Y40" s="30"/>
      <c r="Z40" s="15">
        <v>45</v>
      </c>
      <c r="AA40" s="15">
        <v>400</v>
      </c>
      <c r="AB40" s="23">
        <f t="shared" si="0"/>
        <v>170.45454545454547</v>
      </c>
      <c r="AC40" s="23">
        <f t="shared" si="1"/>
        <v>2.3466666666666667</v>
      </c>
      <c r="AD40" s="23">
        <f t="shared" si="2"/>
        <v>2.6533333333333333</v>
      </c>
      <c r="AE40" s="15"/>
      <c r="AF40" s="15"/>
      <c r="AG40" s="15"/>
      <c r="AH40" s="15"/>
      <c r="AI40" s="15"/>
      <c r="AJ40" s="15">
        <v>35</v>
      </c>
      <c r="AK40" s="30"/>
      <c r="AL40" s="30"/>
      <c r="AM40" s="30"/>
      <c r="AN40" s="30"/>
      <c r="AO40" s="30"/>
      <c r="AP40" s="30"/>
      <c r="AQ40" s="30"/>
      <c r="AR40" s="30"/>
      <c r="AS40" s="30"/>
      <c r="AT40" s="15">
        <v>65.14</v>
      </c>
      <c r="AU40" s="15" t="s">
        <v>113</v>
      </c>
      <c r="AW40" s="15"/>
      <c r="AX40" s="15"/>
      <c r="AY40" s="15"/>
      <c r="AZ40" s="15"/>
      <c r="BA40" s="15" t="str">
        <f t="shared" si="3"/>
        <v>FAIL</v>
      </c>
      <c r="BB40" s="15" t="str">
        <f t="shared" si="4"/>
        <v>NO</v>
      </c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28"/>
      <c r="BN40" s="28"/>
    </row>
    <row r="41" spans="1:66" ht="15.6">
      <c r="A41" s="39">
        <v>39</v>
      </c>
      <c r="B41" s="40" t="s">
        <v>310</v>
      </c>
      <c r="C41" s="16" t="s">
        <v>311</v>
      </c>
      <c r="D41" s="54">
        <v>44855</v>
      </c>
      <c r="E41" s="54">
        <v>44859</v>
      </c>
      <c r="F41" s="15" t="s">
        <v>260</v>
      </c>
      <c r="G41" s="15" t="s">
        <v>312</v>
      </c>
      <c r="H41" s="16" t="s">
        <v>225</v>
      </c>
      <c r="I41" s="16" t="s">
        <v>207</v>
      </c>
      <c r="J41" s="18">
        <v>44841</v>
      </c>
      <c r="K41" s="16">
        <v>43</v>
      </c>
      <c r="L41" s="16" t="s">
        <v>67</v>
      </c>
      <c r="M41" s="32" t="s">
        <v>119</v>
      </c>
      <c r="N41" s="16" t="s">
        <v>313</v>
      </c>
      <c r="O41" s="16" t="s">
        <v>209</v>
      </c>
      <c r="P41" s="15" t="s">
        <v>210</v>
      </c>
      <c r="Q41" s="16" t="s">
        <v>228</v>
      </c>
      <c r="R41" s="48" t="s">
        <v>229</v>
      </c>
      <c r="S41" s="20">
        <v>45040</v>
      </c>
      <c r="T41" s="20">
        <v>45040</v>
      </c>
      <c r="U41" s="15" t="s">
        <v>74</v>
      </c>
      <c r="V41" s="20">
        <v>45041</v>
      </c>
      <c r="W41" s="15" t="s">
        <v>74</v>
      </c>
      <c r="X41" s="30"/>
      <c r="Y41" s="30"/>
      <c r="Z41" s="15">
        <v>57.4</v>
      </c>
      <c r="AA41" s="15">
        <v>400</v>
      </c>
      <c r="AB41" s="23">
        <f t="shared" si="0"/>
        <v>217.42424242424244</v>
      </c>
      <c r="AC41" s="23">
        <f t="shared" si="1"/>
        <v>1.8397212543554007</v>
      </c>
      <c r="AD41" s="23">
        <f t="shared" si="2"/>
        <v>3.1602787456445993</v>
      </c>
      <c r="AE41" s="15"/>
      <c r="AF41" s="15"/>
      <c r="AG41" s="15"/>
      <c r="AH41" s="15"/>
      <c r="AI41" s="15"/>
      <c r="AJ41" s="15">
        <v>36</v>
      </c>
      <c r="AK41" s="30"/>
      <c r="AL41" s="30"/>
      <c r="AM41" s="30"/>
      <c r="AN41" s="30"/>
      <c r="AO41" s="30"/>
      <c r="AP41" s="30"/>
      <c r="AQ41" s="30"/>
      <c r="AR41" s="30"/>
      <c r="AS41" s="30"/>
      <c r="AT41" s="15">
        <v>71.34</v>
      </c>
      <c r="AU41" s="15" t="s">
        <v>140</v>
      </c>
      <c r="AW41" s="15"/>
      <c r="AX41" s="15"/>
      <c r="AY41" s="15"/>
      <c r="AZ41" s="15"/>
      <c r="BA41" s="15" t="str">
        <f t="shared" si="3"/>
        <v>PASS</v>
      </c>
      <c r="BB41" s="15" t="str">
        <f t="shared" si="4"/>
        <v>YES</v>
      </c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28"/>
      <c r="BN41" s="28"/>
    </row>
    <row r="42" spans="1:66" ht="15.6">
      <c r="A42" s="39">
        <v>40</v>
      </c>
      <c r="B42" s="40" t="s">
        <v>314</v>
      </c>
      <c r="C42" s="16" t="s">
        <v>315</v>
      </c>
      <c r="D42" s="54">
        <v>44854</v>
      </c>
      <c r="E42" s="54">
        <v>44855</v>
      </c>
      <c r="F42" s="15" t="s">
        <v>260</v>
      </c>
      <c r="G42" s="15" t="s">
        <v>316</v>
      </c>
      <c r="H42" s="16" t="s">
        <v>206</v>
      </c>
      <c r="I42" s="16" t="s">
        <v>207</v>
      </c>
      <c r="J42" s="18">
        <v>44847</v>
      </c>
      <c r="K42" s="16">
        <v>25</v>
      </c>
      <c r="L42" s="16" t="s">
        <v>67</v>
      </c>
      <c r="M42" s="32" t="s">
        <v>119</v>
      </c>
      <c r="N42" s="16" t="s">
        <v>317</v>
      </c>
      <c r="O42" s="16" t="s">
        <v>318</v>
      </c>
      <c r="P42" s="15" t="s">
        <v>210</v>
      </c>
      <c r="Q42" s="16" t="s">
        <v>305</v>
      </c>
      <c r="R42" s="52" t="s">
        <v>306</v>
      </c>
      <c r="S42" s="20">
        <v>45040</v>
      </c>
      <c r="T42" s="20">
        <v>45040</v>
      </c>
      <c r="U42" s="15" t="s">
        <v>74</v>
      </c>
      <c r="V42" s="20">
        <v>45041</v>
      </c>
      <c r="W42" s="15" t="s">
        <v>74</v>
      </c>
      <c r="X42" s="30"/>
      <c r="Y42" s="30"/>
      <c r="Z42" s="15">
        <v>114</v>
      </c>
      <c r="AA42" s="15">
        <v>400</v>
      </c>
      <c r="AB42" s="23">
        <f t="shared" si="0"/>
        <v>431.81818181818181</v>
      </c>
      <c r="AC42" s="23">
        <f t="shared" si="1"/>
        <v>0.9263157894736842</v>
      </c>
      <c r="AD42" s="23">
        <f t="shared" si="2"/>
        <v>4.0736842105263156</v>
      </c>
      <c r="AE42" s="15"/>
      <c r="AF42" s="15"/>
      <c r="AG42" s="15"/>
      <c r="AH42" s="15"/>
      <c r="AI42" s="15"/>
      <c r="AJ42" s="15">
        <v>37</v>
      </c>
      <c r="AK42" s="30"/>
      <c r="AL42" s="30"/>
      <c r="AM42" s="30"/>
      <c r="AN42" s="30"/>
      <c r="AO42" s="30"/>
      <c r="AP42" s="30"/>
      <c r="AQ42" s="30"/>
      <c r="AR42" s="30"/>
      <c r="AS42" s="30"/>
      <c r="AT42" s="15">
        <v>68.11</v>
      </c>
      <c r="AU42" s="15" t="s">
        <v>113</v>
      </c>
      <c r="AW42" s="15"/>
      <c r="AX42" s="15"/>
      <c r="AY42" s="15"/>
      <c r="AZ42" s="15"/>
      <c r="BA42" s="15" t="str">
        <f t="shared" si="3"/>
        <v>FAIL</v>
      </c>
      <c r="BB42" s="15" t="str">
        <f t="shared" si="4"/>
        <v>NO</v>
      </c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28"/>
      <c r="BN42" s="28"/>
    </row>
    <row r="43" spans="1:66" ht="15.6">
      <c r="A43" s="39">
        <v>41</v>
      </c>
      <c r="B43" s="40" t="s">
        <v>319</v>
      </c>
      <c r="C43" s="16" t="s">
        <v>320</v>
      </c>
      <c r="D43" s="54">
        <v>44854</v>
      </c>
      <c r="E43" s="54">
        <v>44855</v>
      </c>
      <c r="F43" s="15" t="s">
        <v>260</v>
      </c>
      <c r="G43" s="15" t="s">
        <v>321</v>
      </c>
      <c r="H43" s="16" t="s">
        <v>206</v>
      </c>
      <c r="I43" s="16" t="s">
        <v>207</v>
      </c>
      <c r="J43" s="18">
        <v>44847</v>
      </c>
      <c r="K43" s="16">
        <v>38</v>
      </c>
      <c r="L43" s="16" t="s">
        <v>90</v>
      </c>
      <c r="M43" s="32" t="s">
        <v>119</v>
      </c>
      <c r="N43" s="16" t="s">
        <v>317</v>
      </c>
      <c r="O43" s="16" t="s">
        <v>318</v>
      </c>
      <c r="P43" s="15" t="s">
        <v>210</v>
      </c>
      <c r="Q43" s="16" t="s">
        <v>305</v>
      </c>
      <c r="R43" s="52" t="s">
        <v>306</v>
      </c>
      <c r="S43" s="20">
        <v>45040</v>
      </c>
      <c r="T43" s="20">
        <v>45040</v>
      </c>
      <c r="U43" s="15" t="s">
        <v>74</v>
      </c>
      <c r="V43" s="20">
        <v>45041</v>
      </c>
      <c r="W43" s="15" t="s">
        <v>74</v>
      </c>
      <c r="X43" s="30"/>
      <c r="Y43" s="30"/>
      <c r="Z43" s="15">
        <v>33.799999999999997</v>
      </c>
      <c r="AA43" s="15">
        <v>400</v>
      </c>
      <c r="AB43" s="23">
        <f t="shared" si="0"/>
        <v>128.03030303030303</v>
      </c>
      <c r="AC43" s="23">
        <f t="shared" si="1"/>
        <v>3.1242603550295858</v>
      </c>
      <c r="AD43" s="23">
        <f t="shared" si="2"/>
        <v>1.8757396449704142</v>
      </c>
      <c r="AE43" s="15"/>
      <c r="AF43" s="15"/>
      <c r="AG43" s="15"/>
      <c r="AH43" s="15"/>
      <c r="AI43" s="15"/>
      <c r="AJ43" s="15">
        <v>38</v>
      </c>
      <c r="AK43" s="30"/>
      <c r="AL43" s="30"/>
      <c r="AM43" s="30"/>
      <c r="AN43" s="30"/>
      <c r="AO43" s="30"/>
      <c r="AP43" s="30"/>
      <c r="AQ43" s="30"/>
      <c r="AR43" s="30"/>
      <c r="AS43" s="30"/>
      <c r="AT43" s="15">
        <v>70.599999999999994</v>
      </c>
      <c r="AU43" s="15" t="s">
        <v>140</v>
      </c>
      <c r="AW43" s="15"/>
      <c r="AX43" s="15"/>
      <c r="AY43" s="15"/>
      <c r="AZ43" s="15"/>
      <c r="BA43" s="15" t="str">
        <f t="shared" si="3"/>
        <v>PASS</v>
      </c>
      <c r="BB43" s="15" t="str">
        <f t="shared" si="4"/>
        <v>YES</v>
      </c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28"/>
      <c r="BN43" s="28"/>
    </row>
    <row r="44" spans="1:66" ht="15.6">
      <c r="A44" s="39">
        <v>42</v>
      </c>
      <c r="B44" s="40" t="s">
        <v>322</v>
      </c>
      <c r="C44" s="16" t="s">
        <v>323</v>
      </c>
      <c r="D44" s="54">
        <v>44855</v>
      </c>
      <c r="E44" s="54">
        <v>44859</v>
      </c>
      <c r="F44" s="15" t="s">
        <v>260</v>
      </c>
      <c r="G44" s="15" t="s">
        <v>324</v>
      </c>
      <c r="H44" s="16" t="s">
        <v>65</v>
      </c>
      <c r="I44" s="16" t="s">
        <v>118</v>
      </c>
      <c r="J44" s="18">
        <v>44840</v>
      </c>
      <c r="K44" s="16">
        <v>32</v>
      </c>
      <c r="L44" s="16" t="s">
        <v>90</v>
      </c>
      <c r="M44" s="32" t="s">
        <v>119</v>
      </c>
      <c r="N44" s="16" t="s">
        <v>325</v>
      </c>
      <c r="O44" s="16" t="s">
        <v>292</v>
      </c>
      <c r="P44" s="15" t="s">
        <v>210</v>
      </c>
      <c r="Q44" s="16" t="s">
        <v>326</v>
      </c>
      <c r="R44" s="58" t="s">
        <v>327</v>
      </c>
      <c r="S44" s="20">
        <v>45040</v>
      </c>
      <c r="T44" s="20">
        <v>45040</v>
      </c>
      <c r="U44" s="15" t="s">
        <v>74</v>
      </c>
      <c r="V44" s="20">
        <v>45041</v>
      </c>
      <c r="W44" s="15" t="s">
        <v>74</v>
      </c>
      <c r="X44" s="30"/>
      <c r="Y44" s="30"/>
      <c r="Z44" s="15">
        <v>61.2</v>
      </c>
      <c r="AA44" s="15">
        <v>400</v>
      </c>
      <c r="AB44" s="23">
        <f t="shared" si="0"/>
        <v>231.81818181818181</v>
      </c>
      <c r="AC44" s="23">
        <f t="shared" si="1"/>
        <v>1.7254901960784315</v>
      </c>
      <c r="AD44" s="23">
        <f t="shared" si="2"/>
        <v>3.2745098039215685</v>
      </c>
      <c r="AE44" s="15"/>
      <c r="AF44" s="15"/>
      <c r="AG44" s="15"/>
      <c r="AH44" s="15"/>
      <c r="AI44" s="15"/>
      <c r="AJ44" s="15">
        <v>39</v>
      </c>
      <c r="AK44" s="30"/>
      <c r="AL44" s="30"/>
      <c r="AM44" s="30"/>
      <c r="AN44" s="30"/>
      <c r="AO44" s="30"/>
      <c r="AP44" s="30"/>
      <c r="AQ44" s="30"/>
      <c r="AR44" s="30"/>
      <c r="AS44" s="30"/>
      <c r="AT44" s="15">
        <v>63.54</v>
      </c>
      <c r="AU44" s="15" t="s">
        <v>113</v>
      </c>
      <c r="AW44" s="15"/>
      <c r="AX44" s="15"/>
      <c r="AY44" s="15"/>
      <c r="AZ44" s="15"/>
      <c r="BA44" s="15" t="str">
        <f t="shared" si="3"/>
        <v>FAIL</v>
      </c>
      <c r="BB44" s="15" t="str">
        <f t="shared" si="4"/>
        <v>NO</v>
      </c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28"/>
      <c r="BN44" s="28"/>
    </row>
    <row r="45" spans="1:66" ht="15.6">
      <c r="A45" s="39">
        <v>43</v>
      </c>
      <c r="B45" s="56" t="s">
        <v>328</v>
      </c>
      <c r="C45" s="16" t="s">
        <v>329</v>
      </c>
      <c r="D45" s="54">
        <v>44896</v>
      </c>
      <c r="E45" s="54">
        <v>44897</v>
      </c>
      <c r="F45" s="15" t="s">
        <v>330</v>
      </c>
      <c r="G45" s="15" t="s">
        <v>331</v>
      </c>
      <c r="H45" s="16" t="s">
        <v>206</v>
      </c>
      <c r="I45" s="16" t="s">
        <v>66</v>
      </c>
      <c r="J45" s="18">
        <v>44888</v>
      </c>
      <c r="K45" s="16">
        <v>55</v>
      </c>
      <c r="L45" s="16" t="s">
        <v>67</v>
      </c>
      <c r="M45" s="29" t="s">
        <v>91</v>
      </c>
      <c r="N45" s="16" t="s">
        <v>296</v>
      </c>
      <c r="O45" s="16" t="s">
        <v>270</v>
      </c>
      <c r="P45" s="15" t="s">
        <v>210</v>
      </c>
      <c r="Q45" s="16" t="s">
        <v>332</v>
      </c>
      <c r="R45" s="35" t="s">
        <v>96</v>
      </c>
      <c r="S45" s="20">
        <v>45040</v>
      </c>
      <c r="T45" s="20">
        <v>45040</v>
      </c>
      <c r="U45" s="15" t="s">
        <v>74</v>
      </c>
      <c r="V45" s="20">
        <v>45041</v>
      </c>
      <c r="W45" s="15" t="s">
        <v>74</v>
      </c>
      <c r="X45" s="30"/>
      <c r="Y45" s="30"/>
      <c r="Z45" s="15">
        <v>1.9</v>
      </c>
      <c r="AA45" s="15">
        <v>400</v>
      </c>
      <c r="AB45" s="23">
        <f t="shared" si="0"/>
        <v>7.1969696969696972</v>
      </c>
      <c r="AC45" s="23">
        <f t="shared" si="1"/>
        <v>55.578947368421048</v>
      </c>
      <c r="AD45" s="23">
        <f t="shared" si="2"/>
        <v>-50.578947368421048</v>
      </c>
      <c r="AE45" s="15"/>
      <c r="AF45" s="15"/>
      <c r="AG45" s="15"/>
      <c r="AH45" s="15"/>
      <c r="AI45" s="15"/>
      <c r="AJ45" s="15" t="s">
        <v>273</v>
      </c>
      <c r="AK45" s="30"/>
      <c r="AL45" s="30"/>
      <c r="AM45" s="30"/>
      <c r="AN45" s="30"/>
      <c r="AO45" s="30"/>
      <c r="AP45" s="30"/>
      <c r="AQ45" s="30"/>
      <c r="AR45" s="30"/>
      <c r="AS45" s="30"/>
      <c r="AT45" s="15"/>
      <c r="AU45" s="15"/>
      <c r="AV45" s="15" t="s">
        <v>274</v>
      </c>
      <c r="AW45" s="15"/>
      <c r="AX45" s="15"/>
      <c r="AY45" s="15"/>
      <c r="AZ45" s="15"/>
      <c r="BA45" s="15" t="str">
        <f t="shared" si="3"/>
        <v>FAIL</v>
      </c>
      <c r="BB45" s="15" t="str">
        <f t="shared" si="4"/>
        <v>NO</v>
      </c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28"/>
      <c r="BN45" s="28"/>
    </row>
    <row r="46" spans="1:66">
      <c r="A46" s="31">
        <v>44</v>
      </c>
      <c r="B46" s="15" t="s">
        <v>333</v>
      </c>
      <c r="C46" s="15"/>
      <c r="D46" s="15"/>
      <c r="E46" s="15"/>
      <c r="F46" s="15"/>
      <c r="G46" s="15" t="s">
        <v>334</v>
      </c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20">
        <v>45040</v>
      </c>
      <c r="T46" s="20">
        <v>45040</v>
      </c>
      <c r="U46" s="15" t="s">
        <v>74</v>
      </c>
      <c r="V46" s="20">
        <v>45041</v>
      </c>
      <c r="W46" s="15" t="s">
        <v>74</v>
      </c>
      <c r="X46" s="30"/>
      <c r="Y46" s="30"/>
      <c r="Z46" s="15">
        <v>0.154</v>
      </c>
      <c r="AA46" s="15">
        <v>400</v>
      </c>
      <c r="AB46" s="23">
        <f t="shared" si="0"/>
        <v>0.58333333333333337</v>
      </c>
      <c r="AC46" s="23">
        <f t="shared" si="1"/>
        <v>685.71428571428567</v>
      </c>
      <c r="AD46" s="23">
        <f t="shared" si="2"/>
        <v>-680.71428571428567</v>
      </c>
      <c r="AE46" s="15"/>
      <c r="AF46" s="15"/>
      <c r="AG46" s="15"/>
      <c r="AH46" s="15"/>
      <c r="AI46" s="15"/>
      <c r="AJ46" s="15">
        <v>40</v>
      </c>
      <c r="AK46" s="30"/>
      <c r="AL46" s="30"/>
      <c r="AM46" s="30"/>
      <c r="AN46" s="30"/>
      <c r="AO46" s="30"/>
      <c r="AP46" s="30"/>
      <c r="AQ46" s="30"/>
      <c r="AR46" s="30"/>
      <c r="AS46" s="30"/>
      <c r="AT46" s="15"/>
      <c r="AU46" s="15"/>
      <c r="AV46" s="15"/>
      <c r="AW46" s="15"/>
      <c r="AX46" s="15"/>
      <c r="AY46" s="15"/>
      <c r="AZ46" s="15"/>
      <c r="BA46" s="15" t="str">
        <f t="shared" si="3"/>
        <v>FAIL</v>
      </c>
      <c r="BB46" s="15" t="s">
        <v>273</v>
      </c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28"/>
      <c r="BN46" s="28"/>
    </row>
    <row r="47" spans="1:66">
      <c r="A47" s="39">
        <v>45</v>
      </c>
      <c r="B47" s="15" t="s">
        <v>335</v>
      </c>
      <c r="C47" s="15"/>
      <c r="D47" s="15"/>
      <c r="E47" s="15"/>
      <c r="F47" s="15"/>
      <c r="G47" s="15" t="s">
        <v>336</v>
      </c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20">
        <v>45040</v>
      </c>
      <c r="T47" s="20">
        <v>45040</v>
      </c>
      <c r="U47" s="15" t="s">
        <v>74</v>
      </c>
      <c r="V47" s="20">
        <v>45041</v>
      </c>
      <c r="W47" s="15" t="s">
        <v>74</v>
      </c>
      <c r="X47" s="30"/>
      <c r="Y47" s="30"/>
      <c r="Z47" s="15">
        <v>0.13600000000000001</v>
      </c>
      <c r="AA47" s="15">
        <v>400</v>
      </c>
      <c r="AB47" s="23">
        <f t="shared" si="0"/>
        <v>0.51515151515151514</v>
      </c>
      <c r="AC47" s="23">
        <f t="shared" si="1"/>
        <v>776.47058823529414</v>
      </c>
      <c r="AD47" s="23">
        <f t="shared" si="2"/>
        <v>-771.47058823529414</v>
      </c>
      <c r="AE47" s="15"/>
      <c r="AF47" s="15"/>
      <c r="AG47" s="15"/>
      <c r="AH47" s="15"/>
      <c r="AI47" s="15"/>
      <c r="AJ47" s="15">
        <v>41</v>
      </c>
      <c r="AK47" s="30"/>
      <c r="AL47" s="30"/>
      <c r="AM47" s="30"/>
      <c r="AN47" s="30"/>
      <c r="AO47" s="30"/>
      <c r="AP47" s="30"/>
      <c r="AQ47" s="30"/>
      <c r="AR47" s="30"/>
      <c r="AS47" s="30"/>
      <c r="AT47" s="15"/>
      <c r="AU47" s="15"/>
      <c r="AV47" s="15"/>
      <c r="AW47" s="15"/>
      <c r="AX47" s="15"/>
      <c r="AY47" s="15"/>
      <c r="AZ47" s="15"/>
      <c r="BA47" s="15" t="str">
        <f t="shared" si="3"/>
        <v>FAIL</v>
      </c>
      <c r="BB47" s="15" t="s">
        <v>273</v>
      </c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28"/>
      <c r="BN47" s="28"/>
    </row>
    <row r="48" spans="1:66">
      <c r="A48" s="14">
        <v>46</v>
      </c>
      <c r="B48" s="15" t="s">
        <v>337</v>
      </c>
      <c r="C48" s="15"/>
      <c r="D48" s="15"/>
      <c r="E48" s="15"/>
      <c r="F48" s="15"/>
      <c r="G48" s="15" t="s">
        <v>338</v>
      </c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20">
        <v>45040</v>
      </c>
      <c r="T48" s="20">
        <v>45040</v>
      </c>
      <c r="U48" s="15" t="s">
        <v>74</v>
      </c>
      <c r="V48" s="20">
        <v>45041</v>
      </c>
      <c r="W48" s="15" t="s">
        <v>74</v>
      </c>
      <c r="X48" s="30"/>
      <c r="Y48" s="30"/>
      <c r="Z48" s="15">
        <v>11.6</v>
      </c>
      <c r="AA48" s="15">
        <v>400</v>
      </c>
      <c r="AB48" s="23">
        <f t="shared" si="0"/>
        <v>43.939393939393938</v>
      </c>
      <c r="AC48" s="23">
        <f t="shared" si="1"/>
        <v>9.1034482758620694</v>
      </c>
      <c r="AD48" s="23">
        <f t="shared" si="2"/>
        <v>-4.1034482758620694</v>
      </c>
      <c r="AE48" s="15"/>
      <c r="AF48" s="15"/>
      <c r="AG48" s="15"/>
      <c r="AH48" s="15"/>
      <c r="AI48" s="15"/>
      <c r="AJ48" s="15">
        <v>42</v>
      </c>
      <c r="AK48" s="30"/>
      <c r="AL48" s="30"/>
      <c r="AM48" s="30"/>
      <c r="AN48" s="30"/>
      <c r="AO48" s="30"/>
      <c r="AP48" s="30"/>
      <c r="AQ48" s="30"/>
      <c r="AR48" s="30"/>
      <c r="AS48" s="30"/>
      <c r="AT48" s="15"/>
      <c r="AU48" s="15"/>
      <c r="AV48" s="15"/>
      <c r="AW48" s="15"/>
      <c r="AX48" s="15"/>
      <c r="AY48" s="15"/>
      <c r="AZ48" s="15"/>
      <c r="BA48" s="15" t="str">
        <f t="shared" si="3"/>
        <v>FAIL</v>
      </c>
      <c r="BB48" s="15" t="s">
        <v>273</v>
      </c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28"/>
      <c r="BN48" s="28"/>
    </row>
    <row r="49" spans="1:66">
      <c r="A49" s="15">
        <v>47</v>
      </c>
      <c r="B49" s="15" t="s">
        <v>339</v>
      </c>
      <c r="C49" s="15"/>
      <c r="D49" s="15"/>
      <c r="E49" s="15"/>
      <c r="F49" s="15" t="s">
        <v>340</v>
      </c>
      <c r="G49" s="15" t="s">
        <v>341</v>
      </c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20">
        <v>45040</v>
      </c>
      <c r="T49" s="20">
        <v>45040</v>
      </c>
      <c r="U49" s="15" t="s">
        <v>74</v>
      </c>
      <c r="V49" s="20">
        <v>45041</v>
      </c>
      <c r="W49" s="15" t="s">
        <v>74</v>
      </c>
      <c r="X49" s="30"/>
      <c r="Y49" s="30"/>
      <c r="Z49" s="23">
        <v>0.114</v>
      </c>
      <c r="AA49" s="15">
        <v>400</v>
      </c>
      <c r="AB49" s="23">
        <f t="shared" si="0"/>
        <v>0.43181818181818182</v>
      </c>
      <c r="AC49" s="23">
        <f t="shared" si="1"/>
        <v>926.31578947368416</v>
      </c>
      <c r="AD49" s="23">
        <f t="shared" si="2"/>
        <v>-921.31578947368416</v>
      </c>
      <c r="AE49" s="15"/>
      <c r="AF49" s="15"/>
      <c r="AG49" s="15"/>
      <c r="AH49" s="15"/>
      <c r="AI49" s="15"/>
      <c r="AJ49" s="15">
        <v>43</v>
      </c>
      <c r="AK49" s="30"/>
      <c r="AL49" s="30"/>
      <c r="AM49" s="30"/>
      <c r="AN49" s="30"/>
      <c r="AO49" s="30"/>
      <c r="AP49" s="30"/>
      <c r="AQ49" s="30"/>
      <c r="AR49" s="30"/>
      <c r="AS49" s="30"/>
      <c r="AT49" s="15"/>
      <c r="AU49" s="15"/>
      <c r="AV49" s="15"/>
      <c r="AW49" s="15"/>
      <c r="AX49" s="15"/>
      <c r="AY49" s="15"/>
      <c r="AZ49" s="15"/>
      <c r="BA49" s="15" t="str">
        <f t="shared" si="3"/>
        <v>FAIL</v>
      </c>
      <c r="BB49" s="15" t="s">
        <v>273</v>
      </c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28"/>
      <c r="BN49" s="28"/>
    </row>
    <row r="50" spans="1:66">
      <c r="A50" s="15">
        <v>48</v>
      </c>
      <c r="B50" s="15" t="s">
        <v>342</v>
      </c>
      <c r="C50" s="15"/>
      <c r="D50" s="15"/>
      <c r="E50" s="15"/>
      <c r="F50" s="15" t="s">
        <v>343</v>
      </c>
      <c r="G50" s="15" t="s">
        <v>344</v>
      </c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20">
        <v>45040</v>
      </c>
      <c r="T50" s="20">
        <v>45040</v>
      </c>
      <c r="U50" s="15" t="s">
        <v>74</v>
      </c>
      <c r="V50" s="20">
        <v>45041</v>
      </c>
      <c r="W50" s="15" t="s">
        <v>74</v>
      </c>
      <c r="X50" s="12"/>
      <c r="Y50" s="12"/>
      <c r="Z50" s="23">
        <v>0.114</v>
      </c>
      <c r="AA50" s="15">
        <v>400</v>
      </c>
      <c r="AB50" s="23">
        <f t="shared" si="0"/>
        <v>0.43181818181818182</v>
      </c>
      <c r="AC50" s="23">
        <f t="shared" si="1"/>
        <v>926.31578947368416</v>
      </c>
      <c r="AD50" s="23">
        <f t="shared" si="2"/>
        <v>-921.31578947368416</v>
      </c>
      <c r="AE50" s="15"/>
      <c r="AF50" s="15"/>
      <c r="AG50" s="15"/>
      <c r="AH50" s="15"/>
      <c r="AI50" s="15"/>
      <c r="AJ50" s="15">
        <v>44</v>
      </c>
      <c r="AK50" s="12"/>
      <c r="AL50" s="12"/>
      <c r="AM50" s="12"/>
      <c r="AN50" s="12"/>
      <c r="AO50" s="12"/>
      <c r="AP50" s="12"/>
      <c r="AQ50" s="12"/>
      <c r="AR50" s="12"/>
      <c r="AS50" s="12"/>
      <c r="AT50" s="15"/>
      <c r="AU50" s="15"/>
      <c r="AV50" s="15"/>
      <c r="AW50" s="15"/>
      <c r="AX50" s="15"/>
      <c r="AY50" s="15"/>
      <c r="AZ50" s="15"/>
      <c r="BA50" s="15" t="str">
        <f t="shared" si="3"/>
        <v>FAIL</v>
      </c>
      <c r="BB50" s="15" t="s">
        <v>273</v>
      </c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28"/>
      <c r="BN50" s="28"/>
    </row>
    <row r="51" spans="1:66">
      <c r="V51" s="59"/>
      <c r="W51" s="59"/>
      <c r="AJ51" s="59"/>
      <c r="AK51" s="59"/>
      <c r="BA51" s="60"/>
      <c r="BB51" s="59"/>
    </row>
    <row r="52" spans="1:66">
      <c r="A52" s="61" t="s">
        <v>345</v>
      </c>
      <c r="B52" s="62"/>
      <c r="V52" s="59"/>
      <c r="W52" s="59"/>
      <c r="AJ52" s="59"/>
      <c r="AK52" s="59"/>
      <c r="BA52" s="60" t="s">
        <v>346</v>
      </c>
      <c r="BB52" s="59">
        <f>COUNTIF(BB3:BB50, "YES")</f>
        <v>27</v>
      </c>
    </row>
    <row r="53" spans="1:66" ht="27.6">
      <c r="A53" s="63" t="s">
        <v>347</v>
      </c>
      <c r="B53" s="64" t="s">
        <v>348</v>
      </c>
      <c r="V53" s="59"/>
      <c r="W53" s="59"/>
      <c r="AJ53" s="59"/>
      <c r="AK53" s="59"/>
    </row>
    <row r="54" spans="1:66">
      <c r="A54" s="65" t="s">
        <v>349</v>
      </c>
      <c r="B54" s="66" t="s">
        <v>350</v>
      </c>
      <c r="V54" s="59"/>
      <c r="W54" s="59"/>
      <c r="AJ54" s="59"/>
      <c r="AK54" s="59"/>
    </row>
    <row r="55" spans="1:66" ht="27.6">
      <c r="A55" s="67" t="s">
        <v>351</v>
      </c>
      <c r="V55" s="59"/>
      <c r="W55" s="59"/>
      <c r="AJ55" s="59"/>
      <c r="AK55" s="59"/>
    </row>
    <row r="56" spans="1:66">
      <c r="V56" s="59"/>
      <c r="W56" s="59"/>
      <c r="AJ56" s="59"/>
      <c r="AK56" s="59"/>
      <c r="AN56" s="62" t="s">
        <v>352</v>
      </c>
      <c r="AU56" s="62" t="s">
        <v>353</v>
      </c>
    </row>
    <row r="57" spans="1:66" ht="46.5" customHeight="1">
      <c r="V57" s="59"/>
      <c r="W57" s="59"/>
      <c r="AJ57" s="59"/>
      <c r="AK57" s="59"/>
      <c r="AN57" s="68" t="s">
        <v>354</v>
      </c>
      <c r="AO57" s="69" t="s">
        <v>355</v>
      </c>
      <c r="AP57" s="69" t="s">
        <v>356</v>
      </c>
      <c r="AQ57" s="69" t="s">
        <v>357</v>
      </c>
      <c r="AR57" s="69" t="s">
        <v>358</v>
      </c>
      <c r="AS57" s="69" t="s">
        <v>359</v>
      </c>
      <c r="AU57" s="68" t="s">
        <v>354</v>
      </c>
      <c r="AV57" s="70" t="s">
        <v>356</v>
      </c>
      <c r="AW57" s="70" t="s">
        <v>360</v>
      </c>
      <c r="AX57" s="70" t="s">
        <v>358</v>
      </c>
      <c r="AY57" s="70" t="s">
        <v>359</v>
      </c>
    </row>
    <row r="58" spans="1:66">
      <c r="V58" s="59"/>
      <c r="W58" s="59"/>
      <c r="AJ58" s="59"/>
      <c r="AK58" s="59"/>
      <c r="AN58" s="71" t="s">
        <v>361</v>
      </c>
      <c r="AO58" s="22">
        <v>0.154</v>
      </c>
      <c r="AP58" s="15" t="s">
        <v>86</v>
      </c>
      <c r="AQ58" s="72">
        <v>43</v>
      </c>
      <c r="AR58" s="73">
        <v>72.11</v>
      </c>
      <c r="AS58" s="74" t="s">
        <v>98</v>
      </c>
      <c r="AU58" s="71">
        <v>77</v>
      </c>
      <c r="AV58" s="15" t="s">
        <v>86</v>
      </c>
      <c r="AW58" s="72">
        <v>43</v>
      </c>
      <c r="AX58" s="73">
        <v>72.11</v>
      </c>
      <c r="AY58" s="74" t="s">
        <v>98</v>
      </c>
    </row>
    <row r="59" spans="1:66">
      <c r="V59" s="59"/>
      <c r="W59" s="59"/>
      <c r="AJ59" s="59"/>
      <c r="AK59" s="59"/>
      <c r="AN59" s="30"/>
      <c r="AO59" s="30"/>
      <c r="AP59" s="15" t="s">
        <v>156</v>
      </c>
      <c r="AQ59" s="75">
        <v>64.8</v>
      </c>
      <c r="AR59" s="75">
        <v>71.34</v>
      </c>
      <c r="AS59" s="76" t="s">
        <v>160</v>
      </c>
      <c r="AU59" s="30"/>
      <c r="AV59" s="15" t="s">
        <v>99</v>
      </c>
      <c r="AW59" s="75">
        <v>58</v>
      </c>
      <c r="AX59" s="75">
        <v>71.430000000000007</v>
      </c>
      <c r="AY59" s="76" t="s">
        <v>98</v>
      </c>
    </row>
    <row r="60" spans="1:66">
      <c r="V60" s="59"/>
      <c r="W60" s="59"/>
      <c r="AJ60" s="59"/>
      <c r="AK60" s="59"/>
      <c r="AN60" s="30"/>
      <c r="AO60" s="30"/>
      <c r="AP60" s="73" t="s">
        <v>161</v>
      </c>
      <c r="AQ60" s="77">
        <v>64</v>
      </c>
      <c r="AR60" s="75">
        <v>72.11</v>
      </c>
      <c r="AS60" s="76" t="s">
        <v>146</v>
      </c>
      <c r="AU60" s="30"/>
      <c r="AV60" s="73" t="s">
        <v>141</v>
      </c>
      <c r="AW60" s="77">
        <v>116</v>
      </c>
      <c r="AX60" s="75">
        <v>72.11</v>
      </c>
      <c r="AY60" s="76" t="s">
        <v>146</v>
      </c>
    </row>
    <row r="61" spans="1:66">
      <c r="V61" s="59"/>
      <c r="W61" s="59"/>
      <c r="AJ61" s="59"/>
      <c r="AK61" s="59"/>
      <c r="AN61" s="30"/>
      <c r="AO61" s="12"/>
      <c r="AP61" s="75" t="s">
        <v>169</v>
      </c>
      <c r="AQ61" s="75">
        <v>51.4</v>
      </c>
      <c r="AR61" s="78">
        <v>72.099999999999994</v>
      </c>
      <c r="AS61" s="76" t="s">
        <v>160</v>
      </c>
      <c r="AU61" s="30"/>
      <c r="AV61" s="75" t="s">
        <v>156</v>
      </c>
      <c r="AW61" s="75">
        <v>64.8</v>
      </c>
      <c r="AX61" s="75">
        <v>71.34</v>
      </c>
      <c r="AY61" s="76" t="s">
        <v>160</v>
      </c>
    </row>
    <row r="62" spans="1:66">
      <c r="V62" s="59"/>
      <c r="W62" s="59"/>
      <c r="AJ62" s="59"/>
      <c r="AK62" s="59"/>
      <c r="AN62" s="71" t="s">
        <v>362</v>
      </c>
      <c r="AO62" s="79">
        <v>0.13600000000000001</v>
      </c>
      <c r="AP62" s="40" t="s">
        <v>179</v>
      </c>
      <c r="AQ62" s="23">
        <v>64.599999999999994</v>
      </c>
      <c r="AR62" s="15">
        <v>71.37</v>
      </c>
      <c r="AS62" s="15" t="s">
        <v>189</v>
      </c>
      <c r="AU62" s="30"/>
      <c r="AV62" s="73" t="s">
        <v>161</v>
      </c>
      <c r="AW62" s="80">
        <v>64</v>
      </c>
      <c r="AX62" s="81">
        <v>72.11</v>
      </c>
      <c r="AY62" s="81" t="s">
        <v>146</v>
      </c>
    </row>
    <row r="63" spans="1:66">
      <c r="V63" s="59"/>
      <c r="W63" s="59"/>
      <c r="AJ63" s="59"/>
      <c r="AK63" s="59"/>
      <c r="AN63" s="30"/>
      <c r="AO63" s="30"/>
      <c r="AP63" s="40" t="s">
        <v>198</v>
      </c>
      <c r="AQ63" s="15">
        <v>50.8</v>
      </c>
      <c r="AR63" s="15">
        <v>71.39</v>
      </c>
      <c r="AS63" s="15" t="s">
        <v>202</v>
      </c>
      <c r="AU63" s="30"/>
      <c r="AV63" s="75" t="s">
        <v>165</v>
      </c>
      <c r="AW63" s="82">
        <v>40.799999999999997</v>
      </c>
      <c r="AX63" s="81">
        <v>71.349999999999994</v>
      </c>
      <c r="AY63" s="81" t="s">
        <v>160</v>
      </c>
    </row>
    <row r="64" spans="1:66">
      <c r="V64" s="59"/>
      <c r="W64" s="59"/>
      <c r="AJ64" s="59"/>
      <c r="AK64" s="59"/>
      <c r="AN64" s="30"/>
      <c r="AO64" s="30"/>
      <c r="AP64" s="40" t="s">
        <v>203</v>
      </c>
      <c r="AQ64" s="15">
        <v>49.4</v>
      </c>
      <c r="AR64" s="15">
        <v>71.37</v>
      </c>
      <c r="AS64" s="15" t="s">
        <v>212</v>
      </c>
      <c r="AU64" s="30"/>
      <c r="AV64" s="75" t="s">
        <v>169</v>
      </c>
      <c r="AW64" s="83">
        <v>51.4</v>
      </c>
      <c r="AX64" s="81">
        <v>72.099999999999994</v>
      </c>
      <c r="AY64" s="81" t="s">
        <v>160</v>
      </c>
    </row>
    <row r="65" spans="22:51">
      <c r="V65" s="59"/>
      <c r="W65" s="59"/>
      <c r="AJ65" s="59"/>
      <c r="AK65" s="59"/>
      <c r="AN65" s="30"/>
      <c r="AO65" s="30"/>
      <c r="AP65" s="15" t="s">
        <v>213</v>
      </c>
      <c r="AQ65" s="15">
        <v>55.8</v>
      </c>
      <c r="AR65" s="15">
        <v>71.37</v>
      </c>
      <c r="AS65" s="15" t="s">
        <v>189</v>
      </c>
      <c r="AU65" s="30"/>
      <c r="AV65" s="75" t="s">
        <v>176</v>
      </c>
      <c r="AW65" s="82">
        <v>44</v>
      </c>
      <c r="AX65" s="81">
        <v>71.34</v>
      </c>
      <c r="AY65" s="81" t="s">
        <v>140</v>
      </c>
    </row>
    <row r="66" spans="22:51">
      <c r="V66" s="59"/>
      <c r="W66" s="59"/>
      <c r="AJ66" s="59"/>
      <c r="AK66" s="59"/>
      <c r="AN66" s="30"/>
      <c r="AO66" s="30"/>
      <c r="AP66" s="15" t="s">
        <v>222</v>
      </c>
      <c r="AQ66" s="15">
        <v>53.6</v>
      </c>
      <c r="AR66" s="15">
        <v>71.37</v>
      </c>
      <c r="AS66" s="15" t="s">
        <v>202</v>
      </c>
      <c r="AU66" s="12"/>
      <c r="AV66" s="28" t="s">
        <v>363</v>
      </c>
      <c r="AW66" s="15">
        <v>0.154</v>
      </c>
      <c r="AX66" s="53" t="s">
        <v>273</v>
      </c>
      <c r="AY66" s="53" t="s">
        <v>113</v>
      </c>
    </row>
    <row r="67" spans="22:51">
      <c r="V67" s="59"/>
      <c r="W67" s="59"/>
      <c r="AJ67" s="59"/>
      <c r="AK67" s="59"/>
      <c r="AN67" s="30"/>
      <c r="AO67" s="30"/>
      <c r="AP67" s="15" t="s">
        <v>230</v>
      </c>
      <c r="AQ67" s="15">
        <v>46.6</v>
      </c>
      <c r="AR67" s="15">
        <v>71.37</v>
      </c>
      <c r="AS67" s="15" t="s">
        <v>202</v>
      </c>
    </row>
    <row r="68" spans="22:51">
      <c r="V68" s="59"/>
      <c r="W68" s="59"/>
      <c r="AJ68" s="59"/>
      <c r="AK68" s="59"/>
      <c r="AN68" s="30"/>
      <c r="AO68" s="30"/>
      <c r="AP68" s="15" t="s">
        <v>232</v>
      </c>
      <c r="AQ68" s="15">
        <v>71</v>
      </c>
      <c r="AR68" s="15">
        <v>70.510000000000005</v>
      </c>
      <c r="AS68" s="15" t="s">
        <v>202</v>
      </c>
    </row>
    <row r="69" spans="22:51">
      <c r="V69" s="59"/>
      <c r="W69" s="59"/>
      <c r="AJ69" s="59"/>
      <c r="AK69" s="59"/>
      <c r="AN69" s="30"/>
      <c r="AO69" s="30"/>
      <c r="AP69" s="15" t="s">
        <v>239</v>
      </c>
      <c r="AQ69" s="15">
        <v>55.2</v>
      </c>
      <c r="AR69" s="15">
        <v>71.37</v>
      </c>
      <c r="AS69" s="15" t="s">
        <v>189</v>
      </c>
    </row>
    <row r="70" spans="22:51">
      <c r="V70" s="59"/>
      <c r="W70" s="59"/>
      <c r="AJ70" s="59"/>
      <c r="AK70" s="59"/>
      <c r="AN70" s="30"/>
      <c r="AO70" s="30"/>
      <c r="AP70" s="15" t="s">
        <v>242</v>
      </c>
      <c r="AQ70" s="23">
        <v>73.8</v>
      </c>
      <c r="AR70" s="15">
        <v>71.37</v>
      </c>
      <c r="AS70" s="15" t="s">
        <v>189</v>
      </c>
    </row>
    <row r="71" spans="22:51">
      <c r="V71" s="59"/>
      <c r="W71" s="59"/>
      <c r="AJ71" s="59"/>
      <c r="AK71" s="59"/>
      <c r="AN71" s="30"/>
      <c r="AO71" s="30"/>
      <c r="AP71" s="40" t="s">
        <v>279</v>
      </c>
      <c r="AQ71" s="23">
        <v>67.400000000000006</v>
      </c>
      <c r="AR71" s="15">
        <v>71.349999999999994</v>
      </c>
      <c r="AS71" s="15" t="s">
        <v>283</v>
      </c>
    </row>
    <row r="72" spans="22:51">
      <c r="V72" s="59"/>
      <c r="W72" s="59"/>
      <c r="AJ72" s="59"/>
      <c r="AK72" s="59"/>
      <c r="AN72" s="30"/>
      <c r="AO72" s="30"/>
      <c r="AP72" s="40" t="s">
        <v>297</v>
      </c>
      <c r="AQ72" s="15">
        <v>39.799999999999997</v>
      </c>
      <c r="AR72" s="15">
        <v>70.61</v>
      </c>
      <c r="AS72" s="15" t="s">
        <v>140</v>
      </c>
    </row>
    <row r="73" spans="22:51">
      <c r="V73" s="59"/>
      <c r="W73" s="59"/>
      <c r="AJ73" s="59"/>
      <c r="AK73" s="59"/>
      <c r="AN73" s="30"/>
      <c r="AO73" s="30"/>
      <c r="AP73" s="40" t="s">
        <v>301</v>
      </c>
      <c r="AQ73" s="15">
        <v>60.6</v>
      </c>
      <c r="AR73" s="15">
        <v>70.510000000000005</v>
      </c>
      <c r="AS73" s="15" t="s">
        <v>140</v>
      </c>
    </row>
    <row r="74" spans="22:51">
      <c r="V74" s="59"/>
      <c r="W74" s="59"/>
      <c r="AJ74" s="59"/>
      <c r="AK74" s="59"/>
      <c r="AN74" s="30"/>
      <c r="AO74" s="30"/>
      <c r="AP74" s="40" t="s">
        <v>310</v>
      </c>
      <c r="AQ74" s="15">
        <v>57.4</v>
      </c>
      <c r="AR74" s="15">
        <v>71.34</v>
      </c>
      <c r="AS74" s="15" t="s">
        <v>140</v>
      </c>
    </row>
    <row r="75" spans="22:51">
      <c r="V75" s="59"/>
      <c r="W75" s="59"/>
      <c r="AJ75" s="59"/>
      <c r="AK75" s="59"/>
      <c r="AN75" s="12"/>
      <c r="AO75" s="12"/>
      <c r="AP75" s="40" t="s">
        <v>319</v>
      </c>
      <c r="AQ75" s="15">
        <v>33.799999999999997</v>
      </c>
      <c r="AR75" s="15">
        <v>70.599999999999994</v>
      </c>
      <c r="AS75" s="15" t="s">
        <v>140</v>
      </c>
    </row>
    <row r="76" spans="22:51">
      <c r="V76" s="59"/>
      <c r="W76" s="59"/>
      <c r="AJ76" s="59"/>
      <c r="AK76" s="59"/>
    </row>
    <row r="77" spans="22:51">
      <c r="V77" s="59"/>
      <c r="W77" s="59"/>
      <c r="AJ77" s="59"/>
      <c r="AK77" s="59"/>
    </row>
    <row r="78" spans="22:51">
      <c r="V78" s="59"/>
      <c r="W78" s="59"/>
      <c r="AJ78" s="59"/>
      <c r="AK78" s="59"/>
    </row>
    <row r="79" spans="22:51">
      <c r="V79" s="59"/>
      <c r="W79" s="59"/>
      <c r="AJ79" s="59"/>
      <c r="AK79" s="59"/>
    </row>
    <row r="80" spans="22:51">
      <c r="V80" s="59"/>
      <c r="W80" s="59"/>
      <c r="AJ80" s="59"/>
      <c r="AK80" s="59"/>
    </row>
    <row r="81" spans="22:37">
      <c r="V81" s="59"/>
      <c r="W81" s="59"/>
      <c r="AJ81" s="59"/>
      <c r="AK81" s="59"/>
    </row>
    <row r="82" spans="22:37">
      <c r="V82" s="59"/>
      <c r="W82" s="59"/>
      <c r="AJ82" s="59"/>
      <c r="AK82" s="59"/>
    </row>
    <row r="83" spans="22:37">
      <c r="V83" s="59"/>
      <c r="W83" s="59"/>
      <c r="AJ83" s="59"/>
      <c r="AK83" s="59"/>
    </row>
    <row r="84" spans="22:37">
      <c r="V84" s="59"/>
      <c r="W84" s="59"/>
      <c r="AJ84" s="59"/>
      <c r="AK84" s="59"/>
    </row>
    <row r="85" spans="22:37">
      <c r="V85" s="59"/>
      <c r="W85" s="59"/>
      <c r="AJ85" s="59"/>
      <c r="AK85" s="59"/>
    </row>
    <row r="86" spans="22:37">
      <c r="V86" s="59"/>
      <c r="W86" s="59"/>
      <c r="AJ86" s="59"/>
      <c r="AK86" s="59"/>
    </row>
    <row r="87" spans="22:37">
      <c r="V87" s="59"/>
      <c r="W87" s="59"/>
      <c r="AJ87" s="59"/>
      <c r="AK87" s="59"/>
    </row>
    <row r="88" spans="22:37">
      <c r="V88" s="59"/>
      <c r="W88" s="59"/>
      <c r="AJ88" s="59"/>
      <c r="AK88" s="59"/>
    </row>
    <row r="89" spans="22:37">
      <c r="V89" s="59"/>
      <c r="W89" s="59"/>
      <c r="AJ89" s="59"/>
      <c r="AK89" s="59"/>
    </row>
    <row r="90" spans="22:37">
      <c r="V90" s="59"/>
      <c r="W90" s="59"/>
      <c r="AJ90" s="59"/>
      <c r="AK90" s="59"/>
    </row>
    <row r="91" spans="22:37">
      <c r="V91" s="59"/>
      <c r="W91" s="59"/>
      <c r="AJ91" s="59"/>
      <c r="AK91" s="59"/>
    </row>
    <row r="92" spans="22:37">
      <c r="V92" s="59"/>
      <c r="W92" s="59"/>
      <c r="AJ92" s="59"/>
      <c r="AK92" s="59"/>
    </row>
    <row r="93" spans="22:37">
      <c r="V93" s="59"/>
      <c r="W93" s="59"/>
      <c r="AJ93" s="59"/>
      <c r="AK93" s="59"/>
    </row>
    <row r="94" spans="22:37">
      <c r="V94" s="59"/>
      <c r="W94" s="59"/>
      <c r="AJ94" s="59"/>
      <c r="AK94" s="59"/>
    </row>
    <row r="95" spans="22:37">
      <c r="V95" s="59"/>
      <c r="W95" s="59"/>
      <c r="AJ95" s="59"/>
      <c r="AK95" s="59"/>
    </row>
    <row r="96" spans="22:37">
      <c r="V96" s="59"/>
      <c r="W96" s="59"/>
      <c r="AJ96" s="59"/>
      <c r="AK96" s="59"/>
    </row>
    <row r="97" spans="22:37">
      <c r="V97" s="59"/>
      <c r="W97" s="59"/>
      <c r="AJ97" s="59"/>
      <c r="AK97" s="59"/>
    </row>
    <row r="98" spans="22:37">
      <c r="V98" s="59"/>
      <c r="W98" s="59"/>
      <c r="AJ98" s="59"/>
      <c r="AK98" s="59"/>
    </row>
    <row r="99" spans="22:37">
      <c r="V99" s="59"/>
      <c r="W99" s="59"/>
      <c r="AJ99" s="59"/>
      <c r="AK99" s="59"/>
    </row>
    <row r="100" spans="22:37">
      <c r="V100" s="59"/>
      <c r="W100" s="59"/>
      <c r="AJ100" s="59"/>
      <c r="AK100" s="59"/>
    </row>
    <row r="101" spans="22:37">
      <c r="V101" s="59"/>
      <c r="W101" s="59"/>
      <c r="AJ101" s="59"/>
      <c r="AK101" s="59"/>
    </row>
    <row r="102" spans="22:37">
      <c r="V102" s="59"/>
      <c r="W102" s="59"/>
      <c r="AJ102" s="59"/>
      <c r="AK102" s="59"/>
    </row>
    <row r="103" spans="22:37">
      <c r="V103" s="59"/>
      <c r="W103" s="59"/>
      <c r="AJ103" s="59"/>
      <c r="AK103" s="59"/>
    </row>
    <row r="104" spans="22:37">
      <c r="V104" s="59"/>
      <c r="W104" s="59"/>
      <c r="AJ104" s="59"/>
      <c r="AK104" s="59"/>
    </row>
    <row r="105" spans="22:37">
      <c r="V105" s="59"/>
      <c r="W105" s="59"/>
      <c r="AJ105" s="59"/>
      <c r="AK105" s="59"/>
    </row>
    <row r="106" spans="22:37">
      <c r="V106" s="59"/>
      <c r="W106" s="59"/>
      <c r="AJ106" s="59"/>
      <c r="AK106" s="59"/>
    </row>
    <row r="107" spans="22:37">
      <c r="V107" s="59"/>
      <c r="W107" s="59"/>
      <c r="AJ107" s="59"/>
      <c r="AK107" s="59"/>
    </row>
    <row r="108" spans="22:37">
      <c r="V108" s="59"/>
      <c r="W108" s="59"/>
      <c r="AJ108" s="59"/>
      <c r="AK108" s="59"/>
    </row>
    <row r="109" spans="22:37">
      <c r="V109" s="59"/>
      <c r="W109" s="59"/>
      <c r="AJ109" s="59"/>
      <c r="AK109" s="59"/>
    </row>
    <row r="110" spans="22:37">
      <c r="V110" s="59"/>
      <c r="W110" s="59"/>
      <c r="AJ110" s="59"/>
      <c r="AK110" s="59"/>
    </row>
    <row r="111" spans="22:37">
      <c r="V111" s="59"/>
      <c r="W111" s="59"/>
      <c r="AJ111" s="59"/>
      <c r="AK111" s="59"/>
    </row>
    <row r="112" spans="22:37">
      <c r="V112" s="59"/>
      <c r="W112" s="59"/>
      <c r="AJ112" s="59"/>
      <c r="AK112" s="59"/>
    </row>
    <row r="113" spans="22:37">
      <c r="V113" s="59"/>
      <c r="W113" s="59"/>
      <c r="AJ113" s="59"/>
      <c r="AK113" s="59"/>
    </row>
    <row r="114" spans="22:37">
      <c r="V114" s="59"/>
      <c r="W114" s="59"/>
      <c r="AJ114" s="59"/>
      <c r="AK114" s="59"/>
    </row>
    <row r="115" spans="22:37">
      <c r="V115" s="59"/>
      <c r="W115" s="59"/>
      <c r="AJ115" s="59"/>
      <c r="AK115" s="59"/>
    </row>
    <row r="116" spans="22:37">
      <c r="V116" s="59"/>
      <c r="W116" s="59"/>
      <c r="AJ116" s="59"/>
      <c r="AK116" s="59"/>
    </row>
    <row r="117" spans="22:37">
      <c r="V117" s="59"/>
      <c r="W117" s="59"/>
      <c r="AJ117" s="59"/>
      <c r="AK117" s="59"/>
    </row>
    <row r="118" spans="22:37">
      <c r="V118" s="59"/>
      <c r="W118" s="59"/>
      <c r="AJ118" s="59"/>
      <c r="AK118" s="59"/>
    </row>
    <row r="119" spans="22:37">
      <c r="V119" s="59"/>
      <c r="W119" s="59"/>
      <c r="AJ119" s="59"/>
      <c r="AK119" s="59"/>
    </row>
    <row r="120" spans="22:37">
      <c r="V120" s="59"/>
      <c r="W120" s="59"/>
      <c r="AJ120" s="59"/>
      <c r="AK120" s="59"/>
    </row>
    <row r="121" spans="22:37">
      <c r="V121" s="59"/>
      <c r="W121" s="59"/>
      <c r="AJ121" s="59"/>
      <c r="AK121" s="59"/>
    </row>
    <row r="122" spans="22:37">
      <c r="V122" s="59"/>
      <c r="W122" s="59"/>
      <c r="AJ122" s="59"/>
      <c r="AK122" s="59"/>
    </row>
    <row r="123" spans="22:37">
      <c r="V123" s="59"/>
      <c r="W123" s="59"/>
      <c r="AJ123" s="59"/>
      <c r="AK123" s="59"/>
    </row>
    <row r="124" spans="22:37">
      <c r="V124" s="59"/>
      <c r="W124" s="59"/>
      <c r="AJ124" s="59"/>
      <c r="AK124" s="59"/>
    </row>
    <row r="125" spans="22:37">
      <c r="V125" s="59"/>
      <c r="W125" s="59"/>
      <c r="AJ125" s="59"/>
      <c r="AK125" s="59"/>
    </row>
    <row r="126" spans="22:37">
      <c r="V126" s="59"/>
      <c r="W126" s="59"/>
      <c r="AJ126" s="59"/>
      <c r="AK126" s="59"/>
    </row>
    <row r="127" spans="22:37">
      <c r="V127" s="59"/>
      <c r="W127" s="59"/>
      <c r="AJ127" s="59"/>
      <c r="AK127" s="59"/>
    </row>
    <row r="128" spans="22:37">
      <c r="V128" s="59"/>
      <c r="W128" s="59"/>
      <c r="AJ128" s="59"/>
      <c r="AK128" s="59"/>
    </row>
    <row r="129" spans="22:37">
      <c r="V129" s="59"/>
      <c r="W129" s="59"/>
      <c r="AJ129" s="59"/>
      <c r="AK129" s="59"/>
    </row>
    <row r="130" spans="22:37">
      <c r="V130" s="59"/>
      <c r="W130" s="59"/>
      <c r="AJ130" s="59"/>
      <c r="AK130" s="59"/>
    </row>
    <row r="131" spans="22:37">
      <c r="V131" s="59"/>
      <c r="W131" s="59"/>
      <c r="AJ131" s="59"/>
      <c r="AK131" s="59"/>
    </row>
    <row r="132" spans="22:37">
      <c r="V132" s="59"/>
      <c r="W132" s="59"/>
      <c r="AJ132" s="59"/>
      <c r="AK132" s="59"/>
    </row>
    <row r="133" spans="22:37">
      <c r="V133" s="59"/>
      <c r="W133" s="59"/>
      <c r="AJ133" s="59"/>
      <c r="AK133" s="59"/>
    </row>
    <row r="134" spans="22:37">
      <c r="V134" s="59"/>
      <c r="W134" s="59"/>
      <c r="AJ134" s="59"/>
      <c r="AK134" s="59"/>
    </row>
    <row r="135" spans="22:37">
      <c r="V135" s="59"/>
      <c r="W135" s="59"/>
      <c r="AJ135" s="59"/>
      <c r="AK135" s="59"/>
    </row>
    <row r="136" spans="22:37">
      <c r="V136" s="59"/>
      <c r="W136" s="59"/>
      <c r="AJ136" s="59"/>
      <c r="AK136" s="59"/>
    </row>
    <row r="137" spans="22:37">
      <c r="V137" s="59"/>
      <c r="W137" s="59"/>
      <c r="AJ137" s="59"/>
      <c r="AK137" s="59"/>
    </row>
    <row r="138" spans="22:37">
      <c r="V138" s="59"/>
      <c r="W138" s="59"/>
      <c r="AJ138" s="59"/>
      <c r="AK138" s="59"/>
    </row>
    <row r="139" spans="22:37">
      <c r="V139" s="59"/>
      <c r="W139" s="59"/>
      <c r="AJ139" s="59"/>
      <c r="AK139" s="59"/>
    </row>
    <row r="140" spans="22:37">
      <c r="V140" s="59"/>
      <c r="W140" s="59"/>
      <c r="AJ140" s="59"/>
      <c r="AK140" s="59"/>
    </row>
    <row r="141" spans="22:37">
      <c r="V141" s="59"/>
      <c r="W141" s="59"/>
      <c r="AJ141" s="59"/>
      <c r="AK141" s="59"/>
    </row>
    <row r="142" spans="22:37">
      <c r="V142" s="59"/>
      <c r="W142" s="59"/>
      <c r="AJ142" s="59"/>
      <c r="AK142" s="59"/>
    </row>
    <row r="143" spans="22:37">
      <c r="V143" s="59"/>
      <c r="W143" s="59"/>
      <c r="AJ143" s="59"/>
      <c r="AK143" s="59"/>
    </row>
    <row r="144" spans="22:37">
      <c r="V144" s="59"/>
      <c r="W144" s="59"/>
      <c r="AJ144" s="59"/>
      <c r="AK144" s="59"/>
    </row>
    <row r="145" spans="22:37">
      <c r="V145" s="59"/>
      <c r="W145" s="59"/>
      <c r="AJ145" s="59"/>
      <c r="AK145" s="59"/>
    </row>
    <row r="146" spans="22:37">
      <c r="V146" s="59"/>
      <c r="W146" s="59"/>
      <c r="AJ146" s="59"/>
      <c r="AK146" s="59"/>
    </row>
    <row r="147" spans="22:37">
      <c r="V147" s="59"/>
      <c r="W147" s="59"/>
      <c r="AJ147" s="59"/>
      <c r="AK147" s="59"/>
    </row>
    <row r="148" spans="22:37">
      <c r="V148" s="59"/>
      <c r="W148" s="59"/>
      <c r="AJ148" s="59"/>
      <c r="AK148" s="59"/>
    </row>
    <row r="149" spans="22:37">
      <c r="V149" s="59"/>
      <c r="W149" s="59"/>
      <c r="AJ149" s="59"/>
      <c r="AK149" s="59"/>
    </row>
    <row r="150" spans="22:37">
      <c r="V150" s="59"/>
      <c r="W150" s="59"/>
      <c r="AJ150" s="59"/>
      <c r="AK150" s="59"/>
    </row>
    <row r="151" spans="22:37">
      <c r="V151" s="59"/>
      <c r="W151" s="59"/>
      <c r="AJ151" s="59"/>
      <c r="AK151" s="59"/>
    </row>
    <row r="152" spans="22:37">
      <c r="V152" s="59"/>
      <c r="W152" s="59"/>
      <c r="AJ152" s="59"/>
      <c r="AK152" s="59"/>
    </row>
    <row r="153" spans="22:37">
      <c r="V153" s="59"/>
      <c r="W153" s="59"/>
      <c r="AJ153" s="59"/>
      <c r="AK153" s="59"/>
    </row>
    <row r="154" spans="22:37">
      <c r="V154" s="59"/>
      <c r="W154" s="59"/>
      <c r="AJ154" s="59"/>
      <c r="AK154" s="59"/>
    </row>
    <row r="155" spans="22:37">
      <c r="V155" s="59"/>
      <c r="W155" s="59"/>
      <c r="AJ155" s="59"/>
      <c r="AK155" s="59"/>
    </row>
    <row r="156" spans="22:37">
      <c r="V156" s="59"/>
      <c r="W156" s="59"/>
      <c r="AJ156" s="59"/>
      <c r="AK156" s="59"/>
    </row>
    <row r="157" spans="22:37">
      <c r="V157" s="59"/>
      <c r="W157" s="59"/>
      <c r="AJ157" s="59"/>
      <c r="AK157" s="59"/>
    </row>
    <row r="158" spans="22:37">
      <c r="V158" s="59"/>
      <c r="W158" s="59"/>
      <c r="AJ158" s="59"/>
      <c r="AK158" s="59"/>
    </row>
    <row r="159" spans="22:37">
      <c r="V159" s="59"/>
      <c r="W159" s="59"/>
      <c r="AJ159" s="59"/>
      <c r="AK159" s="59"/>
    </row>
    <row r="160" spans="22:37">
      <c r="V160" s="59"/>
      <c r="W160" s="59"/>
      <c r="AJ160" s="59"/>
      <c r="AK160" s="59"/>
    </row>
    <row r="161" spans="22:37">
      <c r="V161" s="59"/>
      <c r="W161" s="59"/>
      <c r="AJ161" s="59"/>
      <c r="AK161" s="59"/>
    </row>
    <row r="162" spans="22:37">
      <c r="V162" s="59"/>
      <c r="W162" s="59"/>
      <c r="AJ162" s="59"/>
      <c r="AK162" s="59"/>
    </row>
    <row r="163" spans="22:37">
      <c r="V163" s="59"/>
      <c r="W163" s="59"/>
      <c r="AJ163" s="59"/>
      <c r="AK163" s="59"/>
    </row>
    <row r="164" spans="22:37">
      <c r="V164" s="59"/>
      <c r="W164" s="59"/>
      <c r="AJ164" s="59"/>
      <c r="AK164" s="59"/>
    </row>
    <row r="165" spans="22:37">
      <c r="V165" s="59"/>
      <c r="W165" s="59"/>
      <c r="AJ165" s="59"/>
      <c r="AK165" s="59"/>
    </row>
    <row r="166" spans="22:37">
      <c r="V166" s="59"/>
      <c r="W166" s="59"/>
      <c r="AJ166" s="59"/>
      <c r="AK166" s="59"/>
    </row>
    <row r="167" spans="22:37">
      <c r="V167" s="59"/>
      <c r="W167" s="59"/>
      <c r="AJ167" s="59"/>
      <c r="AK167" s="59"/>
    </row>
    <row r="168" spans="22:37">
      <c r="V168" s="59"/>
      <c r="W168" s="59"/>
      <c r="AJ168" s="59"/>
      <c r="AK168" s="59"/>
    </row>
    <row r="169" spans="22:37">
      <c r="V169" s="59"/>
      <c r="W169" s="59"/>
      <c r="AJ169" s="59"/>
      <c r="AK169" s="59"/>
    </row>
    <row r="170" spans="22:37">
      <c r="V170" s="59"/>
      <c r="W170" s="59"/>
      <c r="AJ170" s="59"/>
      <c r="AK170" s="59"/>
    </row>
    <row r="171" spans="22:37">
      <c r="V171" s="59"/>
      <c r="W171" s="59"/>
      <c r="AJ171" s="59"/>
      <c r="AK171" s="59"/>
    </row>
    <row r="172" spans="22:37">
      <c r="V172" s="59"/>
      <c r="W172" s="59"/>
      <c r="AJ172" s="59"/>
      <c r="AK172" s="59"/>
    </row>
    <row r="173" spans="22:37">
      <c r="V173" s="59"/>
      <c r="W173" s="59"/>
      <c r="AJ173" s="59"/>
      <c r="AK173" s="59"/>
    </row>
    <row r="174" spans="22:37">
      <c r="V174" s="59"/>
      <c r="W174" s="59"/>
      <c r="AJ174" s="59"/>
      <c r="AK174" s="59"/>
    </row>
    <row r="175" spans="22:37">
      <c r="V175" s="59"/>
      <c r="W175" s="59"/>
      <c r="AJ175" s="59"/>
      <c r="AK175" s="59"/>
    </row>
    <row r="176" spans="22:37">
      <c r="V176" s="59"/>
      <c r="W176" s="59"/>
      <c r="AJ176" s="59"/>
      <c r="AK176" s="59"/>
    </row>
    <row r="177" spans="22:37">
      <c r="V177" s="59"/>
      <c r="W177" s="59"/>
      <c r="AJ177" s="59"/>
      <c r="AK177" s="59"/>
    </row>
    <row r="178" spans="22:37">
      <c r="V178" s="59"/>
      <c r="W178" s="59"/>
      <c r="AJ178" s="59"/>
      <c r="AK178" s="59"/>
    </row>
    <row r="179" spans="22:37">
      <c r="V179" s="59"/>
      <c r="W179" s="59"/>
      <c r="AJ179" s="59"/>
      <c r="AK179" s="59"/>
    </row>
    <row r="180" spans="22:37">
      <c r="V180" s="59"/>
      <c r="W180" s="59"/>
      <c r="AJ180" s="59"/>
      <c r="AK180" s="59"/>
    </row>
    <row r="181" spans="22:37">
      <c r="V181" s="59"/>
      <c r="W181" s="59"/>
      <c r="AJ181" s="59"/>
      <c r="AK181" s="59"/>
    </row>
    <row r="182" spans="22:37">
      <c r="V182" s="59"/>
      <c r="W182" s="59"/>
      <c r="AJ182" s="59"/>
      <c r="AK182" s="59"/>
    </row>
    <row r="183" spans="22:37">
      <c r="V183" s="59"/>
      <c r="W183" s="59"/>
      <c r="AJ183" s="59"/>
      <c r="AK183" s="59"/>
    </row>
    <row r="184" spans="22:37">
      <c r="V184" s="59"/>
      <c r="W184" s="59"/>
      <c r="AJ184" s="59"/>
      <c r="AK184" s="59"/>
    </row>
    <row r="185" spans="22:37">
      <c r="V185" s="59"/>
      <c r="W185" s="59"/>
      <c r="AJ185" s="59"/>
      <c r="AK185" s="59"/>
    </row>
    <row r="186" spans="22:37">
      <c r="V186" s="59"/>
      <c r="W186" s="59"/>
      <c r="AJ186" s="59"/>
      <c r="AK186" s="59"/>
    </row>
    <row r="187" spans="22:37">
      <c r="V187" s="59"/>
      <c r="W187" s="59"/>
      <c r="AJ187" s="59"/>
      <c r="AK187" s="59"/>
    </row>
    <row r="188" spans="22:37">
      <c r="V188" s="59"/>
      <c r="W188" s="59"/>
      <c r="AJ188" s="59"/>
      <c r="AK188" s="59"/>
    </row>
    <row r="189" spans="22:37">
      <c r="V189" s="59"/>
      <c r="W189" s="59"/>
      <c r="AJ189" s="59"/>
      <c r="AK189" s="59"/>
    </row>
    <row r="190" spans="22:37">
      <c r="V190" s="59"/>
      <c r="W190" s="59"/>
      <c r="AJ190" s="59"/>
      <c r="AK190" s="59"/>
    </row>
    <row r="191" spans="22:37">
      <c r="V191" s="59"/>
      <c r="W191" s="59"/>
      <c r="AJ191" s="59"/>
      <c r="AK191" s="59"/>
    </row>
    <row r="192" spans="22:37">
      <c r="V192" s="59"/>
      <c r="W192" s="59"/>
      <c r="AJ192" s="59"/>
      <c r="AK192" s="59"/>
    </row>
    <row r="193" spans="22:37">
      <c r="V193" s="59"/>
      <c r="W193" s="59"/>
      <c r="AJ193" s="59"/>
      <c r="AK193" s="59"/>
    </row>
    <row r="194" spans="22:37">
      <c r="V194" s="59"/>
      <c r="W194" s="59"/>
      <c r="AJ194" s="59"/>
      <c r="AK194" s="59"/>
    </row>
    <row r="195" spans="22:37">
      <c r="V195" s="59"/>
      <c r="W195" s="59"/>
      <c r="AJ195" s="59"/>
      <c r="AK195" s="59"/>
    </row>
    <row r="196" spans="22:37">
      <c r="V196" s="59"/>
      <c r="W196" s="59"/>
      <c r="AJ196" s="59"/>
      <c r="AK196" s="59"/>
    </row>
    <row r="197" spans="22:37">
      <c r="V197" s="59"/>
      <c r="W197" s="59"/>
      <c r="AJ197" s="59"/>
      <c r="AK197" s="59"/>
    </row>
    <row r="198" spans="22:37">
      <c r="V198" s="59"/>
      <c r="W198" s="59"/>
      <c r="AJ198" s="59"/>
      <c r="AK198" s="59"/>
    </row>
    <row r="199" spans="22:37">
      <c r="V199" s="59"/>
      <c r="W199" s="59"/>
      <c r="AJ199" s="59"/>
      <c r="AK199" s="59"/>
    </row>
    <row r="200" spans="22:37">
      <c r="V200" s="59"/>
      <c r="W200" s="59"/>
      <c r="AJ200" s="59"/>
      <c r="AK200" s="59"/>
    </row>
    <row r="201" spans="22:37">
      <c r="V201" s="59"/>
      <c r="W201" s="59"/>
      <c r="AJ201" s="59"/>
      <c r="AK201" s="59"/>
    </row>
    <row r="202" spans="22:37">
      <c r="V202" s="59"/>
      <c r="W202" s="59"/>
      <c r="AJ202" s="59"/>
      <c r="AK202" s="59"/>
    </row>
    <row r="203" spans="22:37">
      <c r="V203" s="59"/>
      <c r="W203" s="59"/>
      <c r="AJ203" s="59"/>
      <c r="AK203" s="59"/>
    </row>
    <row r="204" spans="22:37">
      <c r="V204" s="59"/>
      <c r="W204" s="59"/>
      <c r="AJ204" s="59"/>
      <c r="AK204" s="59"/>
    </row>
    <row r="205" spans="22:37">
      <c r="V205" s="59"/>
      <c r="W205" s="59"/>
      <c r="AJ205" s="59"/>
      <c r="AK205" s="59"/>
    </row>
    <row r="206" spans="22:37">
      <c r="V206" s="59"/>
      <c r="W206" s="59"/>
      <c r="AJ206" s="59"/>
      <c r="AK206" s="59"/>
    </row>
    <row r="207" spans="22:37">
      <c r="V207" s="59"/>
      <c r="W207" s="59"/>
      <c r="AJ207" s="59"/>
      <c r="AK207" s="59"/>
    </row>
    <row r="208" spans="22:37">
      <c r="V208" s="59"/>
      <c r="W208" s="59"/>
      <c r="AJ208" s="59"/>
      <c r="AK208" s="59"/>
    </row>
    <row r="209" spans="22:37">
      <c r="V209" s="59"/>
      <c r="W209" s="59"/>
      <c r="AJ209" s="59"/>
      <c r="AK209" s="59"/>
    </row>
    <row r="210" spans="22:37">
      <c r="V210" s="59"/>
      <c r="W210" s="59"/>
      <c r="AJ210" s="59"/>
      <c r="AK210" s="59"/>
    </row>
    <row r="211" spans="22:37">
      <c r="V211" s="59"/>
      <c r="W211" s="59"/>
      <c r="AJ211" s="59"/>
      <c r="AK211" s="59"/>
    </row>
    <row r="212" spans="22:37">
      <c r="V212" s="59"/>
      <c r="W212" s="59"/>
      <c r="AJ212" s="59"/>
      <c r="AK212" s="59"/>
    </row>
    <row r="213" spans="22:37">
      <c r="V213" s="59"/>
      <c r="W213" s="59"/>
      <c r="AJ213" s="59"/>
      <c r="AK213" s="59"/>
    </row>
    <row r="214" spans="22:37">
      <c r="V214" s="59"/>
      <c r="W214" s="59"/>
      <c r="AJ214" s="59"/>
      <c r="AK214" s="59"/>
    </row>
    <row r="215" spans="22:37">
      <c r="V215" s="59"/>
      <c r="W215" s="59"/>
      <c r="AJ215" s="59"/>
      <c r="AK215" s="59"/>
    </row>
    <row r="216" spans="22:37">
      <c r="V216" s="59"/>
      <c r="W216" s="59"/>
      <c r="AJ216" s="59"/>
      <c r="AK216" s="59"/>
    </row>
    <row r="217" spans="22:37">
      <c r="V217" s="59"/>
      <c r="W217" s="59"/>
      <c r="AJ217" s="59"/>
      <c r="AK217" s="59"/>
    </row>
    <row r="218" spans="22:37">
      <c r="V218" s="59"/>
      <c r="W218" s="59"/>
      <c r="AJ218" s="59"/>
      <c r="AK218" s="59"/>
    </row>
    <row r="219" spans="22:37">
      <c r="V219" s="59"/>
      <c r="W219" s="59"/>
      <c r="AJ219" s="59"/>
      <c r="AK219" s="59"/>
    </row>
    <row r="220" spans="22:37">
      <c r="V220" s="59"/>
      <c r="W220" s="59"/>
      <c r="AJ220" s="59"/>
      <c r="AK220" s="59"/>
    </row>
    <row r="221" spans="22:37">
      <c r="V221" s="59"/>
      <c r="W221" s="59"/>
      <c r="AJ221" s="59"/>
      <c r="AK221" s="59"/>
    </row>
    <row r="222" spans="22:37">
      <c r="V222" s="59"/>
      <c r="W222" s="59"/>
      <c r="AJ222" s="59"/>
      <c r="AK222" s="59"/>
    </row>
    <row r="223" spans="22:37">
      <c r="V223" s="59"/>
      <c r="W223" s="59"/>
      <c r="AJ223" s="59"/>
      <c r="AK223" s="59"/>
    </row>
    <row r="224" spans="22:37">
      <c r="V224" s="59"/>
      <c r="W224" s="59"/>
      <c r="AJ224" s="59"/>
      <c r="AK224" s="59"/>
    </row>
    <row r="225" spans="22:37">
      <c r="V225" s="59"/>
      <c r="W225" s="59"/>
      <c r="AJ225" s="59"/>
      <c r="AK225" s="59"/>
    </row>
    <row r="226" spans="22:37">
      <c r="V226" s="59"/>
      <c r="W226" s="59"/>
      <c r="AJ226" s="59"/>
      <c r="AK226" s="59"/>
    </row>
    <row r="227" spans="22:37">
      <c r="V227" s="59"/>
      <c r="W227" s="59"/>
      <c r="AJ227" s="59"/>
      <c r="AK227" s="59"/>
    </row>
    <row r="228" spans="22:37">
      <c r="V228" s="59"/>
      <c r="W228" s="59"/>
      <c r="AJ228" s="59"/>
      <c r="AK228" s="59"/>
    </row>
    <row r="229" spans="22:37">
      <c r="V229" s="59"/>
      <c r="W229" s="59"/>
      <c r="AJ229" s="59"/>
      <c r="AK229" s="59"/>
    </row>
    <row r="230" spans="22:37">
      <c r="V230" s="59"/>
      <c r="W230" s="59"/>
      <c r="AJ230" s="59"/>
      <c r="AK230" s="59"/>
    </row>
    <row r="231" spans="22:37">
      <c r="V231" s="59"/>
      <c r="W231" s="59"/>
      <c r="AJ231" s="59"/>
      <c r="AK231" s="59"/>
    </row>
    <row r="232" spans="22:37">
      <c r="V232" s="59"/>
      <c r="W232" s="59"/>
      <c r="AJ232" s="59"/>
      <c r="AK232" s="59"/>
    </row>
    <row r="233" spans="22:37">
      <c r="V233" s="59"/>
      <c r="W233" s="59"/>
      <c r="AJ233" s="59"/>
      <c r="AK233" s="59"/>
    </row>
    <row r="234" spans="22:37">
      <c r="V234" s="59"/>
      <c r="W234" s="59"/>
      <c r="AJ234" s="59"/>
      <c r="AK234" s="59"/>
    </row>
    <row r="235" spans="22:37">
      <c r="V235" s="59"/>
      <c r="W235" s="59"/>
      <c r="AJ235" s="59"/>
      <c r="AK235" s="59"/>
    </row>
    <row r="236" spans="22:37">
      <c r="V236" s="59"/>
      <c r="W236" s="59"/>
      <c r="AJ236" s="59"/>
      <c r="AK236" s="59"/>
    </row>
    <row r="237" spans="22:37">
      <c r="V237" s="59"/>
      <c r="W237" s="59"/>
      <c r="AJ237" s="59"/>
      <c r="AK237" s="59"/>
    </row>
    <row r="238" spans="22:37">
      <c r="V238" s="59"/>
      <c r="W238" s="59"/>
      <c r="AJ238" s="59"/>
      <c r="AK238" s="59"/>
    </row>
    <row r="239" spans="22:37">
      <c r="V239" s="59"/>
      <c r="W239" s="59"/>
      <c r="AJ239" s="59"/>
      <c r="AK239" s="59"/>
    </row>
    <row r="240" spans="22:37">
      <c r="V240" s="59"/>
      <c r="W240" s="59"/>
      <c r="AJ240" s="59"/>
      <c r="AK240" s="59"/>
    </row>
    <row r="241" spans="22:37">
      <c r="V241" s="59"/>
      <c r="W241" s="59"/>
      <c r="AJ241" s="59"/>
      <c r="AK241" s="59"/>
    </row>
    <row r="242" spans="22:37">
      <c r="V242" s="59"/>
      <c r="W242" s="59"/>
      <c r="AJ242" s="59"/>
      <c r="AK242" s="59"/>
    </row>
    <row r="243" spans="22:37">
      <c r="V243" s="59"/>
      <c r="W243" s="59"/>
      <c r="AJ243" s="59"/>
      <c r="AK243" s="59"/>
    </row>
    <row r="244" spans="22:37">
      <c r="V244" s="59"/>
      <c r="W244" s="59"/>
      <c r="AJ244" s="59"/>
      <c r="AK244" s="59"/>
    </row>
    <row r="245" spans="22:37">
      <c r="V245" s="59"/>
      <c r="W245" s="59"/>
      <c r="AJ245" s="59"/>
      <c r="AK245" s="59"/>
    </row>
    <row r="246" spans="22:37">
      <c r="V246" s="59"/>
      <c r="W246" s="59"/>
      <c r="AJ246" s="59"/>
      <c r="AK246" s="59"/>
    </row>
    <row r="247" spans="22:37">
      <c r="V247" s="59"/>
      <c r="W247" s="59"/>
      <c r="AJ247" s="59"/>
      <c r="AK247" s="59"/>
    </row>
    <row r="248" spans="22:37">
      <c r="V248" s="59"/>
      <c r="W248" s="59"/>
      <c r="AJ248" s="59"/>
      <c r="AK248" s="59"/>
    </row>
    <row r="249" spans="22:37">
      <c r="V249" s="59"/>
      <c r="W249" s="59"/>
      <c r="AJ249" s="59"/>
      <c r="AK249" s="59"/>
    </row>
    <row r="250" spans="22:37">
      <c r="V250" s="59"/>
      <c r="W250" s="59"/>
      <c r="AJ250" s="59"/>
      <c r="AK250" s="59"/>
    </row>
    <row r="251" spans="22:37">
      <c r="V251" s="59"/>
      <c r="W251" s="59"/>
      <c r="AJ251" s="59"/>
      <c r="AK251" s="59"/>
    </row>
    <row r="252" spans="22:37">
      <c r="V252" s="59"/>
      <c r="W252" s="59"/>
      <c r="AJ252" s="59"/>
      <c r="AK252" s="59"/>
    </row>
    <row r="253" spans="22:37">
      <c r="V253" s="59"/>
      <c r="W253" s="59"/>
      <c r="AJ253" s="59"/>
      <c r="AK253" s="59"/>
    </row>
    <row r="254" spans="22:37">
      <c r="V254" s="59"/>
      <c r="W254" s="59"/>
      <c r="AJ254" s="59"/>
      <c r="AK254" s="59"/>
    </row>
    <row r="255" spans="22:37">
      <c r="V255" s="59"/>
      <c r="W255" s="59"/>
      <c r="AJ255" s="59"/>
      <c r="AK255" s="59"/>
    </row>
    <row r="256" spans="22:37">
      <c r="V256" s="59"/>
      <c r="W256" s="59"/>
      <c r="AJ256" s="59"/>
      <c r="AK256" s="59"/>
    </row>
    <row r="257" spans="22:37">
      <c r="V257" s="59"/>
      <c r="W257" s="59"/>
      <c r="AJ257" s="59"/>
      <c r="AK257" s="59"/>
    </row>
    <row r="258" spans="22:37">
      <c r="V258" s="59"/>
      <c r="W258" s="59"/>
      <c r="AJ258" s="59"/>
      <c r="AK258" s="59"/>
    </row>
    <row r="259" spans="22:37">
      <c r="V259" s="59"/>
      <c r="W259" s="59"/>
      <c r="AJ259" s="59"/>
      <c r="AK259" s="59"/>
    </row>
    <row r="260" spans="22:37">
      <c r="V260" s="59"/>
      <c r="W260" s="59"/>
      <c r="AJ260" s="59"/>
      <c r="AK260" s="59"/>
    </row>
    <row r="261" spans="22:37">
      <c r="V261" s="59"/>
      <c r="W261" s="59"/>
      <c r="AJ261" s="59"/>
      <c r="AK261" s="59"/>
    </row>
    <row r="262" spans="22:37">
      <c r="V262" s="59"/>
      <c r="W262" s="59"/>
      <c r="AJ262" s="59"/>
      <c r="AK262" s="59"/>
    </row>
    <row r="263" spans="22:37">
      <c r="V263" s="59"/>
      <c r="W263" s="59"/>
      <c r="AJ263" s="59"/>
      <c r="AK263" s="59"/>
    </row>
    <row r="264" spans="22:37">
      <c r="V264" s="59"/>
      <c r="W264" s="59"/>
      <c r="AJ264" s="59"/>
      <c r="AK264" s="59"/>
    </row>
    <row r="265" spans="22:37">
      <c r="V265" s="59"/>
      <c r="W265" s="59"/>
      <c r="AJ265" s="59"/>
      <c r="AK265" s="59"/>
    </row>
    <row r="266" spans="22:37">
      <c r="V266" s="59"/>
      <c r="W266" s="59"/>
      <c r="AJ266" s="59"/>
      <c r="AK266" s="59"/>
    </row>
    <row r="267" spans="22:37">
      <c r="V267" s="59"/>
      <c r="W267" s="59"/>
      <c r="AJ267" s="59"/>
      <c r="AK267" s="59"/>
    </row>
    <row r="268" spans="22:37">
      <c r="V268" s="59"/>
      <c r="W268" s="59"/>
      <c r="AJ268" s="59"/>
      <c r="AK268" s="59"/>
    </row>
    <row r="269" spans="22:37">
      <c r="V269" s="59"/>
      <c r="W269" s="59"/>
      <c r="AJ269" s="59"/>
      <c r="AK269" s="59"/>
    </row>
    <row r="270" spans="22:37">
      <c r="V270" s="59"/>
      <c r="W270" s="59"/>
      <c r="AJ270" s="59"/>
      <c r="AK270" s="59"/>
    </row>
    <row r="271" spans="22:37">
      <c r="V271" s="59"/>
      <c r="W271" s="59"/>
      <c r="AJ271" s="59"/>
      <c r="AK271" s="59"/>
    </row>
    <row r="272" spans="22:37">
      <c r="V272" s="59"/>
      <c r="W272" s="59"/>
      <c r="AJ272" s="59"/>
      <c r="AK272" s="59"/>
    </row>
    <row r="273" spans="22:37">
      <c r="V273" s="59"/>
      <c r="W273" s="59"/>
      <c r="AJ273" s="59"/>
      <c r="AK273" s="59"/>
    </row>
    <row r="274" spans="22:37">
      <c r="V274" s="59"/>
      <c r="W274" s="59"/>
      <c r="AJ274" s="59"/>
      <c r="AK274" s="59"/>
    </row>
    <row r="275" spans="22:37">
      <c r="V275" s="59"/>
      <c r="W275" s="59"/>
      <c r="AJ275" s="59"/>
      <c r="AK275" s="59"/>
    </row>
    <row r="276" spans="22:37">
      <c r="V276" s="59"/>
      <c r="W276" s="59"/>
      <c r="AJ276" s="59"/>
      <c r="AK276" s="59"/>
    </row>
    <row r="277" spans="22:37">
      <c r="V277" s="59"/>
      <c r="W277" s="59"/>
      <c r="AJ277" s="59"/>
      <c r="AK277" s="59"/>
    </row>
    <row r="278" spans="22:37">
      <c r="V278" s="59"/>
      <c r="W278" s="59"/>
      <c r="AJ278" s="59"/>
      <c r="AK278" s="59"/>
    </row>
    <row r="279" spans="22:37">
      <c r="V279" s="59"/>
      <c r="W279" s="59"/>
      <c r="AJ279" s="59"/>
      <c r="AK279" s="59"/>
    </row>
    <row r="280" spans="22:37">
      <c r="V280" s="59"/>
      <c r="W280" s="59"/>
      <c r="AJ280" s="59"/>
      <c r="AK280" s="59"/>
    </row>
    <row r="281" spans="22:37">
      <c r="V281" s="59"/>
      <c r="W281" s="59"/>
      <c r="AJ281" s="59"/>
      <c r="AK281" s="59"/>
    </row>
    <row r="282" spans="22:37">
      <c r="V282" s="59"/>
      <c r="W282" s="59"/>
      <c r="AJ282" s="59"/>
      <c r="AK282" s="59"/>
    </row>
    <row r="283" spans="22:37">
      <c r="V283" s="59"/>
      <c r="W283" s="59"/>
      <c r="AJ283" s="59"/>
      <c r="AK283" s="59"/>
    </row>
    <row r="284" spans="22:37">
      <c r="V284" s="59"/>
      <c r="W284" s="59"/>
      <c r="AJ284" s="59"/>
      <c r="AK284" s="59"/>
    </row>
    <row r="285" spans="22:37">
      <c r="V285" s="59"/>
      <c r="W285" s="59"/>
      <c r="AJ285" s="59"/>
      <c r="AK285" s="59"/>
    </row>
    <row r="286" spans="22:37">
      <c r="V286" s="59"/>
      <c r="W286" s="59"/>
      <c r="AJ286" s="59"/>
      <c r="AK286" s="59"/>
    </row>
    <row r="287" spans="22:37">
      <c r="V287" s="59"/>
      <c r="W287" s="59"/>
      <c r="AJ287" s="59"/>
      <c r="AK287" s="59"/>
    </row>
    <row r="288" spans="22:37">
      <c r="V288" s="59"/>
      <c r="W288" s="59"/>
      <c r="AJ288" s="59"/>
      <c r="AK288" s="59"/>
    </row>
    <row r="289" spans="22:37">
      <c r="V289" s="59"/>
      <c r="W289" s="59"/>
      <c r="AJ289" s="59"/>
      <c r="AK289" s="59"/>
    </row>
    <row r="290" spans="22:37">
      <c r="V290" s="59"/>
      <c r="W290" s="59"/>
      <c r="AJ290" s="59"/>
      <c r="AK290" s="59"/>
    </row>
    <row r="291" spans="22:37">
      <c r="V291" s="59"/>
      <c r="W291" s="59"/>
      <c r="AJ291" s="59"/>
      <c r="AK291" s="59"/>
    </row>
    <row r="292" spans="22:37">
      <c r="V292" s="59"/>
      <c r="W292" s="59"/>
      <c r="AJ292" s="59"/>
      <c r="AK292" s="59"/>
    </row>
    <row r="293" spans="22:37">
      <c r="V293" s="59"/>
      <c r="W293" s="59"/>
      <c r="AJ293" s="59"/>
      <c r="AK293" s="59"/>
    </row>
    <row r="294" spans="22:37">
      <c r="V294" s="59"/>
      <c r="W294" s="59"/>
      <c r="AJ294" s="59"/>
      <c r="AK294" s="59"/>
    </row>
    <row r="295" spans="22:37">
      <c r="V295" s="59"/>
      <c r="W295" s="59"/>
      <c r="AJ295" s="59"/>
      <c r="AK295" s="59"/>
    </row>
    <row r="296" spans="22:37">
      <c r="V296" s="59"/>
      <c r="W296" s="59"/>
      <c r="AJ296" s="59"/>
      <c r="AK296" s="59"/>
    </row>
    <row r="297" spans="22:37">
      <c r="V297" s="59"/>
      <c r="W297" s="59"/>
      <c r="AJ297" s="59"/>
      <c r="AK297" s="59"/>
    </row>
    <row r="298" spans="22:37">
      <c r="V298" s="59"/>
      <c r="W298" s="59"/>
      <c r="AJ298" s="59"/>
      <c r="AK298" s="59"/>
    </row>
    <row r="299" spans="22:37">
      <c r="V299" s="59"/>
      <c r="W299" s="59"/>
      <c r="AJ299" s="59"/>
      <c r="AK299" s="59"/>
    </row>
    <row r="300" spans="22:37">
      <c r="V300" s="59"/>
      <c r="W300" s="59"/>
      <c r="AJ300" s="59"/>
      <c r="AK300" s="59"/>
    </row>
    <row r="301" spans="22:37">
      <c r="V301" s="59"/>
      <c r="W301" s="59"/>
      <c r="AJ301" s="59"/>
      <c r="AK301" s="59"/>
    </row>
    <row r="302" spans="22:37">
      <c r="V302" s="59"/>
      <c r="W302" s="59"/>
      <c r="AJ302" s="59"/>
      <c r="AK302" s="59"/>
    </row>
    <row r="303" spans="22:37">
      <c r="V303" s="59"/>
      <c r="W303" s="59"/>
      <c r="AJ303" s="59"/>
      <c r="AK303" s="59"/>
    </row>
    <row r="304" spans="22:37">
      <c r="V304" s="59"/>
      <c r="W304" s="59"/>
      <c r="AJ304" s="59"/>
      <c r="AK304" s="59"/>
    </row>
    <row r="305" spans="22:37">
      <c r="V305" s="59"/>
      <c r="W305" s="59"/>
      <c r="AJ305" s="59"/>
      <c r="AK305" s="59"/>
    </row>
    <row r="306" spans="22:37">
      <c r="V306" s="59"/>
      <c r="W306" s="59"/>
      <c r="AJ306" s="59"/>
      <c r="AK306" s="59"/>
    </row>
    <row r="307" spans="22:37">
      <c r="V307" s="59"/>
      <c r="W307" s="59"/>
      <c r="AJ307" s="59"/>
      <c r="AK307" s="59"/>
    </row>
    <row r="308" spans="22:37">
      <c r="V308" s="59"/>
      <c r="W308" s="59"/>
      <c r="AJ308" s="59"/>
      <c r="AK308" s="59"/>
    </row>
    <row r="309" spans="22:37">
      <c r="V309" s="59"/>
      <c r="W309" s="59"/>
      <c r="AJ309" s="59"/>
      <c r="AK309" s="59"/>
    </row>
    <row r="310" spans="22:37">
      <c r="V310" s="59"/>
      <c r="W310" s="59"/>
      <c r="AJ310" s="59"/>
      <c r="AK310" s="59"/>
    </row>
    <row r="311" spans="22:37">
      <c r="V311" s="59"/>
      <c r="W311" s="59"/>
      <c r="AJ311" s="59"/>
      <c r="AK311" s="59"/>
    </row>
    <row r="312" spans="22:37">
      <c r="V312" s="59"/>
      <c r="W312" s="59"/>
      <c r="AJ312" s="59"/>
      <c r="AK312" s="59"/>
    </row>
    <row r="313" spans="22:37">
      <c r="V313" s="59"/>
      <c r="W313" s="59"/>
      <c r="AJ313" s="59"/>
      <c r="AK313" s="59"/>
    </row>
    <row r="314" spans="22:37">
      <c r="V314" s="59"/>
      <c r="W314" s="59"/>
      <c r="AJ314" s="59"/>
      <c r="AK314" s="59"/>
    </row>
    <row r="315" spans="22:37">
      <c r="V315" s="59"/>
      <c r="W315" s="59"/>
      <c r="AJ315" s="59"/>
      <c r="AK315" s="59"/>
    </row>
    <row r="316" spans="22:37">
      <c r="V316" s="59"/>
      <c r="W316" s="59"/>
      <c r="AJ316" s="59"/>
      <c r="AK316" s="59"/>
    </row>
    <row r="317" spans="22:37">
      <c r="V317" s="59"/>
      <c r="W317" s="59"/>
      <c r="AJ317" s="59"/>
      <c r="AK317" s="59"/>
    </row>
    <row r="318" spans="22:37">
      <c r="V318" s="59"/>
      <c r="W318" s="59"/>
      <c r="AJ318" s="59"/>
      <c r="AK318" s="59"/>
    </row>
    <row r="319" spans="22:37">
      <c r="V319" s="59"/>
      <c r="W319" s="59"/>
      <c r="AJ319" s="59"/>
      <c r="AK319" s="59"/>
    </row>
    <row r="320" spans="22:37">
      <c r="V320" s="59"/>
      <c r="W320" s="59"/>
      <c r="AJ320" s="59"/>
      <c r="AK320" s="59"/>
    </row>
    <row r="321" spans="22:37">
      <c r="V321" s="59"/>
      <c r="W321" s="59"/>
      <c r="AJ321" s="59"/>
      <c r="AK321" s="59"/>
    </row>
    <row r="322" spans="22:37">
      <c r="V322" s="59"/>
      <c r="W322" s="59"/>
      <c r="AJ322" s="59"/>
      <c r="AK322" s="59"/>
    </row>
    <row r="323" spans="22:37">
      <c r="V323" s="59"/>
      <c r="W323" s="59"/>
      <c r="AJ323" s="59"/>
      <c r="AK323" s="59"/>
    </row>
    <row r="324" spans="22:37">
      <c r="V324" s="59"/>
      <c r="W324" s="59"/>
      <c r="AJ324" s="59"/>
      <c r="AK324" s="59"/>
    </row>
    <row r="325" spans="22:37">
      <c r="V325" s="59"/>
      <c r="W325" s="59"/>
      <c r="AJ325" s="59"/>
      <c r="AK325" s="59"/>
    </row>
    <row r="326" spans="22:37">
      <c r="V326" s="59"/>
      <c r="W326" s="59"/>
      <c r="AJ326" s="59"/>
      <c r="AK326" s="59"/>
    </row>
    <row r="327" spans="22:37">
      <c r="V327" s="59"/>
      <c r="W327" s="59"/>
      <c r="AJ327" s="59"/>
      <c r="AK327" s="59"/>
    </row>
    <row r="328" spans="22:37">
      <c r="V328" s="59"/>
      <c r="W328" s="59"/>
      <c r="AJ328" s="59"/>
      <c r="AK328" s="59"/>
    </row>
    <row r="329" spans="22:37">
      <c r="V329" s="59"/>
      <c r="W329" s="59"/>
      <c r="AJ329" s="59"/>
      <c r="AK329" s="59"/>
    </row>
    <row r="330" spans="22:37">
      <c r="V330" s="59"/>
      <c r="W330" s="59"/>
      <c r="AJ330" s="59"/>
      <c r="AK330" s="59"/>
    </row>
    <row r="331" spans="22:37">
      <c r="V331" s="59"/>
      <c r="W331" s="59"/>
      <c r="AJ331" s="59"/>
      <c r="AK331" s="59"/>
    </row>
    <row r="332" spans="22:37">
      <c r="V332" s="59"/>
      <c r="W332" s="59"/>
      <c r="AJ332" s="59"/>
      <c r="AK332" s="59"/>
    </row>
    <row r="333" spans="22:37">
      <c r="V333" s="59"/>
      <c r="W333" s="59"/>
      <c r="AJ333" s="59"/>
      <c r="AK333" s="59"/>
    </row>
    <row r="334" spans="22:37">
      <c r="V334" s="59"/>
      <c r="W334" s="59"/>
      <c r="AJ334" s="59"/>
      <c r="AK334" s="59"/>
    </row>
    <row r="335" spans="22:37">
      <c r="V335" s="59"/>
      <c r="W335" s="59"/>
      <c r="AJ335" s="59"/>
      <c r="AK335" s="59"/>
    </row>
    <row r="336" spans="22:37">
      <c r="V336" s="59"/>
      <c r="W336" s="59"/>
      <c r="AJ336" s="59"/>
      <c r="AK336" s="59"/>
    </row>
    <row r="337" spans="22:37">
      <c r="V337" s="59"/>
      <c r="W337" s="59"/>
      <c r="AJ337" s="59"/>
      <c r="AK337" s="59"/>
    </row>
    <row r="338" spans="22:37">
      <c r="V338" s="59"/>
      <c r="W338" s="59"/>
      <c r="AJ338" s="59"/>
      <c r="AK338" s="59"/>
    </row>
    <row r="339" spans="22:37">
      <c r="V339" s="59"/>
      <c r="W339" s="59"/>
      <c r="AJ339" s="59"/>
      <c r="AK339" s="59"/>
    </row>
    <row r="340" spans="22:37">
      <c r="V340" s="59"/>
      <c r="W340" s="59"/>
      <c r="AJ340" s="59"/>
      <c r="AK340" s="59"/>
    </row>
    <row r="341" spans="22:37">
      <c r="V341" s="59"/>
      <c r="W341" s="59"/>
      <c r="AJ341" s="59"/>
      <c r="AK341" s="59"/>
    </row>
    <row r="342" spans="22:37">
      <c r="V342" s="59"/>
      <c r="W342" s="59"/>
      <c r="AJ342" s="59"/>
      <c r="AK342" s="59"/>
    </row>
    <row r="343" spans="22:37">
      <c r="V343" s="59"/>
      <c r="W343" s="59"/>
      <c r="AJ343" s="59"/>
      <c r="AK343" s="59"/>
    </row>
    <row r="344" spans="22:37">
      <c r="V344" s="59"/>
      <c r="W344" s="59"/>
      <c r="AJ344" s="59"/>
      <c r="AK344" s="59"/>
    </row>
    <row r="345" spans="22:37">
      <c r="V345" s="59"/>
      <c r="W345" s="59"/>
      <c r="AJ345" s="59"/>
      <c r="AK345" s="59"/>
    </row>
    <row r="346" spans="22:37">
      <c r="V346" s="59"/>
      <c r="W346" s="59"/>
      <c r="AJ346" s="59"/>
      <c r="AK346" s="59"/>
    </row>
    <row r="347" spans="22:37">
      <c r="V347" s="59"/>
      <c r="W347" s="59"/>
      <c r="AJ347" s="59"/>
      <c r="AK347" s="59"/>
    </row>
    <row r="348" spans="22:37">
      <c r="V348" s="59"/>
      <c r="W348" s="59"/>
      <c r="AJ348" s="59"/>
      <c r="AK348" s="59"/>
    </row>
    <row r="349" spans="22:37">
      <c r="V349" s="59"/>
      <c r="W349" s="59"/>
      <c r="AJ349" s="59"/>
      <c r="AK349" s="59"/>
    </row>
    <row r="350" spans="22:37">
      <c r="V350" s="59"/>
      <c r="W350" s="59"/>
      <c r="AJ350" s="59"/>
      <c r="AK350" s="59"/>
    </row>
    <row r="351" spans="22:37">
      <c r="V351" s="59"/>
      <c r="W351" s="59"/>
      <c r="AJ351" s="59"/>
      <c r="AK351" s="59"/>
    </row>
    <row r="352" spans="22:37">
      <c r="V352" s="59"/>
      <c r="W352" s="59"/>
      <c r="AJ352" s="59"/>
      <c r="AK352" s="59"/>
    </row>
    <row r="353" spans="22:37">
      <c r="V353" s="59"/>
      <c r="W353" s="59"/>
      <c r="AJ353" s="59"/>
      <c r="AK353" s="59"/>
    </row>
    <row r="354" spans="22:37">
      <c r="V354" s="59"/>
      <c r="W354" s="59"/>
      <c r="AJ354" s="59"/>
      <c r="AK354" s="59"/>
    </row>
    <row r="355" spans="22:37">
      <c r="V355" s="59"/>
      <c r="W355" s="59"/>
      <c r="AJ355" s="59"/>
      <c r="AK355" s="59"/>
    </row>
    <row r="356" spans="22:37">
      <c r="V356" s="59"/>
      <c r="W356" s="59"/>
      <c r="AJ356" s="59"/>
      <c r="AK356" s="59"/>
    </row>
    <row r="357" spans="22:37">
      <c r="V357" s="59"/>
      <c r="W357" s="59"/>
      <c r="AJ357" s="59"/>
      <c r="AK357" s="59"/>
    </row>
    <row r="358" spans="22:37">
      <c r="V358" s="59"/>
      <c r="W358" s="59"/>
      <c r="AJ358" s="59"/>
      <c r="AK358" s="59"/>
    </row>
    <row r="359" spans="22:37">
      <c r="V359" s="59"/>
      <c r="W359" s="59"/>
      <c r="AJ359" s="59"/>
      <c r="AK359" s="59"/>
    </row>
    <row r="360" spans="22:37">
      <c r="V360" s="59"/>
      <c r="W360" s="59"/>
      <c r="AJ360" s="59"/>
      <c r="AK360" s="59"/>
    </row>
    <row r="361" spans="22:37">
      <c r="V361" s="59"/>
      <c r="W361" s="59"/>
      <c r="AJ361" s="59"/>
      <c r="AK361" s="59"/>
    </row>
    <row r="362" spans="22:37">
      <c r="V362" s="59"/>
      <c r="W362" s="59"/>
      <c r="AJ362" s="59"/>
      <c r="AK362" s="59"/>
    </row>
    <row r="363" spans="22:37">
      <c r="V363" s="59"/>
      <c r="W363" s="59"/>
      <c r="AJ363" s="59"/>
      <c r="AK363" s="59"/>
    </row>
    <row r="364" spans="22:37">
      <c r="V364" s="59"/>
      <c r="W364" s="59"/>
      <c r="AJ364" s="59"/>
      <c r="AK364" s="59"/>
    </row>
    <row r="365" spans="22:37">
      <c r="V365" s="59"/>
      <c r="W365" s="59"/>
      <c r="AJ365" s="59"/>
      <c r="AK365" s="59"/>
    </row>
    <row r="366" spans="22:37">
      <c r="V366" s="59"/>
      <c r="W366" s="59"/>
      <c r="AJ366" s="59"/>
      <c r="AK366" s="59"/>
    </row>
    <row r="367" spans="22:37">
      <c r="V367" s="59"/>
      <c r="W367" s="59"/>
      <c r="AJ367" s="59"/>
      <c r="AK367" s="59"/>
    </row>
    <row r="368" spans="22:37">
      <c r="V368" s="59"/>
      <c r="W368" s="59"/>
      <c r="AJ368" s="59"/>
      <c r="AK368" s="59"/>
    </row>
    <row r="369" spans="22:37">
      <c r="V369" s="59"/>
      <c r="W369" s="59"/>
      <c r="AJ369" s="59"/>
      <c r="AK369" s="59"/>
    </row>
    <row r="370" spans="22:37">
      <c r="V370" s="59"/>
      <c r="W370" s="59"/>
      <c r="AJ370" s="59"/>
      <c r="AK370" s="59"/>
    </row>
    <row r="371" spans="22:37">
      <c r="V371" s="59"/>
      <c r="W371" s="59"/>
      <c r="AJ371" s="59"/>
      <c r="AK371" s="59"/>
    </row>
    <row r="372" spans="22:37">
      <c r="V372" s="59"/>
      <c r="W372" s="59"/>
      <c r="AJ372" s="59"/>
      <c r="AK372" s="59"/>
    </row>
    <row r="373" spans="22:37">
      <c r="V373" s="59"/>
      <c r="W373" s="59"/>
      <c r="AJ373" s="59"/>
      <c r="AK373" s="59"/>
    </row>
    <row r="374" spans="22:37">
      <c r="V374" s="59"/>
      <c r="W374" s="59"/>
      <c r="AJ374" s="59"/>
      <c r="AK374" s="59"/>
    </row>
    <row r="375" spans="22:37">
      <c r="V375" s="59"/>
      <c r="W375" s="59"/>
      <c r="AJ375" s="59"/>
      <c r="AK375" s="59"/>
    </row>
    <row r="376" spans="22:37">
      <c r="V376" s="59"/>
      <c r="W376" s="59"/>
      <c r="AJ376" s="59"/>
      <c r="AK376" s="59"/>
    </row>
    <row r="377" spans="22:37">
      <c r="V377" s="59"/>
      <c r="W377" s="59"/>
      <c r="AJ377" s="59"/>
      <c r="AK377" s="59"/>
    </row>
    <row r="378" spans="22:37">
      <c r="V378" s="59"/>
      <c r="W378" s="59"/>
      <c r="AJ378" s="59"/>
      <c r="AK378" s="59"/>
    </row>
    <row r="379" spans="22:37">
      <c r="V379" s="59"/>
      <c r="W379" s="59"/>
      <c r="AJ379" s="59"/>
      <c r="AK379" s="59"/>
    </row>
    <row r="380" spans="22:37">
      <c r="V380" s="59"/>
      <c r="W380" s="59"/>
      <c r="AJ380" s="59"/>
      <c r="AK380" s="59"/>
    </row>
    <row r="381" spans="22:37">
      <c r="V381" s="59"/>
      <c r="W381" s="59"/>
      <c r="AJ381" s="59"/>
      <c r="AK381" s="59"/>
    </row>
    <row r="382" spans="22:37">
      <c r="V382" s="59"/>
      <c r="W382" s="59"/>
      <c r="AJ382" s="59"/>
      <c r="AK382" s="59"/>
    </row>
    <row r="383" spans="22:37">
      <c r="V383" s="59"/>
      <c r="W383" s="59"/>
      <c r="AJ383" s="59"/>
      <c r="AK383" s="59"/>
    </row>
    <row r="384" spans="22:37">
      <c r="V384" s="59"/>
      <c r="W384" s="59"/>
      <c r="AJ384" s="59"/>
      <c r="AK384" s="59"/>
    </row>
    <row r="385" spans="22:37">
      <c r="V385" s="59"/>
      <c r="W385" s="59"/>
      <c r="AJ385" s="59"/>
      <c r="AK385" s="59"/>
    </row>
    <row r="386" spans="22:37">
      <c r="V386" s="59"/>
      <c r="W386" s="59"/>
      <c r="AJ386" s="59"/>
      <c r="AK386" s="59"/>
    </row>
    <row r="387" spans="22:37">
      <c r="V387" s="59"/>
      <c r="W387" s="59"/>
      <c r="AJ387" s="59"/>
      <c r="AK387" s="59"/>
    </row>
    <row r="388" spans="22:37">
      <c r="V388" s="59"/>
      <c r="W388" s="59"/>
      <c r="AJ388" s="59"/>
      <c r="AK388" s="59"/>
    </row>
    <row r="389" spans="22:37">
      <c r="V389" s="59"/>
      <c r="W389" s="59"/>
      <c r="AJ389" s="59"/>
      <c r="AK389" s="59"/>
    </row>
    <row r="390" spans="22:37">
      <c r="V390" s="59"/>
      <c r="W390" s="59"/>
      <c r="AJ390" s="59"/>
      <c r="AK390" s="59"/>
    </row>
    <row r="391" spans="22:37">
      <c r="V391" s="59"/>
      <c r="W391" s="59"/>
      <c r="AJ391" s="59"/>
      <c r="AK391" s="59"/>
    </row>
    <row r="392" spans="22:37">
      <c r="V392" s="59"/>
      <c r="W392" s="59"/>
      <c r="AJ392" s="59"/>
      <c r="AK392" s="59"/>
    </row>
    <row r="393" spans="22:37">
      <c r="V393" s="59"/>
      <c r="W393" s="59"/>
      <c r="AJ393" s="59"/>
      <c r="AK393" s="59"/>
    </row>
    <row r="394" spans="22:37">
      <c r="V394" s="59"/>
      <c r="W394" s="59"/>
      <c r="AJ394" s="59"/>
      <c r="AK394" s="59"/>
    </row>
    <row r="395" spans="22:37">
      <c r="V395" s="59"/>
      <c r="W395" s="59"/>
      <c r="AJ395" s="59"/>
      <c r="AK395" s="59"/>
    </row>
    <row r="396" spans="22:37">
      <c r="V396" s="59"/>
      <c r="W396" s="59"/>
      <c r="AJ396" s="59"/>
      <c r="AK396" s="59"/>
    </row>
    <row r="397" spans="22:37">
      <c r="V397" s="59"/>
      <c r="W397" s="59"/>
      <c r="AJ397" s="59"/>
      <c r="AK397" s="59"/>
    </row>
    <row r="398" spans="22:37">
      <c r="V398" s="59"/>
      <c r="W398" s="59"/>
      <c r="AJ398" s="59"/>
      <c r="AK398" s="59"/>
    </row>
    <row r="399" spans="22:37">
      <c r="V399" s="59"/>
      <c r="W399" s="59"/>
      <c r="AJ399" s="59"/>
      <c r="AK399" s="59"/>
    </row>
    <row r="400" spans="22:37">
      <c r="V400" s="59"/>
      <c r="W400" s="59"/>
      <c r="AJ400" s="59"/>
      <c r="AK400" s="59"/>
    </row>
    <row r="401" spans="22:37">
      <c r="V401" s="59"/>
      <c r="W401" s="59"/>
      <c r="AJ401" s="59"/>
      <c r="AK401" s="59"/>
    </row>
    <row r="402" spans="22:37">
      <c r="V402" s="59"/>
      <c r="W402" s="59"/>
      <c r="AJ402" s="59"/>
      <c r="AK402" s="59"/>
    </row>
    <row r="403" spans="22:37">
      <c r="V403" s="59"/>
      <c r="W403" s="59"/>
      <c r="AJ403" s="59"/>
      <c r="AK403" s="59"/>
    </row>
    <row r="404" spans="22:37">
      <c r="V404" s="59"/>
      <c r="W404" s="59"/>
      <c r="AJ404" s="59"/>
      <c r="AK404" s="59"/>
    </row>
    <row r="405" spans="22:37">
      <c r="V405" s="59"/>
      <c r="W405" s="59"/>
      <c r="AJ405" s="59"/>
      <c r="AK405" s="59"/>
    </row>
    <row r="406" spans="22:37">
      <c r="V406" s="59"/>
      <c r="W406" s="59"/>
      <c r="AJ406" s="59"/>
      <c r="AK406" s="59"/>
    </row>
    <row r="407" spans="22:37">
      <c r="V407" s="59"/>
      <c r="W407" s="59"/>
      <c r="AJ407" s="59"/>
      <c r="AK407" s="59"/>
    </row>
    <row r="408" spans="22:37">
      <c r="V408" s="59"/>
      <c r="W408" s="59"/>
      <c r="AJ408" s="59"/>
      <c r="AK408" s="59"/>
    </row>
    <row r="409" spans="22:37">
      <c r="V409" s="59"/>
      <c r="W409" s="59"/>
      <c r="AJ409" s="59"/>
      <c r="AK409" s="59"/>
    </row>
    <row r="410" spans="22:37">
      <c r="V410" s="59"/>
      <c r="W410" s="59"/>
      <c r="AJ410" s="59"/>
      <c r="AK410" s="59"/>
    </row>
    <row r="411" spans="22:37">
      <c r="V411" s="59"/>
      <c r="W411" s="59"/>
      <c r="AJ411" s="59"/>
      <c r="AK411" s="59"/>
    </row>
    <row r="412" spans="22:37">
      <c r="V412" s="59"/>
      <c r="W412" s="59"/>
      <c r="AJ412" s="59"/>
      <c r="AK412" s="59"/>
    </row>
    <row r="413" spans="22:37">
      <c r="V413" s="59"/>
      <c r="W413" s="59"/>
      <c r="AJ413" s="59"/>
      <c r="AK413" s="59"/>
    </row>
    <row r="414" spans="22:37">
      <c r="V414" s="59"/>
      <c r="W414" s="59"/>
      <c r="AJ414" s="59"/>
      <c r="AK414" s="59"/>
    </row>
    <row r="415" spans="22:37">
      <c r="V415" s="59"/>
      <c r="W415" s="59"/>
      <c r="AJ415" s="59"/>
      <c r="AK415" s="59"/>
    </row>
    <row r="416" spans="22:37">
      <c r="V416" s="59"/>
      <c r="W416" s="59"/>
      <c r="AJ416" s="59"/>
      <c r="AK416" s="59"/>
    </row>
    <row r="417" spans="22:37">
      <c r="V417" s="59"/>
      <c r="W417" s="59"/>
      <c r="AJ417" s="59"/>
      <c r="AK417" s="59"/>
    </row>
    <row r="418" spans="22:37">
      <c r="V418" s="59"/>
      <c r="W418" s="59"/>
      <c r="AJ418" s="59"/>
      <c r="AK418" s="59"/>
    </row>
    <row r="419" spans="22:37">
      <c r="V419" s="59"/>
      <c r="W419" s="59"/>
      <c r="AJ419" s="59"/>
      <c r="AK419" s="59"/>
    </row>
    <row r="420" spans="22:37">
      <c r="V420" s="59"/>
      <c r="W420" s="59"/>
      <c r="AJ420" s="59"/>
      <c r="AK420" s="59"/>
    </row>
    <row r="421" spans="22:37">
      <c r="V421" s="59"/>
      <c r="W421" s="59"/>
      <c r="AJ421" s="59"/>
      <c r="AK421" s="59"/>
    </row>
    <row r="422" spans="22:37">
      <c r="V422" s="59"/>
      <c r="W422" s="59"/>
      <c r="AJ422" s="59"/>
      <c r="AK422" s="59"/>
    </row>
    <row r="423" spans="22:37">
      <c r="V423" s="59"/>
      <c r="W423" s="59"/>
      <c r="AJ423" s="59"/>
      <c r="AK423" s="59"/>
    </row>
    <row r="424" spans="22:37">
      <c r="V424" s="59"/>
      <c r="W424" s="59"/>
      <c r="AJ424" s="59"/>
      <c r="AK424" s="59"/>
    </row>
    <row r="425" spans="22:37">
      <c r="V425" s="59"/>
      <c r="W425" s="59"/>
      <c r="AJ425" s="59"/>
      <c r="AK425" s="59"/>
    </row>
    <row r="426" spans="22:37">
      <c r="V426" s="59"/>
      <c r="W426" s="59"/>
      <c r="AJ426" s="59"/>
      <c r="AK426" s="59"/>
    </row>
    <row r="427" spans="22:37">
      <c r="V427" s="59"/>
      <c r="W427" s="59"/>
      <c r="AJ427" s="59"/>
      <c r="AK427" s="59"/>
    </row>
    <row r="428" spans="22:37">
      <c r="V428" s="59"/>
      <c r="W428" s="59"/>
      <c r="AJ428" s="59"/>
      <c r="AK428" s="59"/>
    </row>
    <row r="429" spans="22:37">
      <c r="V429" s="59"/>
      <c r="W429" s="59"/>
      <c r="AJ429" s="59"/>
      <c r="AK429" s="59"/>
    </row>
    <row r="430" spans="22:37">
      <c r="V430" s="59"/>
      <c r="W430" s="59"/>
      <c r="AJ430" s="59"/>
      <c r="AK430" s="59"/>
    </row>
    <row r="431" spans="22:37">
      <c r="V431" s="59"/>
      <c r="W431" s="59"/>
      <c r="AJ431" s="59"/>
      <c r="AK431" s="59"/>
    </row>
    <row r="432" spans="22:37">
      <c r="V432" s="59"/>
      <c r="W432" s="59"/>
      <c r="AJ432" s="59"/>
      <c r="AK432" s="59"/>
    </row>
    <row r="433" spans="22:37">
      <c r="V433" s="59"/>
      <c r="W433" s="59"/>
      <c r="AJ433" s="59"/>
      <c r="AK433" s="59"/>
    </row>
    <row r="434" spans="22:37">
      <c r="V434" s="59"/>
      <c r="W434" s="59"/>
      <c r="AJ434" s="59"/>
      <c r="AK434" s="59"/>
    </row>
    <row r="435" spans="22:37">
      <c r="V435" s="59"/>
      <c r="W435" s="59"/>
      <c r="AJ435" s="59"/>
      <c r="AK435" s="59"/>
    </row>
    <row r="436" spans="22:37">
      <c r="V436" s="59"/>
      <c r="W436" s="59"/>
      <c r="AJ436" s="59"/>
      <c r="AK436" s="59"/>
    </row>
    <row r="437" spans="22:37">
      <c r="V437" s="59"/>
      <c r="W437" s="59"/>
      <c r="AJ437" s="59"/>
      <c r="AK437" s="59"/>
    </row>
    <row r="438" spans="22:37">
      <c r="V438" s="59"/>
      <c r="W438" s="59"/>
      <c r="AJ438" s="59"/>
      <c r="AK438" s="59"/>
    </row>
    <row r="439" spans="22:37">
      <c r="V439" s="59"/>
      <c r="W439" s="59"/>
      <c r="AJ439" s="59"/>
      <c r="AK439" s="59"/>
    </row>
    <row r="440" spans="22:37">
      <c r="V440" s="59"/>
      <c r="W440" s="59"/>
      <c r="AJ440" s="59"/>
      <c r="AK440" s="59"/>
    </row>
    <row r="441" spans="22:37">
      <c r="V441" s="59"/>
      <c r="W441" s="59"/>
      <c r="AJ441" s="59"/>
      <c r="AK441" s="59"/>
    </row>
    <row r="442" spans="22:37">
      <c r="V442" s="59"/>
      <c r="W442" s="59"/>
      <c r="AJ442" s="59"/>
      <c r="AK442" s="59"/>
    </row>
    <row r="443" spans="22:37">
      <c r="V443" s="59"/>
      <c r="W443" s="59"/>
      <c r="AJ443" s="59"/>
      <c r="AK443" s="59"/>
    </row>
    <row r="444" spans="22:37">
      <c r="V444" s="59"/>
      <c r="W444" s="59"/>
      <c r="AJ444" s="59"/>
      <c r="AK444" s="59"/>
    </row>
    <row r="445" spans="22:37">
      <c r="V445" s="59"/>
      <c r="W445" s="59"/>
      <c r="AJ445" s="59"/>
      <c r="AK445" s="59"/>
    </row>
    <row r="446" spans="22:37">
      <c r="V446" s="59"/>
      <c r="W446" s="59"/>
      <c r="AJ446" s="59"/>
      <c r="AK446" s="59"/>
    </row>
    <row r="447" spans="22:37">
      <c r="V447" s="59"/>
      <c r="W447" s="59"/>
      <c r="AJ447" s="59"/>
      <c r="AK447" s="59"/>
    </row>
    <row r="448" spans="22:37">
      <c r="V448" s="59"/>
      <c r="W448" s="59"/>
      <c r="AJ448" s="59"/>
      <c r="AK448" s="59"/>
    </row>
    <row r="449" spans="22:37">
      <c r="V449" s="59"/>
      <c r="W449" s="59"/>
      <c r="AJ449" s="59"/>
      <c r="AK449" s="59"/>
    </row>
    <row r="450" spans="22:37">
      <c r="V450" s="59"/>
      <c r="W450" s="59"/>
      <c r="AJ450" s="59"/>
      <c r="AK450" s="59"/>
    </row>
    <row r="451" spans="22:37">
      <c r="V451" s="59"/>
      <c r="W451" s="59"/>
      <c r="AJ451" s="59"/>
      <c r="AK451" s="59"/>
    </row>
    <row r="452" spans="22:37">
      <c r="V452" s="59"/>
      <c r="W452" s="59"/>
      <c r="AJ452" s="59"/>
      <c r="AK452" s="59"/>
    </row>
    <row r="453" spans="22:37">
      <c r="V453" s="59"/>
      <c r="W453" s="59"/>
      <c r="AJ453" s="59"/>
      <c r="AK453" s="59"/>
    </row>
    <row r="454" spans="22:37">
      <c r="V454" s="59"/>
      <c r="W454" s="59"/>
      <c r="AJ454" s="59"/>
      <c r="AK454" s="59"/>
    </row>
    <row r="455" spans="22:37">
      <c r="V455" s="59"/>
      <c r="W455" s="59"/>
      <c r="AJ455" s="59"/>
      <c r="AK455" s="59"/>
    </row>
    <row r="456" spans="22:37">
      <c r="V456" s="59"/>
      <c r="W456" s="59"/>
      <c r="AJ456" s="59"/>
      <c r="AK456" s="59"/>
    </row>
    <row r="457" spans="22:37">
      <c r="V457" s="59"/>
      <c r="W457" s="59"/>
      <c r="AJ457" s="59"/>
      <c r="AK457" s="59"/>
    </row>
    <row r="458" spans="22:37">
      <c r="V458" s="59"/>
      <c r="W458" s="59"/>
      <c r="AJ458" s="59"/>
      <c r="AK458" s="59"/>
    </row>
    <row r="459" spans="22:37">
      <c r="V459" s="59"/>
      <c r="W459" s="59"/>
      <c r="AJ459" s="59"/>
      <c r="AK459" s="59"/>
    </row>
    <row r="460" spans="22:37">
      <c r="V460" s="59"/>
      <c r="W460" s="59"/>
      <c r="AJ460" s="59"/>
      <c r="AK460" s="59"/>
    </row>
    <row r="461" spans="22:37">
      <c r="V461" s="59"/>
      <c r="W461" s="59"/>
      <c r="AJ461" s="59"/>
      <c r="AK461" s="59"/>
    </row>
    <row r="462" spans="22:37">
      <c r="V462" s="59"/>
      <c r="W462" s="59"/>
      <c r="AJ462" s="59"/>
      <c r="AK462" s="59"/>
    </row>
    <row r="463" spans="22:37">
      <c r="V463" s="59"/>
      <c r="W463" s="59"/>
      <c r="AJ463" s="59"/>
      <c r="AK463" s="59"/>
    </row>
    <row r="464" spans="22:37">
      <c r="V464" s="59"/>
      <c r="W464" s="59"/>
      <c r="AJ464" s="59"/>
      <c r="AK464" s="59"/>
    </row>
    <row r="465" spans="22:37">
      <c r="V465" s="59"/>
      <c r="W465" s="59"/>
      <c r="AJ465" s="59"/>
      <c r="AK465" s="59"/>
    </row>
    <row r="466" spans="22:37">
      <c r="V466" s="59"/>
      <c r="W466" s="59"/>
      <c r="AJ466" s="59"/>
      <c r="AK466" s="59"/>
    </row>
    <row r="467" spans="22:37">
      <c r="V467" s="59"/>
      <c r="W467" s="59"/>
      <c r="AJ467" s="59"/>
      <c r="AK467" s="59"/>
    </row>
    <row r="468" spans="22:37">
      <c r="V468" s="59"/>
      <c r="W468" s="59"/>
      <c r="AJ468" s="59"/>
      <c r="AK468" s="59"/>
    </row>
    <row r="469" spans="22:37">
      <c r="V469" s="59"/>
      <c r="W469" s="59"/>
      <c r="AJ469" s="59"/>
      <c r="AK469" s="59"/>
    </row>
    <row r="470" spans="22:37">
      <c r="V470" s="59"/>
      <c r="W470" s="59"/>
      <c r="AJ470" s="59"/>
      <c r="AK470" s="59"/>
    </row>
    <row r="471" spans="22:37">
      <c r="V471" s="59"/>
      <c r="W471" s="59"/>
      <c r="AJ471" s="59"/>
      <c r="AK471" s="59"/>
    </row>
    <row r="472" spans="22:37">
      <c r="V472" s="59"/>
      <c r="W472" s="59"/>
      <c r="AJ472" s="59"/>
      <c r="AK472" s="59"/>
    </row>
    <row r="473" spans="22:37">
      <c r="V473" s="59"/>
      <c r="W473" s="59"/>
      <c r="AJ473" s="59"/>
      <c r="AK473" s="59"/>
    </row>
    <row r="474" spans="22:37">
      <c r="V474" s="59"/>
      <c r="W474" s="59"/>
      <c r="AJ474" s="59"/>
      <c r="AK474" s="59"/>
    </row>
    <row r="475" spans="22:37">
      <c r="V475" s="59"/>
      <c r="W475" s="59"/>
      <c r="AJ475" s="59"/>
      <c r="AK475" s="59"/>
    </row>
    <row r="476" spans="22:37">
      <c r="V476" s="59"/>
      <c r="W476" s="59"/>
      <c r="AJ476" s="59"/>
      <c r="AK476" s="59"/>
    </row>
    <row r="477" spans="22:37">
      <c r="V477" s="59"/>
      <c r="W477" s="59"/>
      <c r="AJ477" s="59"/>
      <c r="AK477" s="59"/>
    </row>
    <row r="478" spans="22:37">
      <c r="V478" s="59"/>
      <c r="W478" s="59"/>
      <c r="AJ478" s="59"/>
      <c r="AK478" s="59"/>
    </row>
    <row r="479" spans="22:37">
      <c r="V479" s="59"/>
      <c r="W479" s="59"/>
      <c r="AJ479" s="59"/>
      <c r="AK479" s="59"/>
    </row>
    <row r="480" spans="22:37">
      <c r="V480" s="59"/>
      <c r="W480" s="59"/>
      <c r="AJ480" s="59"/>
      <c r="AK480" s="59"/>
    </row>
    <row r="481" spans="22:37">
      <c r="V481" s="59"/>
      <c r="W481" s="59"/>
      <c r="AJ481" s="59"/>
      <c r="AK481" s="59"/>
    </row>
    <row r="482" spans="22:37">
      <c r="V482" s="59"/>
      <c r="W482" s="59"/>
      <c r="AJ482" s="59"/>
      <c r="AK482" s="59"/>
    </row>
    <row r="483" spans="22:37">
      <c r="V483" s="59"/>
      <c r="W483" s="59"/>
      <c r="AJ483" s="59"/>
      <c r="AK483" s="59"/>
    </row>
    <row r="484" spans="22:37">
      <c r="V484" s="59"/>
      <c r="W484" s="59"/>
      <c r="AJ484" s="59"/>
      <c r="AK484" s="59"/>
    </row>
    <row r="485" spans="22:37">
      <c r="V485" s="59"/>
      <c r="W485" s="59"/>
      <c r="AJ485" s="59"/>
      <c r="AK485" s="59"/>
    </row>
    <row r="486" spans="22:37">
      <c r="V486" s="59"/>
      <c r="W486" s="59"/>
      <c r="AJ486" s="59"/>
      <c r="AK486" s="59"/>
    </row>
    <row r="487" spans="22:37">
      <c r="V487" s="59"/>
      <c r="W487" s="59"/>
      <c r="AJ487" s="59"/>
      <c r="AK487" s="59"/>
    </row>
    <row r="488" spans="22:37">
      <c r="V488" s="59"/>
      <c r="W488" s="59"/>
      <c r="AJ488" s="59"/>
      <c r="AK488" s="59"/>
    </row>
    <row r="489" spans="22:37">
      <c r="V489" s="59"/>
      <c r="W489" s="59"/>
      <c r="AJ489" s="59"/>
      <c r="AK489" s="59"/>
    </row>
    <row r="490" spans="22:37">
      <c r="V490" s="59"/>
      <c r="W490" s="59"/>
      <c r="AJ490" s="59"/>
      <c r="AK490" s="59"/>
    </row>
    <row r="491" spans="22:37">
      <c r="V491" s="59"/>
      <c r="W491" s="59"/>
      <c r="AJ491" s="59"/>
      <c r="AK491" s="59"/>
    </row>
    <row r="492" spans="22:37">
      <c r="V492" s="59"/>
      <c r="W492" s="59"/>
      <c r="AJ492" s="59"/>
      <c r="AK492" s="59"/>
    </row>
    <row r="493" spans="22:37">
      <c r="V493" s="59"/>
      <c r="W493" s="59"/>
      <c r="AJ493" s="59"/>
      <c r="AK493" s="59"/>
    </row>
    <row r="494" spans="22:37">
      <c r="V494" s="59"/>
      <c r="W494" s="59"/>
      <c r="AJ494" s="59"/>
      <c r="AK494" s="59"/>
    </row>
    <row r="495" spans="22:37">
      <c r="V495" s="59"/>
      <c r="W495" s="59"/>
      <c r="AJ495" s="59"/>
      <c r="AK495" s="59"/>
    </row>
    <row r="496" spans="22:37">
      <c r="V496" s="59"/>
      <c r="W496" s="59"/>
      <c r="AJ496" s="59"/>
      <c r="AK496" s="59"/>
    </row>
    <row r="497" spans="22:37">
      <c r="V497" s="59"/>
      <c r="W497" s="59"/>
      <c r="AJ497" s="59"/>
      <c r="AK497" s="59"/>
    </row>
    <row r="498" spans="22:37">
      <c r="V498" s="59"/>
      <c r="W498" s="59"/>
      <c r="AJ498" s="59"/>
      <c r="AK498" s="59"/>
    </row>
    <row r="499" spans="22:37">
      <c r="V499" s="59"/>
      <c r="W499" s="59"/>
      <c r="AJ499" s="59"/>
      <c r="AK499" s="59"/>
    </row>
    <row r="500" spans="22:37">
      <c r="V500" s="59"/>
      <c r="W500" s="59"/>
      <c r="AJ500" s="59"/>
      <c r="AK500" s="59"/>
    </row>
    <row r="501" spans="22:37">
      <c r="V501" s="59"/>
      <c r="W501" s="59"/>
      <c r="AJ501" s="59"/>
      <c r="AK501" s="59"/>
    </row>
    <row r="502" spans="22:37">
      <c r="V502" s="59"/>
      <c r="W502" s="59"/>
      <c r="AJ502" s="59"/>
      <c r="AK502" s="59"/>
    </row>
    <row r="503" spans="22:37">
      <c r="V503" s="59"/>
      <c r="W503" s="59"/>
      <c r="AJ503" s="59"/>
      <c r="AK503" s="59"/>
    </row>
    <row r="504" spans="22:37">
      <c r="V504" s="59"/>
      <c r="W504" s="59"/>
      <c r="AJ504" s="59"/>
      <c r="AK504" s="59"/>
    </row>
    <row r="505" spans="22:37">
      <c r="V505" s="59"/>
      <c r="W505" s="59"/>
      <c r="AJ505" s="59"/>
      <c r="AK505" s="59"/>
    </row>
    <row r="506" spans="22:37">
      <c r="V506" s="59"/>
      <c r="W506" s="59"/>
      <c r="AJ506" s="59"/>
      <c r="AK506" s="59"/>
    </row>
    <row r="507" spans="22:37">
      <c r="V507" s="59"/>
      <c r="W507" s="59"/>
      <c r="AJ507" s="59"/>
      <c r="AK507" s="59"/>
    </row>
    <row r="508" spans="22:37">
      <c r="V508" s="59"/>
      <c r="W508" s="59"/>
      <c r="AJ508" s="59"/>
      <c r="AK508" s="59"/>
    </row>
    <row r="509" spans="22:37">
      <c r="V509" s="59"/>
      <c r="W509" s="59"/>
      <c r="AJ509" s="59"/>
      <c r="AK509" s="59"/>
    </row>
    <row r="510" spans="22:37">
      <c r="V510" s="59"/>
      <c r="W510" s="59"/>
      <c r="AJ510" s="59"/>
      <c r="AK510" s="59"/>
    </row>
    <row r="511" spans="22:37">
      <c r="V511" s="59"/>
      <c r="W511" s="59"/>
      <c r="AJ511" s="59"/>
      <c r="AK511" s="59"/>
    </row>
    <row r="512" spans="22:37">
      <c r="V512" s="59"/>
      <c r="W512" s="59"/>
      <c r="AJ512" s="59"/>
      <c r="AK512" s="59"/>
    </row>
    <row r="513" spans="22:37">
      <c r="V513" s="59"/>
      <c r="W513" s="59"/>
      <c r="AJ513" s="59"/>
      <c r="AK513" s="59"/>
    </row>
    <row r="514" spans="22:37">
      <c r="V514" s="59"/>
      <c r="W514" s="59"/>
      <c r="AJ514" s="59"/>
      <c r="AK514" s="59"/>
    </row>
    <row r="515" spans="22:37">
      <c r="V515" s="59"/>
      <c r="W515" s="59"/>
      <c r="AJ515" s="59"/>
      <c r="AK515" s="59"/>
    </row>
    <row r="516" spans="22:37">
      <c r="V516" s="59"/>
      <c r="W516" s="59"/>
      <c r="AJ516" s="59"/>
      <c r="AK516" s="59"/>
    </row>
    <row r="517" spans="22:37">
      <c r="V517" s="59"/>
      <c r="W517" s="59"/>
      <c r="AJ517" s="59"/>
      <c r="AK517" s="59"/>
    </row>
    <row r="518" spans="22:37">
      <c r="V518" s="59"/>
      <c r="W518" s="59"/>
      <c r="AJ518" s="59"/>
      <c r="AK518" s="59"/>
    </row>
    <row r="519" spans="22:37">
      <c r="V519" s="59"/>
      <c r="W519" s="59"/>
      <c r="AJ519" s="59"/>
      <c r="AK519" s="59"/>
    </row>
    <row r="520" spans="22:37">
      <c r="V520" s="59"/>
      <c r="W520" s="59"/>
      <c r="AJ520" s="59"/>
      <c r="AK520" s="59"/>
    </row>
    <row r="521" spans="22:37">
      <c r="V521" s="59"/>
      <c r="W521" s="59"/>
      <c r="AJ521" s="59"/>
      <c r="AK521" s="59"/>
    </row>
    <row r="522" spans="22:37">
      <c r="V522" s="59"/>
      <c r="W522" s="59"/>
      <c r="AJ522" s="59"/>
      <c r="AK522" s="59"/>
    </row>
    <row r="523" spans="22:37">
      <c r="V523" s="59"/>
      <c r="W523" s="59"/>
      <c r="AJ523" s="59"/>
      <c r="AK523" s="59"/>
    </row>
    <row r="524" spans="22:37">
      <c r="V524" s="59"/>
      <c r="W524" s="59"/>
      <c r="AJ524" s="59"/>
      <c r="AK524" s="59"/>
    </row>
    <row r="525" spans="22:37">
      <c r="V525" s="59"/>
      <c r="W525" s="59"/>
      <c r="AJ525" s="59"/>
      <c r="AK525" s="59"/>
    </row>
    <row r="526" spans="22:37">
      <c r="V526" s="59"/>
      <c r="W526" s="59"/>
      <c r="AJ526" s="59"/>
      <c r="AK526" s="59"/>
    </row>
    <row r="527" spans="22:37">
      <c r="V527" s="59"/>
      <c r="W527" s="59"/>
      <c r="AJ527" s="59"/>
      <c r="AK527" s="59"/>
    </row>
    <row r="528" spans="22:37">
      <c r="V528" s="59"/>
      <c r="W528" s="59"/>
      <c r="AJ528" s="59"/>
      <c r="AK528" s="59"/>
    </row>
    <row r="529" spans="22:37">
      <c r="V529" s="59"/>
      <c r="W529" s="59"/>
      <c r="AJ529" s="59"/>
      <c r="AK529" s="59"/>
    </row>
    <row r="530" spans="22:37">
      <c r="V530" s="59"/>
      <c r="W530" s="59"/>
      <c r="AJ530" s="59"/>
      <c r="AK530" s="59"/>
    </row>
    <row r="531" spans="22:37">
      <c r="V531" s="59"/>
      <c r="W531" s="59"/>
      <c r="AJ531" s="59"/>
      <c r="AK531" s="59"/>
    </row>
    <row r="532" spans="22:37">
      <c r="V532" s="59"/>
      <c r="W532" s="59"/>
      <c r="AJ532" s="59"/>
      <c r="AK532" s="59"/>
    </row>
    <row r="533" spans="22:37">
      <c r="V533" s="59"/>
      <c r="W533" s="59"/>
      <c r="AJ533" s="59"/>
      <c r="AK533" s="59"/>
    </row>
    <row r="534" spans="22:37">
      <c r="V534" s="59"/>
      <c r="W534" s="59"/>
      <c r="AJ534" s="59"/>
      <c r="AK534" s="59"/>
    </row>
    <row r="535" spans="22:37">
      <c r="V535" s="59"/>
      <c r="W535" s="59"/>
      <c r="AJ535" s="59"/>
      <c r="AK535" s="59"/>
    </row>
    <row r="536" spans="22:37">
      <c r="V536" s="59"/>
      <c r="W536" s="59"/>
      <c r="AJ536" s="59"/>
      <c r="AK536" s="59"/>
    </row>
    <row r="537" spans="22:37">
      <c r="V537" s="59"/>
      <c r="W537" s="59"/>
      <c r="AJ537" s="59"/>
      <c r="AK537" s="59"/>
    </row>
    <row r="538" spans="22:37">
      <c r="V538" s="59"/>
      <c r="W538" s="59"/>
      <c r="AJ538" s="59"/>
      <c r="AK538" s="59"/>
    </row>
    <row r="539" spans="22:37">
      <c r="V539" s="59"/>
      <c r="W539" s="59"/>
      <c r="AJ539" s="59"/>
      <c r="AK539" s="59"/>
    </row>
    <row r="540" spans="22:37">
      <c r="V540" s="59"/>
      <c r="W540" s="59"/>
      <c r="AJ540" s="59"/>
      <c r="AK540" s="59"/>
    </row>
    <row r="541" spans="22:37">
      <c r="V541" s="59"/>
      <c r="W541" s="59"/>
      <c r="AJ541" s="59"/>
      <c r="AK541" s="59"/>
    </row>
    <row r="542" spans="22:37">
      <c r="V542" s="59"/>
      <c r="W542" s="59"/>
      <c r="AJ542" s="59"/>
      <c r="AK542" s="59"/>
    </row>
    <row r="543" spans="22:37">
      <c r="V543" s="59"/>
      <c r="W543" s="59"/>
      <c r="AJ543" s="59"/>
      <c r="AK543" s="59"/>
    </row>
    <row r="544" spans="22:37">
      <c r="V544" s="59"/>
      <c r="W544" s="59"/>
      <c r="AJ544" s="59"/>
      <c r="AK544" s="59"/>
    </row>
    <row r="545" spans="22:37">
      <c r="V545" s="59"/>
      <c r="W545" s="59"/>
      <c r="AJ545" s="59"/>
      <c r="AK545" s="59"/>
    </row>
    <row r="546" spans="22:37">
      <c r="V546" s="59"/>
      <c r="W546" s="59"/>
      <c r="AJ546" s="59"/>
      <c r="AK546" s="59"/>
    </row>
    <row r="547" spans="22:37">
      <c r="V547" s="59"/>
      <c r="W547" s="59"/>
      <c r="AJ547" s="59"/>
      <c r="AK547" s="59"/>
    </row>
    <row r="548" spans="22:37">
      <c r="V548" s="59"/>
      <c r="W548" s="59"/>
      <c r="AJ548" s="59"/>
      <c r="AK548" s="59"/>
    </row>
    <row r="549" spans="22:37">
      <c r="V549" s="59"/>
      <c r="W549" s="59"/>
      <c r="AJ549" s="59"/>
      <c r="AK549" s="59"/>
    </row>
    <row r="550" spans="22:37">
      <c r="V550" s="59"/>
      <c r="W550" s="59"/>
      <c r="AJ550" s="59"/>
      <c r="AK550" s="59"/>
    </row>
    <row r="551" spans="22:37">
      <c r="V551" s="59"/>
      <c r="W551" s="59"/>
      <c r="AJ551" s="59"/>
      <c r="AK551" s="59"/>
    </row>
    <row r="552" spans="22:37">
      <c r="V552" s="59"/>
      <c r="W552" s="59"/>
      <c r="AJ552" s="59"/>
      <c r="AK552" s="59"/>
    </row>
    <row r="553" spans="22:37">
      <c r="V553" s="59"/>
      <c r="W553" s="59"/>
      <c r="AJ553" s="59"/>
      <c r="AK553" s="59"/>
    </row>
    <row r="554" spans="22:37">
      <c r="V554" s="59"/>
      <c r="W554" s="59"/>
      <c r="AJ554" s="59"/>
      <c r="AK554" s="59"/>
    </row>
    <row r="555" spans="22:37">
      <c r="V555" s="59"/>
      <c r="W555" s="59"/>
      <c r="AJ555" s="59"/>
      <c r="AK555" s="59"/>
    </row>
    <row r="556" spans="22:37">
      <c r="V556" s="59"/>
      <c r="W556" s="59"/>
      <c r="AJ556" s="59"/>
      <c r="AK556" s="59"/>
    </row>
    <row r="557" spans="22:37">
      <c r="V557" s="59"/>
      <c r="W557" s="59"/>
      <c r="AJ557" s="59"/>
      <c r="AK557" s="59"/>
    </row>
    <row r="558" spans="22:37">
      <c r="V558" s="59"/>
      <c r="W558" s="59"/>
      <c r="AJ558" s="59"/>
      <c r="AK558" s="59"/>
    </row>
    <row r="559" spans="22:37">
      <c r="V559" s="59"/>
      <c r="W559" s="59"/>
      <c r="AJ559" s="59"/>
      <c r="AK559" s="59"/>
    </row>
    <row r="560" spans="22:37">
      <c r="V560" s="59"/>
      <c r="W560" s="59"/>
      <c r="AJ560" s="59"/>
      <c r="AK560" s="59"/>
    </row>
    <row r="561" spans="22:37">
      <c r="V561" s="59"/>
      <c r="W561" s="59"/>
      <c r="AJ561" s="59"/>
      <c r="AK561" s="59"/>
    </row>
    <row r="562" spans="22:37">
      <c r="V562" s="59"/>
      <c r="W562" s="59"/>
      <c r="AJ562" s="59"/>
      <c r="AK562" s="59"/>
    </row>
    <row r="563" spans="22:37">
      <c r="V563" s="59"/>
      <c r="W563" s="59"/>
      <c r="AJ563" s="59"/>
      <c r="AK563" s="59"/>
    </row>
    <row r="564" spans="22:37">
      <c r="V564" s="59"/>
      <c r="W564" s="59"/>
      <c r="AJ564" s="59"/>
      <c r="AK564" s="59"/>
    </row>
    <row r="565" spans="22:37">
      <c r="V565" s="59"/>
      <c r="W565" s="59"/>
      <c r="AJ565" s="59"/>
      <c r="AK565" s="59"/>
    </row>
    <row r="566" spans="22:37">
      <c r="V566" s="59"/>
      <c r="W566" s="59"/>
      <c r="AJ566" s="59"/>
      <c r="AK566" s="59"/>
    </row>
    <row r="567" spans="22:37">
      <c r="V567" s="59"/>
      <c r="W567" s="59"/>
      <c r="AJ567" s="59"/>
      <c r="AK567" s="59"/>
    </row>
    <row r="568" spans="22:37">
      <c r="V568" s="59"/>
      <c r="W568" s="59"/>
      <c r="AJ568" s="59"/>
      <c r="AK568" s="59"/>
    </row>
    <row r="569" spans="22:37">
      <c r="V569" s="59"/>
      <c r="W569" s="59"/>
      <c r="AJ569" s="59"/>
      <c r="AK569" s="59"/>
    </row>
    <row r="570" spans="22:37">
      <c r="V570" s="59"/>
      <c r="W570" s="59"/>
      <c r="AJ570" s="59"/>
      <c r="AK570" s="59"/>
    </row>
    <row r="571" spans="22:37">
      <c r="V571" s="59"/>
      <c r="W571" s="59"/>
      <c r="AJ571" s="59"/>
      <c r="AK571" s="59"/>
    </row>
    <row r="572" spans="22:37">
      <c r="V572" s="59"/>
      <c r="W572" s="59"/>
      <c r="AJ572" s="59"/>
      <c r="AK572" s="59"/>
    </row>
    <row r="573" spans="22:37">
      <c r="V573" s="59"/>
      <c r="W573" s="59"/>
      <c r="AJ573" s="59"/>
      <c r="AK573" s="59"/>
    </row>
    <row r="574" spans="22:37">
      <c r="V574" s="59"/>
      <c r="W574" s="59"/>
      <c r="AJ574" s="59"/>
      <c r="AK574" s="59"/>
    </row>
    <row r="575" spans="22:37">
      <c r="V575" s="59"/>
      <c r="W575" s="59"/>
      <c r="AJ575" s="59"/>
      <c r="AK575" s="59"/>
    </row>
    <row r="576" spans="22:37">
      <c r="V576" s="59"/>
      <c r="W576" s="59"/>
      <c r="AJ576" s="59"/>
      <c r="AK576" s="59"/>
    </row>
    <row r="577" spans="22:37">
      <c r="V577" s="59"/>
      <c r="W577" s="59"/>
      <c r="AJ577" s="59"/>
      <c r="AK577" s="59"/>
    </row>
    <row r="578" spans="22:37">
      <c r="V578" s="59"/>
      <c r="W578" s="59"/>
      <c r="AJ578" s="59"/>
      <c r="AK578" s="59"/>
    </row>
    <row r="579" spans="22:37">
      <c r="V579" s="59"/>
      <c r="W579" s="59"/>
      <c r="AJ579" s="59"/>
      <c r="AK579" s="59"/>
    </row>
    <row r="580" spans="22:37">
      <c r="V580" s="59"/>
      <c r="W580" s="59"/>
      <c r="AJ580" s="59"/>
      <c r="AK580" s="59"/>
    </row>
    <row r="581" spans="22:37">
      <c r="V581" s="59"/>
      <c r="W581" s="59"/>
      <c r="AJ581" s="59"/>
      <c r="AK581" s="59"/>
    </row>
    <row r="582" spans="22:37">
      <c r="V582" s="59"/>
      <c r="W582" s="59"/>
      <c r="AJ582" s="59"/>
      <c r="AK582" s="59"/>
    </row>
    <row r="583" spans="22:37">
      <c r="V583" s="59"/>
      <c r="W583" s="59"/>
      <c r="AJ583" s="59"/>
      <c r="AK583" s="59"/>
    </row>
    <row r="584" spans="22:37">
      <c r="V584" s="59"/>
      <c r="W584" s="59"/>
      <c r="AJ584" s="59"/>
      <c r="AK584" s="59"/>
    </row>
    <row r="585" spans="22:37">
      <c r="V585" s="59"/>
      <c r="W585" s="59"/>
      <c r="AJ585" s="59"/>
      <c r="AK585" s="59"/>
    </row>
    <row r="586" spans="22:37">
      <c r="V586" s="59"/>
      <c r="W586" s="59"/>
      <c r="AJ586" s="59"/>
      <c r="AK586" s="59"/>
    </row>
    <row r="587" spans="22:37">
      <c r="V587" s="59"/>
      <c r="W587" s="59"/>
      <c r="AJ587" s="59"/>
      <c r="AK587" s="59"/>
    </row>
    <row r="588" spans="22:37">
      <c r="V588" s="59"/>
      <c r="W588" s="59"/>
      <c r="AJ588" s="59"/>
      <c r="AK588" s="59"/>
    </row>
    <row r="589" spans="22:37">
      <c r="V589" s="59"/>
      <c r="W589" s="59"/>
      <c r="AJ589" s="59"/>
      <c r="AK589" s="59"/>
    </row>
    <row r="590" spans="22:37">
      <c r="V590" s="59"/>
      <c r="W590" s="59"/>
      <c r="AJ590" s="59"/>
      <c r="AK590" s="59"/>
    </row>
    <row r="591" spans="22:37">
      <c r="V591" s="59"/>
      <c r="W591" s="59"/>
      <c r="AJ591" s="59"/>
      <c r="AK591" s="59"/>
    </row>
    <row r="592" spans="22:37">
      <c r="V592" s="59"/>
      <c r="W592" s="59"/>
      <c r="AJ592" s="59"/>
      <c r="AK592" s="59"/>
    </row>
    <row r="593" spans="22:37">
      <c r="V593" s="59"/>
      <c r="W593" s="59"/>
      <c r="AJ593" s="59"/>
      <c r="AK593" s="59"/>
    </row>
    <row r="594" spans="22:37">
      <c r="V594" s="59"/>
      <c r="W594" s="59"/>
      <c r="AJ594" s="59"/>
      <c r="AK594" s="59"/>
    </row>
    <row r="595" spans="22:37">
      <c r="V595" s="59"/>
      <c r="W595" s="59"/>
      <c r="AJ595" s="59"/>
      <c r="AK595" s="59"/>
    </row>
    <row r="596" spans="22:37">
      <c r="V596" s="59"/>
      <c r="W596" s="59"/>
      <c r="AJ596" s="59"/>
      <c r="AK596" s="59"/>
    </row>
    <row r="597" spans="22:37">
      <c r="V597" s="59"/>
      <c r="W597" s="59"/>
      <c r="AJ597" s="59"/>
      <c r="AK597" s="59"/>
    </row>
    <row r="598" spans="22:37">
      <c r="V598" s="59"/>
      <c r="W598" s="59"/>
      <c r="AJ598" s="59"/>
      <c r="AK598" s="59"/>
    </row>
    <row r="599" spans="22:37">
      <c r="V599" s="59"/>
      <c r="W599" s="59"/>
      <c r="AJ599" s="59"/>
      <c r="AK599" s="59"/>
    </row>
    <row r="600" spans="22:37">
      <c r="V600" s="59"/>
      <c r="W600" s="59"/>
      <c r="AJ600" s="59"/>
      <c r="AK600" s="59"/>
    </row>
    <row r="601" spans="22:37">
      <c r="V601" s="59"/>
      <c r="W601" s="59"/>
      <c r="AJ601" s="59"/>
      <c r="AK601" s="59"/>
    </row>
    <row r="602" spans="22:37">
      <c r="V602" s="59"/>
      <c r="W602" s="59"/>
      <c r="AJ602" s="59"/>
      <c r="AK602" s="59"/>
    </row>
    <row r="603" spans="22:37">
      <c r="V603" s="59"/>
      <c r="W603" s="59"/>
      <c r="AJ603" s="59"/>
      <c r="AK603" s="59"/>
    </row>
    <row r="604" spans="22:37">
      <c r="V604" s="59"/>
      <c r="W604" s="59"/>
      <c r="AJ604" s="59"/>
      <c r="AK604" s="59"/>
    </row>
    <row r="605" spans="22:37">
      <c r="V605" s="59"/>
      <c r="W605" s="59"/>
      <c r="AJ605" s="59"/>
      <c r="AK605" s="59"/>
    </row>
    <row r="606" spans="22:37">
      <c r="V606" s="59"/>
      <c r="W606" s="59"/>
      <c r="AJ606" s="59"/>
      <c r="AK606" s="59"/>
    </row>
    <row r="607" spans="22:37">
      <c r="V607" s="59"/>
      <c r="W607" s="59"/>
      <c r="AJ607" s="59"/>
      <c r="AK607" s="59"/>
    </row>
    <row r="608" spans="22:37">
      <c r="V608" s="59"/>
      <c r="W608" s="59"/>
      <c r="AJ608" s="59"/>
      <c r="AK608" s="59"/>
    </row>
    <row r="609" spans="22:37">
      <c r="V609" s="59"/>
      <c r="W609" s="59"/>
      <c r="AJ609" s="59"/>
      <c r="AK609" s="59"/>
    </row>
    <row r="610" spans="22:37">
      <c r="V610" s="59"/>
      <c r="W610" s="59"/>
      <c r="AJ610" s="59"/>
      <c r="AK610" s="59"/>
    </row>
    <row r="611" spans="22:37">
      <c r="V611" s="59"/>
      <c r="W611" s="59"/>
      <c r="AJ611" s="59"/>
      <c r="AK611" s="59"/>
    </row>
    <row r="612" spans="22:37">
      <c r="V612" s="59"/>
      <c r="W612" s="59"/>
      <c r="AJ612" s="59"/>
      <c r="AK612" s="59"/>
    </row>
    <row r="613" spans="22:37">
      <c r="V613" s="59"/>
      <c r="W613" s="59"/>
      <c r="AJ613" s="59"/>
      <c r="AK613" s="59"/>
    </row>
    <row r="614" spans="22:37">
      <c r="V614" s="59"/>
      <c r="W614" s="59"/>
      <c r="AJ614" s="59"/>
      <c r="AK614" s="59"/>
    </row>
    <row r="615" spans="22:37">
      <c r="V615" s="59"/>
      <c r="W615" s="59"/>
      <c r="AJ615" s="59"/>
      <c r="AK615" s="59"/>
    </row>
    <row r="616" spans="22:37">
      <c r="V616" s="59"/>
      <c r="W616" s="59"/>
      <c r="AJ616" s="59"/>
      <c r="AK616" s="59"/>
    </row>
    <row r="617" spans="22:37">
      <c r="V617" s="59"/>
      <c r="W617" s="59"/>
      <c r="AJ617" s="59"/>
      <c r="AK617" s="59"/>
    </row>
    <row r="618" spans="22:37">
      <c r="V618" s="59"/>
      <c r="W618" s="59"/>
      <c r="AJ618" s="59"/>
      <c r="AK618" s="59"/>
    </row>
    <row r="619" spans="22:37">
      <c r="V619" s="59"/>
      <c r="W619" s="59"/>
      <c r="AJ619" s="59"/>
      <c r="AK619" s="59"/>
    </row>
    <row r="620" spans="22:37">
      <c r="V620" s="59"/>
      <c r="W620" s="59"/>
      <c r="AJ620" s="59"/>
      <c r="AK620" s="59"/>
    </row>
    <row r="621" spans="22:37">
      <c r="V621" s="59"/>
      <c r="W621" s="59"/>
      <c r="AJ621" s="59"/>
      <c r="AK621" s="59"/>
    </row>
    <row r="622" spans="22:37">
      <c r="V622" s="59"/>
      <c r="W622" s="59"/>
      <c r="AJ622" s="59"/>
      <c r="AK622" s="59"/>
    </row>
    <row r="623" spans="22:37">
      <c r="V623" s="59"/>
      <c r="W623" s="59"/>
      <c r="AJ623" s="59"/>
      <c r="AK623" s="59"/>
    </row>
    <row r="624" spans="22:37">
      <c r="V624" s="59"/>
      <c r="W624" s="59"/>
      <c r="AJ624" s="59"/>
      <c r="AK624" s="59"/>
    </row>
    <row r="625" spans="22:37">
      <c r="V625" s="59"/>
      <c r="W625" s="59"/>
      <c r="AJ625" s="59"/>
      <c r="AK625" s="59"/>
    </row>
    <row r="626" spans="22:37">
      <c r="V626" s="59"/>
      <c r="W626" s="59"/>
      <c r="AJ626" s="59"/>
      <c r="AK626" s="59"/>
    </row>
    <row r="627" spans="22:37">
      <c r="V627" s="59"/>
      <c r="W627" s="59"/>
      <c r="AJ627" s="59"/>
      <c r="AK627" s="59"/>
    </row>
    <row r="628" spans="22:37">
      <c r="V628" s="59"/>
      <c r="W628" s="59"/>
      <c r="AJ628" s="59"/>
      <c r="AK628" s="59"/>
    </row>
    <row r="629" spans="22:37">
      <c r="V629" s="59"/>
      <c r="W629" s="59"/>
      <c r="AJ629" s="59"/>
      <c r="AK629" s="59"/>
    </row>
    <row r="630" spans="22:37">
      <c r="V630" s="59"/>
      <c r="W630" s="59"/>
      <c r="AJ630" s="59"/>
      <c r="AK630" s="59"/>
    </row>
    <row r="631" spans="22:37">
      <c r="V631" s="59"/>
      <c r="W631" s="59"/>
      <c r="AJ631" s="59"/>
      <c r="AK631" s="59"/>
    </row>
    <row r="632" spans="22:37">
      <c r="V632" s="59"/>
      <c r="W632" s="59"/>
      <c r="AJ632" s="59"/>
      <c r="AK632" s="59"/>
    </row>
    <row r="633" spans="22:37">
      <c r="V633" s="59"/>
      <c r="W633" s="59"/>
      <c r="AJ633" s="59"/>
      <c r="AK633" s="59"/>
    </row>
    <row r="634" spans="22:37">
      <c r="V634" s="59"/>
      <c r="W634" s="59"/>
      <c r="AJ634" s="59"/>
      <c r="AK634" s="59"/>
    </row>
    <row r="635" spans="22:37">
      <c r="V635" s="59"/>
      <c r="W635" s="59"/>
      <c r="AJ635" s="59"/>
      <c r="AK635" s="59"/>
    </row>
    <row r="636" spans="22:37">
      <c r="V636" s="59"/>
      <c r="W636" s="59"/>
      <c r="AJ636" s="59"/>
      <c r="AK636" s="59"/>
    </row>
    <row r="637" spans="22:37">
      <c r="V637" s="59"/>
      <c r="W637" s="59"/>
      <c r="AJ637" s="59"/>
      <c r="AK637" s="59"/>
    </row>
    <row r="638" spans="22:37">
      <c r="V638" s="59"/>
      <c r="W638" s="59"/>
      <c r="AJ638" s="59"/>
      <c r="AK638" s="59"/>
    </row>
    <row r="639" spans="22:37">
      <c r="V639" s="59"/>
      <c r="W639" s="59"/>
      <c r="AJ639" s="59"/>
      <c r="AK639" s="59"/>
    </row>
    <row r="640" spans="22:37">
      <c r="V640" s="59"/>
      <c r="W640" s="59"/>
      <c r="AJ640" s="59"/>
      <c r="AK640" s="59"/>
    </row>
    <row r="641" spans="22:37">
      <c r="V641" s="59"/>
      <c r="W641" s="59"/>
      <c r="AJ641" s="59"/>
      <c r="AK641" s="59"/>
    </row>
    <row r="642" spans="22:37">
      <c r="V642" s="59"/>
      <c r="W642" s="59"/>
      <c r="AJ642" s="59"/>
      <c r="AK642" s="59"/>
    </row>
    <row r="643" spans="22:37">
      <c r="V643" s="59"/>
      <c r="W643" s="59"/>
      <c r="AJ643" s="59"/>
      <c r="AK643" s="59"/>
    </row>
    <row r="644" spans="22:37">
      <c r="V644" s="59"/>
      <c r="W644" s="59"/>
      <c r="AJ644" s="59"/>
      <c r="AK644" s="59"/>
    </row>
    <row r="645" spans="22:37">
      <c r="V645" s="59"/>
      <c r="W645" s="59"/>
      <c r="AJ645" s="59"/>
      <c r="AK645" s="59"/>
    </row>
    <row r="646" spans="22:37">
      <c r="V646" s="59"/>
      <c r="W646" s="59"/>
      <c r="AJ646" s="59"/>
      <c r="AK646" s="59"/>
    </row>
    <row r="647" spans="22:37">
      <c r="V647" s="59"/>
      <c r="W647" s="59"/>
      <c r="AJ647" s="59"/>
      <c r="AK647" s="59"/>
    </row>
    <row r="648" spans="22:37">
      <c r="V648" s="59"/>
      <c r="W648" s="59"/>
      <c r="AJ648" s="59"/>
      <c r="AK648" s="59"/>
    </row>
    <row r="649" spans="22:37">
      <c r="V649" s="59"/>
      <c r="W649" s="59"/>
      <c r="AJ649" s="59"/>
      <c r="AK649" s="59"/>
    </row>
    <row r="650" spans="22:37">
      <c r="V650" s="59"/>
      <c r="W650" s="59"/>
      <c r="AJ650" s="59"/>
      <c r="AK650" s="59"/>
    </row>
    <row r="651" spans="22:37">
      <c r="V651" s="59"/>
      <c r="W651" s="59"/>
      <c r="AJ651" s="59"/>
      <c r="AK651" s="59"/>
    </row>
    <row r="652" spans="22:37">
      <c r="V652" s="59"/>
      <c r="W652" s="59"/>
      <c r="AJ652" s="59"/>
      <c r="AK652" s="59"/>
    </row>
    <row r="653" spans="22:37">
      <c r="V653" s="59"/>
      <c r="W653" s="59"/>
      <c r="AJ653" s="59"/>
      <c r="AK653" s="59"/>
    </row>
    <row r="654" spans="22:37">
      <c r="V654" s="59"/>
      <c r="W654" s="59"/>
      <c r="AJ654" s="59"/>
      <c r="AK654" s="59"/>
    </row>
    <row r="655" spans="22:37">
      <c r="V655" s="59"/>
      <c r="W655" s="59"/>
      <c r="AJ655" s="59"/>
      <c r="AK655" s="59"/>
    </row>
    <row r="656" spans="22:37">
      <c r="V656" s="59"/>
      <c r="W656" s="59"/>
      <c r="AJ656" s="59"/>
      <c r="AK656" s="59"/>
    </row>
    <row r="657" spans="22:37">
      <c r="V657" s="59"/>
      <c r="W657" s="59"/>
      <c r="AJ657" s="59"/>
      <c r="AK657" s="59"/>
    </row>
    <row r="658" spans="22:37">
      <c r="V658" s="59"/>
      <c r="W658" s="59"/>
      <c r="AJ658" s="59"/>
      <c r="AK658" s="59"/>
    </row>
    <row r="659" spans="22:37">
      <c r="V659" s="59"/>
      <c r="W659" s="59"/>
      <c r="AJ659" s="59"/>
      <c r="AK659" s="59"/>
    </row>
    <row r="660" spans="22:37">
      <c r="V660" s="59"/>
      <c r="W660" s="59"/>
      <c r="AJ660" s="59"/>
      <c r="AK660" s="59"/>
    </row>
    <row r="661" spans="22:37">
      <c r="V661" s="59"/>
      <c r="W661" s="59"/>
      <c r="AJ661" s="59"/>
      <c r="AK661" s="59"/>
    </row>
    <row r="662" spans="22:37">
      <c r="V662" s="59"/>
      <c r="W662" s="59"/>
      <c r="AJ662" s="59"/>
      <c r="AK662" s="59"/>
    </row>
    <row r="663" spans="22:37">
      <c r="V663" s="59"/>
      <c r="W663" s="59"/>
      <c r="AJ663" s="59"/>
      <c r="AK663" s="59"/>
    </row>
    <row r="664" spans="22:37">
      <c r="V664" s="59"/>
      <c r="W664" s="59"/>
      <c r="AJ664" s="59"/>
      <c r="AK664" s="59"/>
    </row>
    <row r="665" spans="22:37">
      <c r="V665" s="59"/>
      <c r="W665" s="59"/>
      <c r="AJ665" s="59"/>
      <c r="AK665" s="59"/>
    </row>
    <row r="666" spans="22:37">
      <c r="V666" s="59"/>
      <c r="W666" s="59"/>
      <c r="AJ666" s="59"/>
      <c r="AK666" s="59"/>
    </row>
    <row r="667" spans="22:37">
      <c r="V667" s="59"/>
      <c r="W667" s="59"/>
      <c r="AJ667" s="59"/>
      <c r="AK667" s="59"/>
    </row>
    <row r="668" spans="22:37">
      <c r="V668" s="59"/>
      <c r="W668" s="59"/>
      <c r="AJ668" s="59"/>
      <c r="AK668" s="59"/>
    </row>
    <row r="669" spans="22:37">
      <c r="V669" s="59"/>
      <c r="W669" s="59"/>
      <c r="AJ669" s="59"/>
      <c r="AK669" s="59"/>
    </row>
    <row r="670" spans="22:37">
      <c r="V670" s="59"/>
      <c r="W670" s="59"/>
      <c r="AJ670" s="59"/>
      <c r="AK670" s="59"/>
    </row>
    <row r="671" spans="22:37">
      <c r="V671" s="59"/>
      <c r="W671" s="59"/>
      <c r="AJ671" s="59"/>
      <c r="AK671" s="59"/>
    </row>
    <row r="672" spans="22:37">
      <c r="V672" s="59"/>
      <c r="W672" s="59"/>
      <c r="AJ672" s="59"/>
      <c r="AK672" s="59"/>
    </row>
    <row r="673" spans="22:37">
      <c r="V673" s="59"/>
      <c r="W673" s="59"/>
      <c r="AJ673" s="59"/>
      <c r="AK673" s="59"/>
    </row>
    <row r="674" spans="22:37">
      <c r="V674" s="59"/>
      <c r="W674" s="59"/>
      <c r="AJ674" s="59"/>
      <c r="AK674" s="59"/>
    </row>
    <row r="675" spans="22:37">
      <c r="V675" s="59"/>
      <c r="W675" s="59"/>
      <c r="AJ675" s="59"/>
      <c r="AK675" s="59"/>
    </row>
    <row r="676" spans="22:37">
      <c r="V676" s="59"/>
      <c r="W676" s="59"/>
      <c r="AJ676" s="59"/>
      <c r="AK676" s="59"/>
    </row>
    <row r="677" spans="22:37">
      <c r="V677" s="59"/>
      <c r="W677" s="59"/>
      <c r="AJ677" s="59"/>
      <c r="AK677" s="59"/>
    </row>
    <row r="678" spans="22:37">
      <c r="V678" s="59"/>
      <c r="W678" s="59"/>
      <c r="AJ678" s="59"/>
      <c r="AK678" s="59"/>
    </row>
    <row r="679" spans="22:37">
      <c r="V679" s="59"/>
      <c r="W679" s="59"/>
      <c r="AJ679" s="59"/>
      <c r="AK679" s="59"/>
    </row>
    <row r="680" spans="22:37">
      <c r="V680" s="59"/>
      <c r="W680" s="59"/>
      <c r="AJ680" s="59"/>
      <c r="AK680" s="59"/>
    </row>
    <row r="681" spans="22:37">
      <c r="V681" s="59"/>
      <c r="W681" s="59"/>
      <c r="AJ681" s="59"/>
      <c r="AK681" s="59"/>
    </row>
    <row r="682" spans="22:37">
      <c r="V682" s="59"/>
      <c r="W682" s="59"/>
      <c r="AJ682" s="59"/>
      <c r="AK682" s="59"/>
    </row>
    <row r="683" spans="22:37">
      <c r="V683" s="59"/>
      <c r="W683" s="59"/>
      <c r="AJ683" s="59"/>
      <c r="AK683" s="59"/>
    </row>
    <row r="684" spans="22:37">
      <c r="V684" s="59"/>
      <c r="W684" s="59"/>
      <c r="AJ684" s="59"/>
      <c r="AK684" s="59"/>
    </row>
    <row r="685" spans="22:37">
      <c r="V685" s="59"/>
      <c r="W685" s="59"/>
      <c r="AJ685" s="59"/>
      <c r="AK685" s="59"/>
    </row>
    <row r="686" spans="22:37">
      <c r="V686" s="59"/>
      <c r="W686" s="59"/>
      <c r="AJ686" s="59"/>
      <c r="AK686" s="59"/>
    </row>
    <row r="687" spans="22:37">
      <c r="V687" s="59"/>
      <c r="W687" s="59"/>
      <c r="AJ687" s="59"/>
      <c r="AK687" s="59"/>
    </row>
    <row r="688" spans="22:37">
      <c r="V688" s="59"/>
      <c r="W688" s="59"/>
      <c r="AJ688" s="59"/>
      <c r="AK688" s="59"/>
    </row>
    <row r="689" spans="22:37">
      <c r="V689" s="59"/>
      <c r="W689" s="59"/>
      <c r="AJ689" s="59"/>
      <c r="AK689" s="59"/>
    </row>
    <row r="690" spans="22:37">
      <c r="V690" s="59"/>
      <c r="W690" s="59"/>
      <c r="AJ690" s="59"/>
      <c r="AK690" s="59"/>
    </row>
    <row r="691" spans="22:37">
      <c r="V691" s="59"/>
      <c r="W691" s="59"/>
      <c r="AJ691" s="59"/>
      <c r="AK691" s="59"/>
    </row>
    <row r="692" spans="22:37">
      <c r="V692" s="59"/>
      <c r="W692" s="59"/>
      <c r="AJ692" s="59"/>
      <c r="AK692" s="59"/>
    </row>
    <row r="693" spans="22:37">
      <c r="V693" s="59"/>
      <c r="W693" s="59"/>
      <c r="AJ693" s="59"/>
      <c r="AK693" s="59"/>
    </row>
    <row r="694" spans="22:37">
      <c r="V694" s="59"/>
      <c r="W694" s="59"/>
      <c r="AJ694" s="59"/>
      <c r="AK694" s="59"/>
    </row>
    <row r="695" spans="22:37">
      <c r="V695" s="59"/>
      <c r="W695" s="59"/>
      <c r="AJ695" s="59"/>
      <c r="AK695" s="59"/>
    </row>
    <row r="696" spans="22:37">
      <c r="V696" s="59"/>
      <c r="W696" s="59"/>
      <c r="AJ696" s="59"/>
      <c r="AK696" s="59"/>
    </row>
    <row r="697" spans="22:37">
      <c r="V697" s="59"/>
      <c r="W697" s="59"/>
      <c r="AJ697" s="59"/>
      <c r="AK697" s="59"/>
    </row>
    <row r="698" spans="22:37">
      <c r="V698" s="59"/>
      <c r="W698" s="59"/>
      <c r="AJ698" s="59"/>
      <c r="AK698" s="59"/>
    </row>
    <row r="699" spans="22:37">
      <c r="V699" s="59"/>
      <c r="W699" s="59"/>
      <c r="AJ699" s="59"/>
      <c r="AK699" s="59"/>
    </row>
    <row r="700" spans="22:37">
      <c r="V700" s="59"/>
      <c r="W700" s="59"/>
      <c r="AJ700" s="59"/>
      <c r="AK700" s="59"/>
    </row>
    <row r="701" spans="22:37">
      <c r="V701" s="59"/>
      <c r="W701" s="59"/>
      <c r="AJ701" s="59"/>
      <c r="AK701" s="59"/>
    </row>
    <row r="702" spans="22:37">
      <c r="V702" s="59"/>
      <c r="W702" s="59"/>
      <c r="AJ702" s="59"/>
      <c r="AK702" s="59"/>
    </row>
    <row r="703" spans="22:37">
      <c r="V703" s="59"/>
      <c r="W703" s="59"/>
      <c r="AJ703" s="59"/>
      <c r="AK703" s="59"/>
    </row>
    <row r="704" spans="22:37">
      <c r="V704" s="59"/>
      <c r="W704" s="59"/>
      <c r="AJ704" s="59"/>
      <c r="AK704" s="59"/>
    </row>
    <row r="705" spans="22:37">
      <c r="V705" s="59"/>
      <c r="W705" s="59"/>
      <c r="AJ705" s="59"/>
      <c r="AK705" s="59"/>
    </row>
    <row r="706" spans="22:37">
      <c r="V706" s="59"/>
      <c r="W706" s="59"/>
      <c r="AJ706" s="59"/>
      <c r="AK706" s="59"/>
    </row>
    <row r="707" spans="22:37">
      <c r="V707" s="59"/>
      <c r="W707" s="59"/>
      <c r="AJ707" s="59"/>
      <c r="AK707" s="59"/>
    </row>
    <row r="708" spans="22:37">
      <c r="V708" s="59"/>
      <c r="W708" s="59"/>
      <c r="AJ708" s="59"/>
      <c r="AK708" s="59"/>
    </row>
    <row r="709" spans="22:37">
      <c r="V709" s="59"/>
      <c r="W709" s="59"/>
      <c r="AJ709" s="59"/>
      <c r="AK709" s="59"/>
    </row>
    <row r="710" spans="22:37">
      <c r="V710" s="59"/>
      <c r="W710" s="59"/>
      <c r="AJ710" s="59"/>
      <c r="AK710" s="59"/>
    </row>
    <row r="711" spans="22:37">
      <c r="V711" s="59"/>
      <c r="W711" s="59"/>
      <c r="AJ711" s="59"/>
      <c r="AK711" s="59"/>
    </row>
    <row r="712" spans="22:37">
      <c r="V712" s="59"/>
      <c r="W712" s="59"/>
      <c r="AJ712" s="59"/>
      <c r="AK712" s="59"/>
    </row>
    <row r="713" spans="22:37">
      <c r="V713" s="59"/>
      <c r="W713" s="59"/>
      <c r="AJ713" s="59"/>
      <c r="AK713" s="59"/>
    </row>
    <row r="714" spans="22:37">
      <c r="V714" s="59"/>
      <c r="W714" s="59"/>
      <c r="AJ714" s="59"/>
      <c r="AK714" s="59"/>
    </row>
    <row r="715" spans="22:37">
      <c r="V715" s="59"/>
      <c r="W715" s="59"/>
      <c r="AJ715" s="59"/>
      <c r="AK715" s="59"/>
    </row>
    <row r="716" spans="22:37">
      <c r="V716" s="59"/>
      <c r="W716" s="59"/>
      <c r="AJ716" s="59"/>
      <c r="AK716" s="59"/>
    </row>
    <row r="717" spans="22:37">
      <c r="V717" s="59"/>
      <c r="W717" s="59"/>
      <c r="AJ717" s="59"/>
      <c r="AK717" s="59"/>
    </row>
    <row r="718" spans="22:37">
      <c r="V718" s="59"/>
      <c r="W718" s="59"/>
      <c r="AJ718" s="59"/>
      <c r="AK718" s="59"/>
    </row>
    <row r="719" spans="22:37">
      <c r="V719" s="59"/>
      <c r="W719" s="59"/>
      <c r="AJ719" s="59"/>
      <c r="AK719" s="59"/>
    </row>
    <row r="720" spans="22:37">
      <c r="V720" s="59"/>
      <c r="W720" s="59"/>
      <c r="AJ720" s="59"/>
      <c r="AK720" s="59"/>
    </row>
    <row r="721" spans="22:37">
      <c r="V721" s="59"/>
      <c r="W721" s="59"/>
      <c r="AJ721" s="59"/>
      <c r="AK721" s="59"/>
    </row>
    <row r="722" spans="22:37">
      <c r="V722" s="59"/>
      <c r="W722" s="59"/>
      <c r="AJ722" s="59"/>
      <c r="AK722" s="59"/>
    </row>
    <row r="723" spans="22:37">
      <c r="V723" s="59"/>
      <c r="W723" s="59"/>
      <c r="AJ723" s="59"/>
      <c r="AK723" s="59"/>
    </row>
    <row r="724" spans="22:37">
      <c r="V724" s="59"/>
      <c r="W724" s="59"/>
      <c r="AJ724" s="59"/>
      <c r="AK724" s="59"/>
    </row>
    <row r="725" spans="22:37">
      <c r="V725" s="59"/>
      <c r="W725" s="59"/>
      <c r="AJ725" s="59"/>
      <c r="AK725" s="59"/>
    </row>
    <row r="726" spans="22:37">
      <c r="V726" s="59"/>
      <c r="W726" s="59"/>
      <c r="AJ726" s="59"/>
      <c r="AK726" s="59"/>
    </row>
    <row r="727" spans="22:37">
      <c r="V727" s="59"/>
      <c r="W727" s="59"/>
      <c r="AJ727" s="59"/>
      <c r="AK727" s="59"/>
    </row>
    <row r="728" spans="22:37">
      <c r="V728" s="59"/>
      <c r="W728" s="59"/>
      <c r="AJ728" s="59"/>
      <c r="AK728" s="59"/>
    </row>
    <row r="729" spans="22:37">
      <c r="V729" s="59"/>
      <c r="W729" s="59"/>
      <c r="AJ729" s="59"/>
      <c r="AK729" s="59"/>
    </row>
    <row r="730" spans="22:37">
      <c r="V730" s="59"/>
      <c r="W730" s="59"/>
      <c r="AJ730" s="59"/>
      <c r="AK730" s="59"/>
    </row>
    <row r="731" spans="22:37">
      <c r="V731" s="59"/>
      <c r="W731" s="59"/>
      <c r="AJ731" s="59"/>
      <c r="AK731" s="59"/>
    </row>
    <row r="732" spans="22:37">
      <c r="V732" s="59"/>
      <c r="W732" s="59"/>
      <c r="AJ732" s="59"/>
      <c r="AK732" s="59"/>
    </row>
    <row r="733" spans="22:37">
      <c r="V733" s="59"/>
      <c r="W733" s="59"/>
      <c r="AJ733" s="59"/>
      <c r="AK733" s="59"/>
    </row>
    <row r="734" spans="22:37">
      <c r="V734" s="59"/>
      <c r="W734" s="59"/>
      <c r="AJ734" s="59"/>
      <c r="AK734" s="59"/>
    </row>
    <row r="735" spans="22:37">
      <c r="V735" s="59"/>
      <c r="W735" s="59"/>
      <c r="AJ735" s="59"/>
      <c r="AK735" s="59"/>
    </row>
    <row r="736" spans="22:37">
      <c r="V736" s="59"/>
      <c r="W736" s="59"/>
      <c r="AJ736" s="59"/>
      <c r="AK736" s="59"/>
    </row>
    <row r="737" spans="22:37">
      <c r="V737" s="59"/>
      <c r="W737" s="59"/>
      <c r="AJ737" s="59"/>
      <c r="AK737" s="59"/>
    </row>
    <row r="738" spans="22:37">
      <c r="V738" s="59"/>
      <c r="W738" s="59"/>
      <c r="AJ738" s="59"/>
      <c r="AK738" s="59"/>
    </row>
    <row r="739" spans="22:37">
      <c r="V739" s="59"/>
      <c r="W739" s="59"/>
      <c r="AJ739" s="59"/>
      <c r="AK739" s="59"/>
    </row>
    <row r="740" spans="22:37">
      <c r="V740" s="59"/>
      <c r="W740" s="59"/>
      <c r="AJ740" s="59"/>
      <c r="AK740" s="59"/>
    </row>
    <row r="741" spans="22:37">
      <c r="V741" s="59"/>
      <c r="W741" s="59"/>
      <c r="AJ741" s="59"/>
      <c r="AK741" s="59"/>
    </row>
    <row r="742" spans="22:37">
      <c r="V742" s="59"/>
      <c r="W742" s="59"/>
      <c r="AJ742" s="59"/>
      <c r="AK742" s="59"/>
    </row>
    <row r="743" spans="22:37">
      <c r="V743" s="59"/>
      <c r="W743" s="59"/>
      <c r="AJ743" s="59"/>
      <c r="AK743" s="59"/>
    </row>
    <row r="744" spans="22:37">
      <c r="V744" s="59"/>
      <c r="W744" s="59"/>
      <c r="AJ744" s="59"/>
      <c r="AK744" s="59"/>
    </row>
    <row r="745" spans="22:37">
      <c r="V745" s="59"/>
      <c r="W745" s="59"/>
      <c r="AJ745" s="59"/>
      <c r="AK745" s="59"/>
    </row>
    <row r="746" spans="22:37">
      <c r="V746" s="59"/>
      <c r="W746" s="59"/>
      <c r="AJ746" s="59"/>
      <c r="AK746" s="59"/>
    </row>
    <row r="747" spans="22:37">
      <c r="V747" s="59"/>
      <c r="W747" s="59"/>
      <c r="AJ747" s="59"/>
      <c r="AK747" s="59"/>
    </row>
    <row r="748" spans="22:37">
      <c r="V748" s="59"/>
      <c r="W748" s="59"/>
      <c r="AJ748" s="59"/>
      <c r="AK748" s="59"/>
    </row>
    <row r="749" spans="22:37">
      <c r="V749" s="59"/>
      <c r="W749" s="59"/>
      <c r="AJ749" s="59"/>
      <c r="AK749" s="59"/>
    </row>
    <row r="750" spans="22:37">
      <c r="V750" s="59"/>
      <c r="W750" s="59"/>
      <c r="AJ750" s="59"/>
      <c r="AK750" s="59"/>
    </row>
    <row r="751" spans="22:37">
      <c r="V751" s="59"/>
      <c r="W751" s="59"/>
      <c r="AJ751" s="59"/>
      <c r="AK751" s="59"/>
    </row>
    <row r="752" spans="22:37">
      <c r="V752" s="59"/>
      <c r="W752" s="59"/>
      <c r="AJ752" s="59"/>
      <c r="AK752" s="59"/>
    </row>
    <row r="753" spans="22:37">
      <c r="V753" s="59"/>
      <c r="W753" s="59"/>
      <c r="AJ753" s="59"/>
      <c r="AK753" s="59"/>
    </row>
    <row r="754" spans="22:37">
      <c r="V754" s="59"/>
      <c r="W754" s="59"/>
      <c r="AJ754" s="59"/>
      <c r="AK754" s="59"/>
    </row>
    <row r="755" spans="22:37">
      <c r="V755" s="59"/>
      <c r="W755" s="59"/>
      <c r="AJ755" s="59"/>
      <c r="AK755" s="59"/>
    </row>
    <row r="756" spans="22:37">
      <c r="V756" s="59"/>
      <c r="W756" s="59"/>
      <c r="AJ756" s="59"/>
      <c r="AK756" s="59"/>
    </row>
    <row r="757" spans="22:37">
      <c r="V757" s="59"/>
      <c r="W757" s="59"/>
      <c r="AJ757" s="59"/>
      <c r="AK757" s="59"/>
    </row>
    <row r="758" spans="22:37">
      <c r="V758" s="59"/>
      <c r="W758" s="59"/>
      <c r="AJ758" s="59"/>
      <c r="AK758" s="59"/>
    </row>
    <row r="759" spans="22:37">
      <c r="V759" s="59"/>
      <c r="W759" s="59"/>
      <c r="AJ759" s="59"/>
      <c r="AK759" s="59"/>
    </row>
    <row r="760" spans="22:37">
      <c r="V760" s="59"/>
      <c r="W760" s="59"/>
      <c r="AJ760" s="59"/>
      <c r="AK760" s="59"/>
    </row>
    <row r="761" spans="22:37">
      <c r="V761" s="59"/>
      <c r="W761" s="59"/>
      <c r="AJ761" s="59"/>
      <c r="AK761" s="59"/>
    </row>
    <row r="762" spans="22:37">
      <c r="V762" s="59"/>
      <c r="W762" s="59"/>
      <c r="AJ762" s="59"/>
      <c r="AK762" s="59"/>
    </row>
    <row r="763" spans="22:37">
      <c r="V763" s="59"/>
      <c r="W763" s="59"/>
      <c r="AJ763" s="59"/>
      <c r="AK763" s="59"/>
    </row>
    <row r="764" spans="22:37">
      <c r="V764" s="59"/>
      <c r="W764" s="59"/>
      <c r="AJ764" s="59"/>
      <c r="AK764" s="59"/>
    </row>
    <row r="765" spans="22:37">
      <c r="V765" s="59"/>
      <c r="W765" s="59"/>
      <c r="AJ765" s="59"/>
      <c r="AK765" s="59"/>
    </row>
    <row r="766" spans="22:37">
      <c r="V766" s="59"/>
      <c r="W766" s="59"/>
      <c r="AJ766" s="59"/>
      <c r="AK766" s="59"/>
    </row>
    <row r="767" spans="22:37">
      <c r="V767" s="59"/>
      <c r="W767" s="59"/>
      <c r="AJ767" s="59"/>
      <c r="AK767" s="59"/>
    </row>
    <row r="768" spans="22:37">
      <c r="V768" s="59"/>
      <c r="W768" s="59"/>
      <c r="AJ768" s="59"/>
      <c r="AK768" s="59"/>
    </row>
    <row r="769" spans="22:37">
      <c r="V769" s="59"/>
      <c r="W769" s="59"/>
      <c r="AJ769" s="59"/>
      <c r="AK769" s="59"/>
    </row>
    <row r="770" spans="22:37">
      <c r="V770" s="59"/>
      <c r="W770" s="59"/>
      <c r="AJ770" s="59"/>
      <c r="AK770" s="59"/>
    </row>
    <row r="771" spans="22:37">
      <c r="V771" s="59"/>
      <c r="W771" s="59"/>
      <c r="AJ771" s="59"/>
      <c r="AK771" s="59"/>
    </row>
    <row r="772" spans="22:37">
      <c r="V772" s="59"/>
      <c r="W772" s="59"/>
      <c r="AJ772" s="59"/>
      <c r="AK772" s="59"/>
    </row>
    <row r="773" spans="22:37">
      <c r="V773" s="59"/>
      <c r="W773" s="59"/>
      <c r="AJ773" s="59"/>
      <c r="AK773" s="59"/>
    </row>
    <row r="774" spans="22:37">
      <c r="V774" s="59"/>
      <c r="W774" s="59"/>
      <c r="AJ774" s="59"/>
      <c r="AK774" s="59"/>
    </row>
    <row r="775" spans="22:37">
      <c r="V775" s="59"/>
      <c r="W775" s="59"/>
      <c r="AJ775" s="59"/>
      <c r="AK775" s="59"/>
    </row>
    <row r="776" spans="22:37">
      <c r="V776" s="59"/>
      <c r="W776" s="59"/>
      <c r="AJ776" s="59"/>
      <c r="AK776" s="59"/>
    </row>
    <row r="777" spans="22:37">
      <c r="V777" s="59"/>
      <c r="W777" s="59"/>
      <c r="AJ777" s="59"/>
      <c r="AK777" s="59"/>
    </row>
    <row r="778" spans="22:37">
      <c r="V778" s="59"/>
      <c r="W778" s="59"/>
      <c r="AJ778" s="59"/>
      <c r="AK778" s="59"/>
    </row>
    <row r="779" spans="22:37">
      <c r="V779" s="59"/>
      <c r="W779" s="59"/>
      <c r="AJ779" s="59"/>
      <c r="AK779" s="59"/>
    </row>
    <row r="780" spans="22:37">
      <c r="V780" s="59"/>
      <c r="W780" s="59"/>
      <c r="AJ780" s="59"/>
      <c r="AK780" s="59"/>
    </row>
    <row r="781" spans="22:37">
      <c r="V781" s="59"/>
      <c r="W781" s="59"/>
      <c r="AJ781" s="59"/>
      <c r="AK781" s="59"/>
    </row>
    <row r="782" spans="22:37">
      <c r="V782" s="59"/>
      <c r="W782" s="59"/>
      <c r="AJ782" s="59"/>
      <c r="AK782" s="59"/>
    </row>
    <row r="783" spans="22:37">
      <c r="V783" s="59"/>
      <c r="W783" s="59"/>
      <c r="AJ783" s="59"/>
      <c r="AK783" s="59"/>
    </row>
    <row r="784" spans="22:37">
      <c r="V784" s="59"/>
      <c r="W784" s="59"/>
      <c r="AJ784" s="59"/>
      <c r="AK784" s="59"/>
    </row>
    <row r="785" spans="22:37">
      <c r="V785" s="59"/>
      <c r="W785" s="59"/>
      <c r="AJ785" s="59"/>
      <c r="AK785" s="59"/>
    </row>
    <row r="786" spans="22:37">
      <c r="V786" s="59"/>
      <c r="W786" s="59"/>
      <c r="AJ786" s="59"/>
      <c r="AK786" s="59"/>
    </row>
    <row r="787" spans="22:37">
      <c r="V787" s="59"/>
      <c r="W787" s="59"/>
      <c r="AJ787" s="59"/>
      <c r="AK787" s="59"/>
    </row>
    <row r="788" spans="22:37">
      <c r="V788" s="59"/>
      <c r="W788" s="59"/>
      <c r="AJ788" s="59"/>
      <c r="AK788" s="59"/>
    </row>
    <row r="789" spans="22:37">
      <c r="V789" s="59"/>
      <c r="W789" s="59"/>
      <c r="AJ789" s="59"/>
      <c r="AK789" s="59"/>
    </row>
    <row r="790" spans="22:37">
      <c r="V790" s="59"/>
      <c r="W790" s="59"/>
      <c r="AJ790" s="59"/>
      <c r="AK790" s="59"/>
    </row>
    <row r="791" spans="22:37">
      <c r="V791" s="59"/>
      <c r="W791" s="59"/>
      <c r="AJ791" s="59"/>
      <c r="AK791" s="59"/>
    </row>
    <row r="792" spans="22:37">
      <c r="V792" s="59"/>
      <c r="W792" s="59"/>
      <c r="AJ792" s="59"/>
      <c r="AK792" s="59"/>
    </row>
    <row r="793" spans="22:37">
      <c r="V793" s="59"/>
      <c r="W793" s="59"/>
      <c r="AJ793" s="59"/>
      <c r="AK793" s="59"/>
    </row>
    <row r="794" spans="22:37">
      <c r="V794" s="59"/>
      <c r="W794" s="59"/>
      <c r="AJ794" s="59"/>
      <c r="AK794" s="59"/>
    </row>
    <row r="795" spans="22:37">
      <c r="V795" s="59"/>
      <c r="W795" s="59"/>
      <c r="AJ795" s="59"/>
      <c r="AK795" s="59"/>
    </row>
    <row r="796" spans="22:37">
      <c r="V796" s="59"/>
      <c r="W796" s="59"/>
      <c r="AJ796" s="59"/>
      <c r="AK796" s="59"/>
    </row>
    <row r="797" spans="22:37">
      <c r="V797" s="59"/>
      <c r="W797" s="59"/>
      <c r="AJ797" s="59"/>
      <c r="AK797" s="59"/>
    </row>
    <row r="798" spans="22:37">
      <c r="V798" s="59"/>
      <c r="W798" s="59"/>
      <c r="AJ798" s="59"/>
      <c r="AK798" s="59"/>
    </row>
    <row r="799" spans="22:37">
      <c r="V799" s="59"/>
      <c r="W799" s="59"/>
      <c r="AJ799" s="59"/>
      <c r="AK799" s="59"/>
    </row>
    <row r="800" spans="22:37">
      <c r="V800" s="59"/>
      <c r="W800" s="59"/>
      <c r="AJ800" s="59"/>
      <c r="AK800" s="59"/>
    </row>
    <row r="801" spans="22:37">
      <c r="V801" s="59"/>
      <c r="W801" s="59"/>
      <c r="AJ801" s="59"/>
      <c r="AK801" s="59"/>
    </row>
    <row r="802" spans="22:37">
      <c r="V802" s="59"/>
      <c r="W802" s="59"/>
      <c r="AJ802" s="59"/>
      <c r="AK802" s="59"/>
    </row>
    <row r="803" spans="22:37">
      <c r="V803" s="59"/>
      <c r="W803" s="59"/>
      <c r="AJ803" s="59"/>
      <c r="AK803" s="59"/>
    </row>
    <row r="804" spans="22:37">
      <c r="V804" s="59"/>
      <c r="W804" s="59"/>
      <c r="AJ804" s="59"/>
      <c r="AK804" s="59"/>
    </row>
    <row r="805" spans="22:37">
      <c r="V805" s="59"/>
      <c r="W805" s="59"/>
      <c r="AJ805" s="59"/>
      <c r="AK805" s="59"/>
    </row>
    <row r="806" spans="22:37">
      <c r="V806" s="59"/>
      <c r="W806" s="59"/>
      <c r="AJ806" s="59"/>
      <c r="AK806" s="59"/>
    </row>
    <row r="807" spans="22:37">
      <c r="V807" s="59"/>
      <c r="W807" s="59"/>
      <c r="AJ807" s="59"/>
      <c r="AK807" s="59"/>
    </row>
    <row r="808" spans="22:37">
      <c r="V808" s="59"/>
      <c r="W808" s="59"/>
      <c r="AJ808" s="59"/>
      <c r="AK808" s="59"/>
    </row>
    <row r="809" spans="22:37">
      <c r="V809" s="59"/>
      <c r="W809" s="59"/>
      <c r="AJ809" s="59"/>
      <c r="AK809" s="59"/>
    </row>
    <row r="810" spans="22:37">
      <c r="V810" s="59"/>
      <c r="W810" s="59"/>
      <c r="AJ810" s="59"/>
      <c r="AK810" s="59"/>
    </row>
    <row r="811" spans="22:37">
      <c r="V811" s="59"/>
      <c r="W811" s="59"/>
      <c r="AJ811" s="59"/>
      <c r="AK811" s="59"/>
    </row>
    <row r="812" spans="22:37">
      <c r="V812" s="59"/>
      <c r="W812" s="59"/>
      <c r="AJ812" s="59"/>
      <c r="AK812" s="59"/>
    </row>
    <row r="813" spans="22:37">
      <c r="V813" s="59"/>
      <c r="W813" s="59"/>
      <c r="AJ813" s="59"/>
      <c r="AK813" s="59"/>
    </row>
    <row r="814" spans="22:37">
      <c r="V814" s="59"/>
      <c r="W814" s="59"/>
      <c r="AJ814" s="59"/>
      <c r="AK814" s="59"/>
    </row>
    <row r="815" spans="22:37">
      <c r="V815" s="59"/>
      <c r="W815" s="59"/>
      <c r="AJ815" s="59"/>
      <c r="AK815" s="59"/>
    </row>
    <row r="816" spans="22:37">
      <c r="V816" s="59"/>
      <c r="W816" s="59"/>
      <c r="AJ816" s="59"/>
      <c r="AK816" s="59"/>
    </row>
    <row r="817" spans="22:37">
      <c r="V817" s="59"/>
      <c r="W817" s="59"/>
      <c r="AJ817" s="59"/>
      <c r="AK817" s="59"/>
    </row>
    <row r="818" spans="22:37">
      <c r="V818" s="59"/>
      <c r="W818" s="59"/>
      <c r="AJ818" s="59"/>
      <c r="AK818" s="59"/>
    </row>
    <row r="819" spans="22:37">
      <c r="V819" s="59"/>
      <c r="W819" s="59"/>
      <c r="AJ819" s="59"/>
      <c r="AK819" s="59"/>
    </row>
    <row r="820" spans="22:37">
      <c r="V820" s="59"/>
      <c r="W820" s="59"/>
      <c r="AJ820" s="59"/>
      <c r="AK820" s="59"/>
    </row>
    <row r="821" spans="22:37">
      <c r="V821" s="59"/>
      <c r="W821" s="59"/>
      <c r="AJ821" s="59"/>
      <c r="AK821" s="59"/>
    </row>
    <row r="822" spans="22:37">
      <c r="V822" s="59"/>
      <c r="W822" s="59"/>
      <c r="AJ822" s="59"/>
      <c r="AK822" s="59"/>
    </row>
    <row r="823" spans="22:37">
      <c r="V823" s="59"/>
      <c r="W823" s="59"/>
      <c r="AJ823" s="59"/>
      <c r="AK823" s="59"/>
    </row>
    <row r="824" spans="22:37">
      <c r="V824" s="59"/>
      <c r="W824" s="59"/>
      <c r="AJ824" s="59"/>
      <c r="AK824" s="59"/>
    </row>
    <row r="825" spans="22:37">
      <c r="V825" s="59"/>
      <c r="W825" s="59"/>
      <c r="AJ825" s="59"/>
      <c r="AK825" s="59"/>
    </row>
    <row r="826" spans="22:37">
      <c r="V826" s="59"/>
      <c r="W826" s="59"/>
      <c r="AJ826" s="59"/>
      <c r="AK826" s="59"/>
    </row>
    <row r="827" spans="22:37">
      <c r="V827" s="59"/>
      <c r="W827" s="59"/>
      <c r="AJ827" s="59"/>
      <c r="AK827" s="59"/>
    </row>
    <row r="828" spans="22:37">
      <c r="V828" s="59"/>
      <c r="W828" s="59"/>
      <c r="AJ828" s="59"/>
      <c r="AK828" s="59"/>
    </row>
    <row r="829" spans="22:37">
      <c r="V829" s="59"/>
      <c r="W829" s="59"/>
      <c r="AJ829" s="59"/>
      <c r="AK829" s="59"/>
    </row>
    <row r="830" spans="22:37">
      <c r="V830" s="59"/>
      <c r="W830" s="59"/>
      <c r="AJ830" s="59"/>
      <c r="AK830" s="59"/>
    </row>
    <row r="831" spans="22:37">
      <c r="V831" s="59"/>
      <c r="W831" s="59"/>
      <c r="AJ831" s="59"/>
      <c r="AK831" s="59"/>
    </row>
    <row r="832" spans="22:37">
      <c r="V832" s="59"/>
      <c r="W832" s="59"/>
      <c r="AJ832" s="59"/>
      <c r="AK832" s="59"/>
    </row>
    <row r="833" spans="22:37">
      <c r="V833" s="59"/>
      <c r="W833" s="59"/>
      <c r="AJ833" s="59"/>
      <c r="AK833" s="59"/>
    </row>
    <row r="834" spans="22:37">
      <c r="V834" s="59"/>
      <c r="W834" s="59"/>
      <c r="AJ834" s="59"/>
      <c r="AK834" s="59"/>
    </row>
    <row r="835" spans="22:37">
      <c r="V835" s="59"/>
      <c r="W835" s="59"/>
      <c r="AJ835" s="59"/>
      <c r="AK835" s="59"/>
    </row>
    <row r="836" spans="22:37">
      <c r="V836" s="59"/>
      <c r="W836" s="59"/>
      <c r="AJ836" s="59"/>
      <c r="AK836" s="59"/>
    </row>
    <row r="837" spans="22:37">
      <c r="V837" s="59"/>
      <c r="W837" s="59"/>
      <c r="AJ837" s="59"/>
      <c r="AK837" s="59"/>
    </row>
    <row r="838" spans="22:37">
      <c r="V838" s="59"/>
      <c r="W838" s="59"/>
      <c r="AJ838" s="59"/>
      <c r="AK838" s="59"/>
    </row>
    <row r="839" spans="22:37">
      <c r="V839" s="59"/>
      <c r="W839" s="59"/>
      <c r="AJ839" s="59"/>
      <c r="AK839" s="59"/>
    </row>
    <row r="840" spans="22:37">
      <c r="V840" s="59"/>
      <c r="W840" s="59"/>
      <c r="AJ840" s="59"/>
      <c r="AK840" s="59"/>
    </row>
    <row r="841" spans="22:37">
      <c r="V841" s="59"/>
      <c r="W841" s="59"/>
      <c r="AJ841" s="59"/>
      <c r="AK841" s="59"/>
    </row>
    <row r="842" spans="22:37">
      <c r="V842" s="59"/>
      <c r="W842" s="59"/>
      <c r="AJ842" s="59"/>
      <c r="AK842" s="59"/>
    </row>
    <row r="843" spans="22:37">
      <c r="V843" s="59"/>
      <c r="W843" s="59"/>
      <c r="AJ843" s="59"/>
      <c r="AK843" s="59"/>
    </row>
    <row r="844" spans="22:37">
      <c r="V844" s="59"/>
      <c r="W844" s="59"/>
      <c r="AJ844" s="59"/>
      <c r="AK844" s="59"/>
    </row>
    <row r="845" spans="22:37">
      <c r="V845" s="59"/>
      <c r="W845" s="59"/>
      <c r="AJ845" s="59"/>
      <c r="AK845" s="59"/>
    </row>
    <row r="846" spans="22:37">
      <c r="V846" s="59"/>
      <c r="W846" s="59"/>
      <c r="AJ846" s="59"/>
      <c r="AK846" s="59"/>
    </row>
    <row r="847" spans="22:37">
      <c r="V847" s="59"/>
      <c r="W847" s="59"/>
      <c r="AJ847" s="59"/>
      <c r="AK847" s="59"/>
    </row>
    <row r="848" spans="22:37">
      <c r="V848" s="59"/>
      <c r="W848" s="59"/>
      <c r="AJ848" s="59"/>
      <c r="AK848" s="59"/>
    </row>
    <row r="849" spans="22:37">
      <c r="V849" s="59"/>
      <c r="W849" s="59"/>
      <c r="AJ849" s="59"/>
      <c r="AK849" s="59"/>
    </row>
    <row r="850" spans="22:37">
      <c r="V850" s="59"/>
      <c r="W850" s="59"/>
      <c r="AJ850" s="59"/>
      <c r="AK850" s="59"/>
    </row>
    <row r="851" spans="22:37">
      <c r="V851" s="59"/>
      <c r="W851" s="59"/>
      <c r="AJ851" s="59"/>
      <c r="AK851" s="59"/>
    </row>
    <row r="852" spans="22:37">
      <c r="V852" s="59"/>
      <c r="W852" s="59"/>
      <c r="AJ852" s="59"/>
      <c r="AK852" s="59"/>
    </row>
    <row r="853" spans="22:37">
      <c r="V853" s="59"/>
      <c r="W853" s="59"/>
      <c r="AJ853" s="59"/>
      <c r="AK853" s="59"/>
    </row>
    <row r="854" spans="22:37">
      <c r="V854" s="59"/>
      <c r="W854" s="59"/>
      <c r="AJ854" s="59"/>
      <c r="AK854" s="59"/>
    </row>
    <row r="855" spans="22:37">
      <c r="V855" s="59"/>
      <c r="W855" s="59"/>
      <c r="AJ855" s="59"/>
      <c r="AK855" s="59"/>
    </row>
    <row r="856" spans="22:37">
      <c r="V856" s="59"/>
      <c r="W856" s="59"/>
      <c r="AJ856" s="59"/>
      <c r="AK856" s="59"/>
    </row>
    <row r="857" spans="22:37">
      <c r="V857" s="59"/>
      <c r="W857" s="59"/>
      <c r="AJ857" s="59"/>
      <c r="AK857" s="59"/>
    </row>
    <row r="858" spans="22:37">
      <c r="V858" s="59"/>
      <c r="W858" s="59"/>
      <c r="AJ858" s="59"/>
      <c r="AK858" s="59"/>
    </row>
    <row r="859" spans="22:37">
      <c r="V859" s="59"/>
      <c r="W859" s="59"/>
      <c r="AJ859" s="59"/>
      <c r="AK859" s="59"/>
    </row>
    <row r="860" spans="22:37">
      <c r="V860" s="59"/>
      <c r="W860" s="59"/>
      <c r="AJ860" s="59"/>
      <c r="AK860" s="59"/>
    </row>
    <row r="861" spans="22:37">
      <c r="V861" s="59"/>
      <c r="W861" s="59"/>
      <c r="AJ861" s="59"/>
      <c r="AK861" s="59"/>
    </row>
    <row r="862" spans="22:37">
      <c r="V862" s="59"/>
      <c r="W862" s="59"/>
      <c r="AJ862" s="59"/>
      <c r="AK862" s="59"/>
    </row>
    <row r="863" spans="22:37">
      <c r="V863" s="59"/>
      <c r="W863" s="59"/>
      <c r="AJ863" s="59"/>
      <c r="AK863" s="59"/>
    </row>
    <row r="864" spans="22:37">
      <c r="V864" s="59"/>
      <c r="W864" s="59"/>
      <c r="AJ864" s="59"/>
      <c r="AK864" s="59"/>
    </row>
    <row r="865" spans="22:37">
      <c r="V865" s="59"/>
      <c r="W865" s="59"/>
      <c r="AJ865" s="59"/>
      <c r="AK865" s="59"/>
    </row>
    <row r="866" spans="22:37">
      <c r="V866" s="59"/>
      <c r="W866" s="59"/>
      <c r="AJ866" s="59"/>
      <c r="AK866" s="59"/>
    </row>
    <row r="867" spans="22:37">
      <c r="V867" s="59"/>
      <c r="W867" s="59"/>
      <c r="AJ867" s="59"/>
      <c r="AK867" s="59"/>
    </row>
    <row r="868" spans="22:37">
      <c r="V868" s="59"/>
      <c r="W868" s="59"/>
      <c r="AJ868" s="59"/>
      <c r="AK868" s="59"/>
    </row>
    <row r="869" spans="22:37">
      <c r="V869" s="59"/>
      <c r="W869" s="59"/>
      <c r="AJ869" s="59"/>
      <c r="AK869" s="59"/>
    </row>
    <row r="870" spans="22:37">
      <c r="V870" s="59"/>
      <c r="W870" s="59"/>
      <c r="AJ870" s="59"/>
      <c r="AK870" s="59"/>
    </row>
    <row r="871" spans="22:37">
      <c r="V871" s="59"/>
      <c r="W871" s="59"/>
      <c r="AJ871" s="59"/>
      <c r="AK871" s="59"/>
    </row>
    <row r="872" spans="22:37">
      <c r="V872" s="59"/>
      <c r="W872" s="59"/>
      <c r="AJ872" s="59"/>
      <c r="AK872" s="59"/>
    </row>
    <row r="873" spans="22:37">
      <c r="V873" s="59"/>
      <c r="W873" s="59"/>
      <c r="AJ873" s="59"/>
      <c r="AK873" s="59"/>
    </row>
    <row r="874" spans="22:37">
      <c r="V874" s="59"/>
      <c r="W874" s="59"/>
      <c r="AJ874" s="59"/>
      <c r="AK874" s="59"/>
    </row>
    <row r="875" spans="22:37">
      <c r="V875" s="59"/>
      <c r="W875" s="59"/>
      <c r="AJ875" s="59"/>
      <c r="AK875" s="59"/>
    </row>
    <row r="876" spans="22:37">
      <c r="V876" s="59"/>
      <c r="W876" s="59"/>
      <c r="AJ876" s="59"/>
      <c r="AK876" s="59"/>
    </row>
    <row r="877" spans="22:37">
      <c r="V877" s="59"/>
      <c r="W877" s="59"/>
      <c r="AJ877" s="59"/>
      <c r="AK877" s="59"/>
    </row>
    <row r="878" spans="22:37">
      <c r="V878" s="59"/>
      <c r="W878" s="59"/>
      <c r="AJ878" s="59"/>
      <c r="AK878" s="59"/>
    </row>
    <row r="879" spans="22:37">
      <c r="V879" s="59"/>
      <c r="W879" s="59"/>
      <c r="AJ879" s="59"/>
      <c r="AK879" s="59"/>
    </row>
    <row r="880" spans="22:37">
      <c r="V880" s="59"/>
      <c r="W880" s="59"/>
      <c r="AJ880" s="59"/>
      <c r="AK880" s="59"/>
    </row>
    <row r="881" spans="22:37">
      <c r="V881" s="59"/>
      <c r="W881" s="59"/>
      <c r="AJ881" s="59"/>
      <c r="AK881" s="59"/>
    </row>
    <row r="882" spans="22:37">
      <c r="V882" s="59"/>
      <c r="W882" s="59"/>
      <c r="AJ882" s="59"/>
      <c r="AK882" s="59"/>
    </row>
    <row r="883" spans="22:37">
      <c r="V883" s="59"/>
      <c r="W883" s="59"/>
      <c r="AJ883" s="59"/>
      <c r="AK883" s="59"/>
    </row>
    <row r="884" spans="22:37">
      <c r="V884" s="59"/>
      <c r="W884" s="59"/>
      <c r="AJ884" s="59"/>
      <c r="AK884" s="59"/>
    </row>
    <row r="885" spans="22:37">
      <c r="V885" s="59"/>
      <c r="W885" s="59"/>
      <c r="AJ885" s="59"/>
      <c r="AK885" s="59"/>
    </row>
    <row r="886" spans="22:37">
      <c r="V886" s="59"/>
      <c r="W886" s="59"/>
      <c r="AJ886" s="59"/>
      <c r="AK886" s="59"/>
    </row>
    <row r="887" spans="22:37">
      <c r="V887" s="59"/>
      <c r="W887" s="59"/>
      <c r="AJ887" s="59"/>
      <c r="AK887" s="59"/>
    </row>
    <row r="888" spans="22:37">
      <c r="V888" s="59"/>
      <c r="W888" s="59"/>
      <c r="AJ888" s="59"/>
      <c r="AK888" s="59"/>
    </row>
    <row r="889" spans="22:37">
      <c r="V889" s="59"/>
      <c r="W889" s="59"/>
      <c r="AJ889" s="59"/>
      <c r="AK889" s="59"/>
    </row>
    <row r="890" spans="22:37">
      <c r="V890" s="59"/>
      <c r="W890" s="59"/>
      <c r="AJ890" s="59"/>
      <c r="AK890" s="59"/>
    </row>
    <row r="891" spans="22:37">
      <c r="V891" s="59"/>
      <c r="W891" s="59"/>
      <c r="AJ891" s="59"/>
      <c r="AK891" s="59"/>
    </row>
    <row r="892" spans="22:37">
      <c r="V892" s="59"/>
      <c r="W892" s="59"/>
      <c r="AJ892" s="59"/>
      <c r="AK892" s="59"/>
    </row>
    <row r="893" spans="22:37">
      <c r="V893" s="59"/>
      <c r="W893" s="59"/>
      <c r="AJ893" s="59"/>
      <c r="AK893" s="59"/>
    </row>
    <row r="894" spans="22:37">
      <c r="V894" s="59"/>
      <c r="W894" s="59"/>
      <c r="AJ894" s="59"/>
      <c r="AK894" s="59"/>
    </row>
    <row r="895" spans="22:37">
      <c r="V895" s="59"/>
      <c r="W895" s="59"/>
      <c r="AJ895" s="59"/>
      <c r="AK895" s="59"/>
    </row>
    <row r="896" spans="22:37">
      <c r="V896" s="59"/>
      <c r="W896" s="59"/>
      <c r="AJ896" s="59"/>
      <c r="AK896" s="59"/>
    </row>
    <row r="897" spans="22:37">
      <c r="V897" s="59"/>
      <c r="W897" s="59"/>
      <c r="AJ897" s="59"/>
      <c r="AK897" s="59"/>
    </row>
    <row r="898" spans="22:37">
      <c r="V898" s="59"/>
      <c r="W898" s="59"/>
      <c r="AJ898" s="59"/>
      <c r="AK898" s="59"/>
    </row>
    <row r="899" spans="22:37">
      <c r="V899" s="59"/>
      <c r="W899" s="59"/>
      <c r="AJ899" s="59"/>
      <c r="AK899" s="59"/>
    </row>
    <row r="900" spans="22:37">
      <c r="V900" s="59"/>
      <c r="W900" s="59"/>
      <c r="AJ900" s="59"/>
      <c r="AK900" s="59"/>
    </row>
    <row r="901" spans="22:37">
      <c r="V901" s="59"/>
      <c r="W901" s="59"/>
      <c r="AJ901" s="59"/>
      <c r="AK901" s="59"/>
    </row>
    <row r="902" spans="22:37">
      <c r="V902" s="59"/>
      <c r="W902" s="59"/>
      <c r="AJ902" s="59"/>
      <c r="AK902" s="59"/>
    </row>
    <row r="903" spans="22:37">
      <c r="V903" s="59"/>
      <c r="W903" s="59"/>
      <c r="AJ903" s="59"/>
      <c r="AK903" s="59"/>
    </row>
    <row r="904" spans="22:37">
      <c r="V904" s="59"/>
      <c r="W904" s="59"/>
      <c r="AJ904" s="59"/>
      <c r="AK904" s="59"/>
    </row>
    <row r="905" spans="22:37">
      <c r="V905" s="59"/>
      <c r="W905" s="59"/>
      <c r="AJ905" s="59"/>
      <c r="AK905" s="59"/>
    </row>
    <row r="906" spans="22:37">
      <c r="V906" s="59"/>
      <c r="W906" s="59"/>
      <c r="AJ906" s="59"/>
      <c r="AK906" s="59"/>
    </row>
    <row r="907" spans="22:37">
      <c r="V907" s="59"/>
      <c r="W907" s="59"/>
      <c r="AJ907" s="59"/>
      <c r="AK907" s="59"/>
    </row>
    <row r="908" spans="22:37">
      <c r="V908" s="59"/>
      <c r="W908" s="59"/>
      <c r="AJ908" s="59"/>
      <c r="AK908" s="59"/>
    </row>
    <row r="909" spans="22:37">
      <c r="V909" s="59"/>
      <c r="W909" s="59"/>
      <c r="AJ909" s="59"/>
      <c r="AK909" s="59"/>
    </row>
    <row r="910" spans="22:37">
      <c r="V910" s="59"/>
      <c r="W910" s="59"/>
      <c r="AJ910" s="59"/>
      <c r="AK910" s="59"/>
    </row>
    <row r="911" spans="22:37">
      <c r="V911" s="59"/>
      <c r="W911" s="59"/>
      <c r="AJ911" s="59"/>
      <c r="AK911" s="59"/>
    </row>
    <row r="912" spans="22:37">
      <c r="V912" s="59"/>
      <c r="W912" s="59"/>
      <c r="AJ912" s="59"/>
      <c r="AK912" s="59"/>
    </row>
    <row r="913" spans="22:37">
      <c r="V913" s="59"/>
      <c r="W913" s="59"/>
      <c r="AJ913" s="59"/>
      <c r="AK913" s="59"/>
    </row>
    <row r="914" spans="22:37">
      <c r="V914" s="59"/>
      <c r="W914" s="59"/>
      <c r="AJ914" s="59"/>
      <c r="AK914" s="59"/>
    </row>
    <row r="915" spans="22:37">
      <c r="V915" s="59"/>
      <c r="W915" s="59"/>
      <c r="AJ915" s="59"/>
      <c r="AK915" s="59"/>
    </row>
    <row r="916" spans="22:37">
      <c r="V916" s="59"/>
      <c r="W916" s="59"/>
      <c r="AJ916" s="59"/>
      <c r="AK916" s="59"/>
    </row>
    <row r="917" spans="22:37">
      <c r="V917" s="59"/>
      <c r="W917" s="59"/>
      <c r="AJ917" s="59"/>
      <c r="AK917" s="59"/>
    </row>
    <row r="918" spans="22:37">
      <c r="V918" s="59"/>
      <c r="W918" s="59"/>
      <c r="AJ918" s="59"/>
      <c r="AK918" s="59"/>
    </row>
    <row r="919" spans="22:37">
      <c r="V919" s="59"/>
      <c r="W919" s="59"/>
      <c r="AJ919" s="59"/>
      <c r="AK919" s="59"/>
    </row>
    <row r="920" spans="22:37">
      <c r="V920" s="59"/>
      <c r="W920" s="59"/>
      <c r="AJ920" s="59"/>
      <c r="AK920" s="59"/>
    </row>
    <row r="921" spans="22:37">
      <c r="V921" s="59"/>
      <c r="W921" s="59"/>
      <c r="AJ921" s="59"/>
      <c r="AK921" s="59"/>
    </row>
    <row r="922" spans="22:37">
      <c r="V922" s="59"/>
      <c r="W922" s="59"/>
      <c r="AJ922" s="59"/>
      <c r="AK922" s="59"/>
    </row>
    <row r="923" spans="22:37">
      <c r="V923" s="59"/>
      <c r="W923" s="59"/>
      <c r="AJ923" s="59"/>
      <c r="AK923" s="59"/>
    </row>
    <row r="924" spans="22:37">
      <c r="V924" s="59"/>
      <c r="W924" s="59"/>
      <c r="AJ924" s="59"/>
      <c r="AK924" s="59"/>
    </row>
    <row r="925" spans="22:37">
      <c r="V925" s="59"/>
      <c r="W925" s="59"/>
      <c r="AJ925" s="59"/>
      <c r="AK925" s="59"/>
    </row>
    <row r="926" spans="22:37">
      <c r="V926" s="59"/>
      <c r="W926" s="59"/>
      <c r="AJ926" s="59"/>
      <c r="AK926" s="59"/>
    </row>
    <row r="927" spans="22:37">
      <c r="V927" s="59"/>
      <c r="W927" s="59"/>
      <c r="AJ927" s="59"/>
      <c r="AK927" s="59"/>
    </row>
    <row r="928" spans="22:37">
      <c r="V928" s="59"/>
      <c r="W928" s="59"/>
      <c r="AJ928" s="59"/>
      <c r="AK928" s="59"/>
    </row>
    <row r="929" spans="22:37">
      <c r="V929" s="59"/>
      <c r="W929" s="59"/>
      <c r="AJ929" s="59"/>
      <c r="AK929" s="59"/>
    </row>
    <row r="930" spans="22:37">
      <c r="V930" s="59"/>
      <c r="W930" s="59"/>
      <c r="AJ930" s="59"/>
      <c r="AK930" s="59"/>
    </row>
    <row r="931" spans="22:37">
      <c r="V931" s="59"/>
      <c r="W931" s="59"/>
      <c r="AJ931" s="59"/>
      <c r="AK931" s="59"/>
    </row>
    <row r="932" spans="22:37">
      <c r="V932" s="59"/>
      <c r="W932" s="59"/>
      <c r="AJ932" s="59"/>
      <c r="AK932" s="59"/>
    </row>
    <row r="933" spans="22:37">
      <c r="V933" s="59"/>
      <c r="W933" s="59"/>
      <c r="AJ933" s="59"/>
      <c r="AK933" s="59"/>
    </row>
    <row r="934" spans="22:37">
      <c r="V934" s="59"/>
      <c r="W934" s="59"/>
      <c r="AJ934" s="59"/>
      <c r="AK934" s="59"/>
    </row>
    <row r="935" spans="22:37">
      <c r="V935" s="59"/>
      <c r="W935" s="59"/>
      <c r="AJ935" s="59"/>
      <c r="AK935" s="59"/>
    </row>
    <row r="936" spans="22:37">
      <c r="V936" s="59"/>
      <c r="W936" s="59"/>
      <c r="AJ936" s="59"/>
      <c r="AK936" s="59"/>
    </row>
  </sheetData>
  <mergeCells count="70">
    <mergeCell ref="AU58:AU66"/>
    <mergeCell ref="AN62:AN75"/>
    <mergeCell ref="AO62:AO75"/>
    <mergeCell ref="AO3:AO50"/>
    <mergeCell ref="AP3:AP50"/>
    <mergeCell ref="AQ3:AQ50"/>
    <mergeCell ref="AR3:AR50"/>
    <mergeCell ref="AS3:AS50"/>
    <mergeCell ref="AN58:AN61"/>
    <mergeCell ref="AO58:AO61"/>
    <mergeCell ref="X3:X50"/>
    <mergeCell ref="Y3:Y50"/>
    <mergeCell ref="AK3:AK50"/>
    <mergeCell ref="AL3:AL50"/>
    <mergeCell ref="AM3:AM50"/>
    <mergeCell ref="AN3:AN50"/>
    <mergeCell ref="BG1:BG2"/>
    <mergeCell ref="BH1:BH2"/>
    <mergeCell ref="BI1:BI2"/>
    <mergeCell ref="BJ1:BJ2"/>
    <mergeCell ref="BK1:BK2"/>
    <mergeCell ref="BL1:BL2"/>
    <mergeCell ref="AT1:AT2"/>
    <mergeCell ref="AU1:AW1"/>
    <mergeCell ref="AX1:AZ1"/>
    <mergeCell ref="BA1:BD1"/>
    <mergeCell ref="BE1:BE2"/>
    <mergeCell ref="BF1:BF2"/>
    <mergeCell ref="AN1:AN2"/>
    <mergeCell ref="AO1:AO2"/>
    <mergeCell ref="AP1:AP2"/>
    <mergeCell ref="AQ1:AQ2"/>
    <mergeCell ref="AR1:AR2"/>
    <mergeCell ref="AS1:AS2"/>
    <mergeCell ref="AH1:AH2"/>
    <mergeCell ref="AI1:AI2"/>
    <mergeCell ref="AJ1:AJ2"/>
    <mergeCell ref="AK1:AK2"/>
    <mergeCell ref="AL1:AL2"/>
    <mergeCell ref="AM1:AM2"/>
    <mergeCell ref="AB1:AB2"/>
    <mergeCell ref="AC1:AC2"/>
    <mergeCell ref="AD1:AD2"/>
    <mergeCell ref="AE1:AE2"/>
    <mergeCell ref="AF1:AF2"/>
    <mergeCell ref="AG1:AG2"/>
    <mergeCell ref="V1:V2"/>
    <mergeCell ref="W1:W2"/>
    <mergeCell ref="X1:X2"/>
    <mergeCell ref="Y1:Y2"/>
    <mergeCell ref="Z1:Z2"/>
    <mergeCell ref="AA1:AA2"/>
    <mergeCell ref="M1:M2"/>
    <mergeCell ref="Q1:Q2"/>
    <mergeCell ref="R1:R2"/>
    <mergeCell ref="S1:S2"/>
    <mergeCell ref="T1:T2"/>
    <mergeCell ref="U1:U2"/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</mergeCells>
  <conditionalFormatting sqref="Z3:Z45 AQ62:AQ75">
    <cfRule type="cellIs" dxfId="2" priority="3" operator="lessThan">
      <formula>10</formula>
    </cfRule>
  </conditionalFormatting>
  <conditionalFormatting sqref="BA3:BA50">
    <cfRule type="cellIs" dxfId="1" priority="1" operator="equal">
      <formula>"FAIL"</formula>
    </cfRule>
  </conditionalFormatting>
  <conditionalFormatting sqref="BB3:BB45">
    <cfRule type="cellIs" dxfId="0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 Rojas</dc:creator>
  <cp:lastModifiedBy>Saul Rojas</cp:lastModifiedBy>
  <dcterms:created xsi:type="dcterms:W3CDTF">2024-05-14T01:27:22Z</dcterms:created>
  <dcterms:modified xsi:type="dcterms:W3CDTF">2024-05-14T01:27:40Z</dcterms:modified>
</cp:coreProperties>
</file>