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Agness 35\"/>
    </mc:Choice>
  </mc:AlternateContent>
  <bookViews>
    <workbookView xWindow="0" yWindow="0" windowWidth="23040" windowHeight="9108" activeTab="4"/>
  </bookViews>
  <sheets>
    <sheet name="GPS1" sheetId="1" r:id="rId1"/>
    <sheet name="GPS2" sheetId="2" r:id="rId2"/>
    <sheet name="GPS3" sheetId="3" r:id="rId3"/>
    <sheet name="GPS4" sheetId="4" r:id="rId4"/>
    <sheet name="all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4" l="1"/>
  <c r="Q15" i="4"/>
  <c r="P14" i="4"/>
  <c r="Q15" i="3"/>
  <c r="P15" i="3"/>
  <c r="Q14" i="3"/>
  <c r="D3" i="5" s="1"/>
  <c r="P14" i="3"/>
  <c r="Q15" i="2"/>
  <c r="P15" i="2"/>
  <c r="P14" i="2"/>
  <c r="Q15" i="1"/>
  <c r="D4" i="5" s="1"/>
  <c r="D5" i="5" s="1"/>
  <c r="P15" i="1"/>
  <c r="C4" i="5" s="1"/>
  <c r="E4" i="5" s="1"/>
  <c r="P14" i="1"/>
  <c r="C3" i="5" l="1"/>
  <c r="Q16" i="4"/>
  <c r="P16" i="4"/>
  <c r="N20" i="3"/>
  <c r="P16" i="3"/>
  <c r="C5" i="5" l="1"/>
  <c r="E3" i="5"/>
  <c r="N20" i="4"/>
  <c r="R15" i="4"/>
  <c r="U17" i="4"/>
  <c r="R14" i="4"/>
  <c r="N19" i="4"/>
  <c r="R15" i="3"/>
  <c r="Q16" i="3"/>
  <c r="U17" i="3" s="1"/>
  <c r="N19" i="3"/>
  <c r="R14" i="3"/>
  <c r="Q16" i="2"/>
  <c r="N20" i="2"/>
  <c r="R15" i="2"/>
  <c r="P16" i="2"/>
  <c r="Q16" i="1"/>
  <c r="U17" i="2" l="1"/>
  <c r="N19" i="2"/>
  <c r="R14" i="2"/>
  <c r="R15" i="1"/>
  <c r="N20" i="1"/>
  <c r="P16" i="1"/>
  <c r="U17" i="1" s="1"/>
  <c r="N19" i="1"/>
  <c r="R14" i="1"/>
</calcChain>
</file>

<file path=xl/sharedStrings.xml><?xml version="1.0" encoding="utf-8"?>
<sst xmlns="http://schemas.openxmlformats.org/spreadsheetml/2006/main" count="91" uniqueCount="21">
  <si>
    <t>Raw</t>
  </si>
  <si>
    <t>Flags</t>
  </si>
  <si>
    <t>Light Eval.</t>
  </si>
  <si>
    <t>Building name:</t>
  </si>
  <si>
    <t>indoor</t>
  </si>
  <si>
    <t>outdoor</t>
  </si>
  <si>
    <t>SUM</t>
  </si>
  <si>
    <t>T</t>
  </si>
  <si>
    <t>F</t>
  </si>
  <si>
    <t>Accuracy indoor</t>
  </si>
  <si>
    <t>Accuracy outdoor</t>
  </si>
  <si>
    <t>GPS 2</t>
  </si>
  <si>
    <t>GPS 1</t>
  </si>
  <si>
    <t>GPS 3</t>
  </si>
  <si>
    <t>GPS 4</t>
  </si>
  <si>
    <t>Agness 35</t>
  </si>
  <si>
    <t>n= 322</t>
  </si>
  <si>
    <t>n= 360</t>
  </si>
  <si>
    <t>n= 287</t>
  </si>
  <si>
    <t>n= 340</t>
  </si>
  <si>
    <t xml:space="preserve">n=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</si>
</sst>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0" fillId="6" borderId="0" xfId="0" applyFill="1"/>
    <xf numFmtId="0" fontId="0" fillId="0" borderId="2" xfId="0" applyBorder="1"/>
    <xf numFmtId="0" fontId="2" fillId="0" borderId="2" xfId="0" applyFont="1" applyBorder="1"/>
    <xf numFmtId="0" fontId="0" fillId="6" borderId="2" xfId="0" applyFill="1" applyBorder="1"/>
    <xf numFmtId="0" fontId="0" fillId="3" borderId="2" xfId="0" applyFill="1" applyBorder="1"/>
    <xf numFmtId="0" fontId="2" fillId="3" borderId="2" xfId="0" applyFont="1" applyFill="1" applyBorder="1"/>
    <xf numFmtId="0" fontId="2" fillId="5" borderId="2" xfId="0" applyFont="1" applyFill="1" applyBorder="1"/>
    <xf numFmtId="0" fontId="0" fillId="5" borderId="2" xfId="0" applyFill="1" applyBorder="1"/>
    <xf numFmtId="0" fontId="2" fillId="0" borderId="0" xfId="0" applyFont="1"/>
    <xf numFmtId="0" fontId="1" fillId="6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H16" sqref="H16"/>
    </sheetView>
  </sheetViews>
  <sheetFormatPr defaultRowHeight="14.4" x14ac:dyDescent="0.3"/>
  <cols>
    <col min="13" max="13" width="19" customWidth="1"/>
  </cols>
  <sheetData>
    <row r="1" spans="1:18" x14ac:dyDescent="0.3">
      <c r="A1" s="1" t="s">
        <v>0</v>
      </c>
      <c r="B1" s="1" t="s">
        <v>1</v>
      </c>
    </row>
    <row r="2" spans="1:18" x14ac:dyDescent="0.3">
      <c r="K2" s="2" t="s">
        <v>2</v>
      </c>
      <c r="L2" s="3"/>
      <c r="M2" s="3" t="s">
        <v>3</v>
      </c>
      <c r="N2" s="4" t="s">
        <v>15</v>
      </c>
      <c r="O2" s="3"/>
    </row>
    <row r="3" spans="1:18" x14ac:dyDescent="0.3">
      <c r="M3" s="5" t="s">
        <v>12</v>
      </c>
      <c r="N3" s="15"/>
    </row>
    <row r="12" spans="1:18" x14ac:dyDescent="0.3">
      <c r="N12" s="7" t="s">
        <v>16</v>
      </c>
      <c r="O12" s="7"/>
      <c r="P12" s="8" t="s">
        <v>4</v>
      </c>
      <c r="Q12" s="8" t="s">
        <v>5</v>
      </c>
      <c r="R12" s="7" t="s">
        <v>6</v>
      </c>
    </row>
    <row r="13" spans="1:18" x14ac:dyDescent="0.3">
      <c r="N13" s="9"/>
      <c r="O13" s="10"/>
      <c r="P13" s="11" t="s">
        <v>7</v>
      </c>
      <c r="Q13" s="11" t="s">
        <v>8</v>
      </c>
      <c r="R13" s="7"/>
    </row>
    <row r="14" spans="1:18" x14ac:dyDescent="0.3">
      <c r="N14" s="8" t="s">
        <v>4</v>
      </c>
      <c r="O14" s="11" t="s">
        <v>7</v>
      </c>
      <c r="P14" s="12">
        <f>207-113</f>
        <v>94</v>
      </c>
      <c r="Q14" s="12">
        <v>0</v>
      </c>
      <c r="R14" s="7">
        <f>P14+Q14</f>
        <v>94</v>
      </c>
    </row>
    <row r="15" spans="1:18" x14ac:dyDescent="0.3">
      <c r="N15" s="8" t="s">
        <v>5</v>
      </c>
      <c r="O15" s="11" t="s">
        <v>8</v>
      </c>
      <c r="P15" s="13">
        <f>18+113-99+218-207</f>
        <v>43</v>
      </c>
      <c r="Q15" s="13">
        <f>99-18+322-218</f>
        <v>185</v>
      </c>
      <c r="R15" s="7">
        <f>P15+Q15</f>
        <v>228</v>
      </c>
    </row>
    <row r="16" spans="1:18" x14ac:dyDescent="0.3">
      <c r="N16" s="7" t="s">
        <v>6</v>
      </c>
      <c r="O16" s="7"/>
      <c r="P16" s="7">
        <f>P14+P15</f>
        <v>137</v>
      </c>
      <c r="Q16" s="7">
        <f>Q14+Q15</f>
        <v>185</v>
      </c>
      <c r="R16" s="7"/>
    </row>
    <row r="17" spans="13:21" x14ac:dyDescent="0.3">
      <c r="T17" t="s">
        <v>6</v>
      </c>
      <c r="U17">
        <f>P16+Q16</f>
        <v>322</v>
      </c>
    </row>
    <row r="19" spans="13:21" x14ac:dyDescent="0.3">
      <c r="M19" s="14" t="s">
        <v>9</v>
      </c>
      <c r="N19">
        <f>P14/(P14+Q14)*100</f>
        <v>100</v>
      </c>
    </row>
    <row r="20" spans="13:21" x14ac:dyDescent="0.3">
      <c r="M20" s="14" t="s">
        <v>10</v>
      </c>
      <c r="N20">
        <f>Q15/(P15+Q15)*100</f>
        <v>81.140350877192986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K14" sqref="K14"/>
    </sheetView>
  </sheetViews>
  <sheetFormatPr defaultRowHeight="14.4" x14ac:dyDescent="0.3"/>
  <cols>
    <col min="13" max="13" width="18.44140625" customWidth="1"/>
  </cols>
  <sheetData>
    <row r="1" spans="1:18" x14ac:dyDescent="0.3">
      <c r="A1" s="1" t="s">
        <v>0</v>
      </c>
      <c r="B1" s="1" t="s">
        <v>1</v>
      </c>
    </row>
    <row r="2" spans="1:18" x14ac:dyDescent="0.3">
      <c r="K2" s="2" t="s">
        <v>2</v>
      </c>
      <c r="L2" s="3"/>
      <c r="M2" s="3" t="s">
        <v>3</v>
      </c>
      <c r="N2" s="4" t="s">
        <v>15</v>
      </c>
      <c r="O2" s="3"/>
    </row>
    <row r="3" spans="1:18" x14ac:dyDescent="0.3">
      <c r="M3" s="5" t="s">
        <v>11</v>
      </c>
      <c r="N3" s="15"/>
    </row>
    <row r="5" spans="1:18" x14ac:dyDescent="0.3">
      <c r="H5" s="6"/>
      <c r="I5" s="6"/>
    </row>
    <row r="10" spans="1:18" x14ac:dyDescent="0.3">
      <c r="J10" s="6"/>
    </row>
    <row r="12" spans="1:18" x14ac:dyDescent="0.3">
      <c r="N12" s="7" t="s">
        <v>17</v>
      </c>
      <c r="O12" s="7"/>
      <c r="P12" s="8" t="s">
        <v>4</v>
      </c>
      <c r="Q12" s="8" t="s">
        <v>5</v>
      </c>
      <c r="R12" s="7" t="s">
        <v>6</v>
      </c>
    </row>
    <row r="13" spans="1:18" x14ac:dyDescent="0.3">
      <c r="N13" s="9"/>
      <c r="O13" s="10"/>
      <c r="P13" s="11" t="s">
        <v>7</v>
      </c>
      <c r="Q13" s="11" t="s">
        <v>8</v>
      </c>
      <c r="R13" s="7"/>
    </row>
    <row r="14" spans="1:18" x14ac:dyDescent="0.3">
      <c r="N14" s="8" t="s">
        <v>4</v>
      </c>
      <c r="O14" s="11" t="s">
        <v>7</v>
      </c>
      <c r="P14" s="12">
        <f>253-158</f>
        <v>95</v>
      </c>
      <c r="Q14" s="12">
        <v>0</v>
      </c>
      <c r="R14" s="7">
        <f>P14+Q14</f>
        <v>95</v>
      </c>
    </row>
    <row r="15" spans="1:18" x14ac:dyDescent="0.3">
      <c r="N15" s="8" t="s">
        <v>5</v>
      </c>
      <c r="O15" s="11" t="s">
        <v>8</v>
      </c>
      <c r="P15" s="13">
        <f>15+ 360-352</f>
        <v>23</v>
      </c>
      <c r="Q15" s="13">
        <f>352-253+158-18+3</f>
        <v>242</v>
      </c>
      <c r="R15" s="7">
        <f>P15+Q15</f>
        <v>265</v>
      </c>
    </row>
    <row r="16" spans="1:18" x14ac:dyDescent="0.3">
      <c r="N16" s="7" t="s">
        <v>6</v>
      </c>
      <c r="O16" s="7"/>
      <c r="P16" s="7">
        <f>P14+P15</f>
        <v>118</v>
      </c>
      <c r="Q16" s="7">
        <f>Q14+Q15</f>
        <v>242</v>
      </c>
      <c r="R16" s="7"/>
    </row>
    <row r="17" spans="13:21" x14ac:dyDescent="0.3">
      <c r="T17" t="s">
        <v>6</v>
      </c>
      <c r="U17">
        <f>P16+Q16</f>
        <v>360</v>
      </c>
    </row>
    <row r="19" spans="13:21" x14ac:dyDescent="0.3">
      <c r="M19" s="14" t="s">
        <v>9</v>
      </c>
      <c r="N19">
        <f>P14/(P14+Q14)*100</f>
        <v>100</v>
      </c>
    </row>
    <row r="20" spans="13:21" x14ac:dyDescent="0.3">
      <c r="M20" s="14" t="s">
        <v>10</v>
      </c>
      <c r="N20">
        <f>Q15/(P15+Q15)*100</f>
        <v>91.320754716981128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J16" sqref="J16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</row>
    <row r="2" spans="1:18" x14ac:dyDescent="0.3">
      <c r="K2" s="2" t="s">
        <v>2</v>
      </c>
      <c r="L2" s="3"/>
      <c r="M2" s="3" t="s">
        <v>3</v>
      </c>
      <c r="N2" s="4" t="s">
        <v>15</v>
      </c>
      <c r="O2" s="3"/>
    </row>
    <row r="3" spans="1:18" x14ac:dyDescent="0.3">
      <c r="M3" s="5" t="s">
        <v>13</v>
      </c>
      <c r="N3" s="15"/>
    </row>
    <row r="12" spans="1:18" x14ac:dyDescent="0.3">
      <c r="N12" s="7" t="s">
        <v>18</v>
      </c>
      <c r="O12" s="7"/>
      <c r="P12" s="8" t="s">
        <v>4</v>
      </c>
      <c r="Q12" s="8" t="s">
        <v>5</v>
      </c>
      <c r="R12" s="7" t="s">
        <v>6</v>
      </c>
    </row>
    <row r="13" spans="1:18" x14ac:dyDescent="0.3">
      <c r="N13" s="9"/>
      <c r="O13" s="10"/>
      <c r="P13" s="11" t="s">
        <v>7</v>
      </c>
      <c r="Q13" s="11" t="s">
        <v>8</v>
      </c>
      <c r="R13" s="7"/>
    </row>
    <row r="14" spans="1:18" x14ac:dyDescent="0.3">
      <c r="N14" s="8" t="s">
        <v>4</v>
      </c>
      <c r="O14" s="11" t="s">
        <v>7</v>
      </c>
      <c r="P14" s="12">
        <f>174-95</f>
        <v>79</v>
      </c>
      <c r="Q14" s="12">
        <f>177-174+95-92</f>
        <v>6</v>
      </c>
      <c r="R14" s="7">
        <f>P14+Q14</f>
        <v>85</v>
      </c>
    </row>
    <row r="15" spans="1:18" x14ac:dyDescent="0.3">
      <c r="N15" s="8" t="s">
        <v>5</v>
      </c>
      <c r="O15" s="11" t="s">
        <v>8</v>
      </c>
      <c r="P15" s="13">
        <f>270-258</f>
        <v>12</v>
      </c>
      <c r="Q15" s="13">
        <f>92+258-177+ 287 -270</f>
        <v>190</v>
      </c>
      <c r="R15" s="7">
        <f>P15+Q15</f>
        <v>202</v>
      </c>
    </row>
    <row r="16" spans="1:18" x14ac:dyDescent="0.3">
      <c r="N16" s="7" t="s">
        <v>6</v>
      </c>
      <c r="O16" s="7"/>
      <c r="P16" s="7">
        <f>P14+P15</f>
        <v>91</v>
      </c>
      <c r="Q16" s="7">
        <f>Q14+Q15</f>
        <v>196</v>
      </c>
      <c r="R16" s="7"/>
    </row>
    <row r="17" spans="13:21" x14ac:dyDescent="0.3">
      <c r="T17" t="s">
        <v>6</v>
      </c>
      <c r="U17">
        <f>P16+Q16</f>
        <v>287</v>
      </c>
    </row>
    <row r="19" spans="13:21" x14ac:dyDescent="0.3">
      <c r="M19" s="14" t="s">
        <v>9</v>
      </c>
      <c r="N19">
        <f>P14/(P14+Q14)*100</f>
        <v>92.941176470588232</v>
      </c>
    </row>
    <row r="20" spans="13:21" x14ac:dyDescent="0.3">
      <c r="M20" s="14" t="s">
        <v>10</v>
      </c>
      <c r="N20">
        <f>Q15/(P15+Q15)*100</f>
        <v>94.059405940594047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H19" sqref="H19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</row>
    <row r="2" spans="1:18" x14ac:dyDescent="0.3">
      <c r="K2" s="2" t="s">
        <v>2</v>
      </c>
      <c r="L2" s="3"/>
      <c r="M2" s="3" t="s">
        <v>3</v>
      </c>
      <c r="N2" s="4" t="s">
        <v>15</v>
      </c>
      <c r="O2" s="3"/>
    </row>
    <row r="3" spans="1:18" x14ac:dyDescent="0.3">
      <c r="M3" s="5" t="s">
        <v>14</v>
      </c>
      <c r="N3" s="15"/>
    </row>
    <row r="12" spans="1:18" x14ac:dyDescent="0.3">
      <c r="N12" s="7" t="s">
        <v>19</v>
      </c>
      <c r="O12" s="7"/>
      <c r="P12" s="8" t="s">
        <v>4</v>
      </c>
      <c r="Q12" s="8" t="s">
        <v>5</v>
      </c>
      <c r="R12" s="7" t="s">
        <v>6</v>
      </c>
    </row>
    <row r="13" spans="1:18" x14ac:dyDescent="0.3">
      <c r="N13" s="9"/>
      <c r="O13" s="10"/>
      <c r="P13" s="11" t="s">
        <v>7</v>
      </c>
      <c r="Q13" s="11" t="s">
        <v>8</v>
      </c>
      <c r="R13" s="7"/>
    </row>
    <row r="14" spans="1:18" x14ac:dyDescent="0.3">
      <c r="N14" s="8" t="s">
        <v>4</v>
      </c>
      <c r="O14" s="11" t="s">
        <v>7</v>
      </c>
      <c r="P14" s="12">
        <f>216-89</f>
        <v>127</v>
      </c>
      <c r="Q14" s="12">
        <v>0</v>
      </c>
      <c r="R14" s="7">
        <f>P14+Q14</f>
        <v>127</v>
      </c>
    </row>
    <row r="15" spans="1:18" x14ac:dyDescent="0.3">
      <c r="N15" s="8" t="s">
        <v>5</v>
      </c>
      <c r="O15" s="11" t="s">
        <v>8</v>
      </c>
      <c r="P15" s="13">
        <f>25+1+3</f>
        <v>29</v>
      </c>
      <c r="Q15" s="13">
        <f>88-26+  340-218</f>
        <v>184</v>
      </c>
      <c r="R15" s="7">
        <f>P15+Q15</f>
        <v>213</v>
      </c>
    </row>
    <row r="16" spans="1:18" x14ac:dyDescent="0.3">
      <c r="N16" s="7" t="s">
        <v>6</v>
      </c>
      <c r="O16" s="7"/>
      <c r="P16" s="7">
        <f>P14+P15</f>
        <v>156</v>
      </c>
      <c r="Q16" s="7">
        <f>Q14+Q15</f>
        <v>184</v>
      </c>
      <c r="R16" s="7"/>
    </row>
    <row r="17" spans="13:21" x14ac:dyDescent="0.3">
      <c r="T17" t="s">
        <v>6</v>
      </c>
      <c r="U17">
        <f>P16+Q16</f>
        <v>340</v>
      </c>
    </row>
    <row r="19" spans="13:21" x14ac:dyDescent="0.3">
      <c r="M19" s="14" t="s">
        <v>9</v>
      </c>
      <c r="N19">
        <f>P14/(P14+Q14)*100</f>
        <v>100</v>
      </c>
    </row>
    <row r="20" spans="13:21" x14ac:dyDescent="0.3">
      <c r="M20" s="14" t="s">
        <v>10</v>
      </c>
      <c r="N20">
        <f>Q15/(P15+Q15)*100</f>
        <v>86.3849765258216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23" sqref="E23"/>
    </sheetView>
  </sheetViews>
  <sheetFormatPr defaultRowHeight="14.4" x14ac:dyDescent="0.3"/>
  <sheetData>
    <row r="1" spans="1:5" x14ac:dyDescent="0.3">
      <c r="A1" s="7" t="s">
        <v>20</v>
      </c>
      <c r="B1" s="7"/>
      <c r="C1" s="8" t="s">
        <v>4</v>
      </c>
      <c r="D1" s="8" t="s">
        <v>5</v>
      </c>
      <c r="E1" s="7" t="s">
        <v>6</v>
      </c>
    </row>
    <row r="2" spans="1:5" x14ac:dyDescent="0.3">
      <c r="A2" s="9"/>
      <c r="B2" s="10"/>
      <c r="C2" s="11" t="s">
        <v>7</v>
      </c>
      <c r="D2" s="11" t="s">
        <v>8</v>
      </c>
      <c r="E2" s="7"/>
    </row>
    <row r="3" spans="1:5" x14ac:dyDescent="0.3">
      <c r="A3" s="8" t="s">
        <v>4</v>
      </c>
      <c r="B3" s="11" t="s">
        <v>7</v>
      </c>
      <c r="C3" s="12">
        <f>'GPS1'!P14+'GPS2'!P14+'GPS3'!P14+'GPS4'!P14</f>
        <v>395</v>
      </c>
      <c r="D3" s="12">
        <f>'GPS1'!Q14+'GPS2'!Q14+'GPS3'!Q14+'GPS4'!Q14</f>
        <v>6</v>
      </c>
      <c r="E3" s="7">
        <f>C3+D3</f>
        <v>401</v>
      </c>
    </row>
    <row r="4" spans="1:5" x14ac:dyDescent="0.3">
      <c r="A4" s="8" t="s">
        <v>5</v>
      </c>
      <c r="B4" s="11" t="s">
        <v>8</v>
      </c>
      <c r="C4" s="13">
        <f>'GPS1'!P15+'GPS2'!P15+'GPS3'!P15+'GPS4'!P15</f>
        <v>107</v>
      </c>
      <c r="D4" s="13">
        <f>'GPS1'!Q15+'GPS2'!Q15+'GPS3'!Q15+'GPS4'!Q15</f>
        <v>801</v>
      </c>
      <c r="E4" s="7">
        <f>C4+D4</f>
        <v>908</v>
      </c>
    </row>
    <row r="5" spans="1:5" x14ac:dyDescent="0.3">
      <c r="A5" s="7" t="s">
        <v>6</v>
      </c>
      <c r="B5" s="7"/>
      <c r="C5" s="7">
        <f>C3+C4</f>
        <v>502</v>
      </c>
      <c r="D5" s="7">
        <f>D3+D4</f>
        <v>807</v>
      </c>
      <c r="E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GPS1</vt:lpstr>
      <vt:lpstr>GPS2</vt:lpstr>
      <vt:lpstr>GPS3</vt:lpstr>
      <vt:lpstr>GPS4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2017-05-12T13:48:26Z</dcterms:created>
  <dcterms:modified xsi:type="dcterms:W3CDTF">2017-11-22T23:12:14Z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f8d6f197-ac51-4a7b-9ccf-94442cb4b1f5</vt:lpwstr>
  </property>
</Properties>
</file>