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DE_Akademie\"/>
    </mc:Choice>
  </mc:AlternateContent>
  <bookViews>
    <workbookView xWindow="0" yWindow="0" windowWidth="23040" windowHeight="9108"/>
  </bookViews>
  <sheets>
    <sheet name="GPS1" sheetId="1" r:id="rId1"/>
    <sheet name="GPS2" sheetId="16" r:id="rId2"/>
    <sheet name="GPS3" sheetId="17" r:id="rId3"/>
    <sheet name="GPS4" sheetId="18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1" i="18"/>
  <c r="G11" i="18"/>
  <c r="H12" i="17"/>
  <c r="H11" i="17"/>
  <c r="G11" i="17"/>
  <c r="H12" i="16"/>
  <c r="G12" i="16"/>
  <c r="H11" i="16"/>
  <c r="G11" i="16"/>
  <c r="G12" i="1"/>
  <c r="H11" i="1"/>
  <c r="G11" i="1"/>
  <c r="I12" i="18" l="1"/>
  <c r="H13" i="18"/>
  <c r="H13" i="17"/>
  <c r="I12" i="16"/>
  <c r="H13" i="16"/>
  <c r="F18" i="16"/>
  <c r="F18" i="18" l="1"/>
  <c r="F17" i="18"/>
  <c r="G13" i="18"/>
  <c r="H15" i="18" s="1"/>
  <c r="I11" i="18"/>
  <c r="L11" i="18" s="1"/>
  <c r="F20" i="18" s="1"/>
  <c r="I12" i="17"/>
  <c r="F17" i="17"/>
  <c r="I11" i="17"/>
  <c r="G13" i="17"/>
  <c r="H15" i="17" s="1"/>
  <c r="F18" i="17"/>
  <c r="I11" i="16"/>
  <c r="L11" i="16" s="1"/>
  <c r="F20" i="16" s="1"/>
  <c r="G13" i="16"/>
  <c r="H15" i="16" s="1"/>
  <c r="F17" i="16"/>
  <c r="G17" i="6"/>
  <c r="F19" i="18" l="1"/>
  <c r="F21" i="18" s="1"/>
  <c r="L11" i="17"/>
  <c r="F20" i="17" s="1"/>
  <c r="F19" i="17"/>
  <c r="F21" i="17" s="1"/>
  <c r="F19" i="16"/>
  <c r="F21" i="16" s="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<sst xmlns="http://schemas.openxmlformats.org/spreadsheetml/2006/main" count="152" uniqueCount="34">
  <si>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</si>
  <si>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</si>
  <si>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</si>
  <si>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</si>
  <si>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</si>
  <si>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</si>
  <si>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</si>
  <si>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</si>
  <si>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</si>
  <si>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</si>
  <si>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</si>
  <si>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</si>
  <si>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</si>
  <si>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</si>
  <si>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</si>
  <si>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</si>
  <si>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</si>
  <si>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</si>
  <si>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 xml:space="preserve">large edges of GPS or light  signal at entrances </t>
  </si>
  <si>
    <t>Magnetic</t>
  </si>
  <si>
    <t>Binary classification result</t>
  </si>
  <si>
    <t>GPS Eval.</t>
  </si>
  <si>
    <t>B6</t>
  </si>
  <si>
    <t>Raw GPS</t>
  </si>
  <si>
    <t>DeutschAkademie</t>
  </si>
  <si>
    <t>n= 147</t>
  </si>
  <si>
    <t>Mt__DE_ACADEMY_JUN28Geolocation.csv</t>
  </si>
  <si>
    <t>My__DE_ACADEM_JUN26Geolocation.csv</t>
  </si>
  <si>
    <t>n= 113</t>
  </si>
  <si>
    <t>My_de_aca_jun22_2Geolocation.csv</t>
  </si>
  <si>
    <t>n= 272</t>
  </si>
  <si>
    <t>My_DE_ACADEMY_JUN13_2Geolocation.csv</t>
  </si>
  <si>
    <t>n= 92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</si>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</sst>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106680</xdr:colOff>
      <xdr:row>14</xdr:row>
      <xdr:rowOff>19592</xdr:rowOff>
    </xdr:from>
    <xdr:to>
      <xdr:col>15</xdr:col>
      <xdr:colOff>259080</xdr:colOff>
      <xdr:row>25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DEC3C0-321A-4F4F-AE21-378B61BD6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6980" y="2579912"/>
          <a:ext cx="4343400" cy="2060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251460</xdr:colOff>
      <xdr:row>12</xdr:row>
      <xdr:rowOff>61108</xdr:rowOff>
    </xdr:from>
    <xdr:to>
      <xdr:col>20</xdr:col>
      <xdr:colOff>563880</xdr:colOff>
      <xdr:row>28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285EF1-0BC0-4C7D-8D15-9EED89ED1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6340" y="2255668"/>
          <a:ext cx="5798820" cy="2910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11</xdr:row>
      <xdr:rowOff>182504</xdr:rowOff>
    </xdr:from>
    <xdr:to>
      <xdr:col>20</xdr:col>
      <xdr:colOff>99060</xdr:colOff>
      <xdr:row>27</xdr:row>
      <xdr:rowOff>76199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F49AC5-DCB1-45CE-978D-A32791C9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6340" y="2194184"/>
          <a:ext cx="5471160" cy="281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175260</xdr:colOff>
      <xdr:row>2</xdr:row>
      <xdr:rowOff>152400</xdr:rowOff>
    </xdr:from>
    <xdr:to>
      <xdr:col>20</xdr:col>
      <xdr:colOff>322353</xdr:colOff>
      <xdr:row>16</xdr:row>
      <xdr:rowOff>121920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D353E0-6AFC-46B4-9DCA-C199A09DE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518160"/>
          <a:ext cx="5023893" cy="252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topLeftCell="B1" workbookViewId="0">
      <selection activeCell="D21" sqref="D21"/>
    </sheetView>
  </sheetViews>
  <sheetFormatPr defaultRowHeight="14.4" x14ac:dyDescent="0.3"/>
  <cols>
    <col min="1" max="1" width="15.88671875" style="19" customWidth="1"/>
    <col min="2" max="2" width="23.44140625" style="15" customWidth="1"/>
    <col min="3" max="3" width="7.77734375" customWidth="1"/>
    <col min="4" max="4" width="37.218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3" x14ac:dyDescent="0.3">
      <c r="A1" s="21" t="s">
        <v>23</v>
      </c>
      <c r="B1" s="18" t="s">
        <v>22</v>
      </c>
      <c r="C1" s="23"/>
      <c r="D1" s="14" t="s">
        <v>26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24</v>
      </c>
      <c r="B4" s="15">
        <v>0</v>
      </c>
      <c r="I4" s="3"/>
    </row>
    <row r="5" spans="1:13" x14ac:dyDescent="0.3">
      <c r="A5" s="19">
        <v>32</v>
      </c>
      <c r="B5" s="15">
        <v>0</v>
      </c>
      <c r="E5" s="12" t="s">
        <v>0</v>
      </c>
      <c r="F5" t="s">
        <v>19</v>
      </c>
    </row>
    <row r="6" spans="1:13" x14ac:dyDescent="0.3">
      <c r="A6" s="19">
        <v>24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24</v>
      </c>
      <c r="B7" s="15">
        <v>0</v>
      </c>
      <c r="I7" s="4"/>
    </row>
    <row r="8" spans="1:13" x14ac:dyDescent="0.3">
      <c r="A8" s="19">
        <v>8</v>
      </c>
      <c r="B8" s="15">
        <v>0</v>
      </c>
    </row>
    <row r="9" spans="1:13" x14ac:dyDescent="0.3">
      <c r="A9" s="19">
        <v>8</v>
      </c>
      <c r="B9" s="15">
        <v>0</v>
      </c>
      <c r="E9" s="5" t="s">
        <v>25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12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12</v>
      </c>
      <c r="B11" s="15">
        <v>0</v>
      </c>
      <c r="E11" s="13" t="s">
        <v>3</v>
      </c>
      <c r="F11" s="8" t="s">
        <v>4</v>
      </c>
      <c r="G11" s="11">
        <f>147-95</f>
        <v>52</v>
      </c>
      <c r="H11" s="11">
        <f>95-93</f>
        <v>2</v>
      </c>
      <c r="I11" s="5">
        <f>G11+H11</f>
        <v>54</v>
      </c>
      <c r="K11" s="5" t="s">
        <v>7</v>
      </c>
      <c r="L11" s="20">
        <f>I11+I12</f>
        <v>147</v>
      </c>
    </row>
    <row r="12" spans="1:13" x14ac:dyDescent="0.3">
      <c r="A12" s="19">
        <v>12</v>
      </c>
      <c r="B12" s="15">
        <v>0</v>
      </c>
      <c r="E12" s="13" t="s">
        <v>2</v>
      </c>
      <c r="F12" s="8" t="s">
        <v>5</v>
      </c>
      <c r="G12" s="12">
        <f>0</f>
        <v>0</v>
      </c>
      <c r="H12" s="12">
        <v>93</v>
      </c>
      <c r="I12" s="5">
        <f>G12+H12</f>
        <v>93</v>
      </c>
    </row>
    <row r="13" spans="1:13" x14ac:dyDescent="0.3">
      <c r="A13" s="19">
        <v>16</v>
      </c>
      <c r="B13" s="15">
        <v>0</v>
      </c>
      <c r="E13" s="5" t="s">
        <v>6</v>
      </c>
      <c r="F13" s="5"/>
      <c r="G13" s="5">
        <f>G11+G12</f>
        <v>52</v>
      </c>
      <c r="H13" s="5">
        <f>H11+H12</f>
        <v>95</v>
      </c>
      <c r="I13" s="5"/>
    </row>
    <row r="14" spans="1:13" x14ac:dyDescent="0.3">
      <c r="A14" s="19">
        <v>25.270000457763601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147</v>
      </c>
    </row>
    <row r="16" spans="1:13" x14ac:dyDescent="0.3">
      <c r="A16" s="19">
        <v>12</v>
      </c>
      <c r="B16" s="15">
        <v>0</v>
      </c>
    </row>
    <row r="17" spans="1:8" x14ac:dyDescent="0.3">
      <c r="A17" s="19">
        <v>8</v>
      </c>
      <c r="B17" s="15">
        <v>0</v>
      </c>
      <c r="D17" s="10"/>
      <c r="E17" s="11" t="s">
        <v>12</v>
      </c>
      <c r="F17" s="5">
        <f>G11/(G11+H11)</f>
        <v>0.96296296296296291</v>
      </c>
    </row>
    <row r="18" spans="1:8" x14ac:dyDescent="0.3">
      <c r="A18" s="19">
        <v>8</v>
      </c>
      <c r="B18" s="15">
        <v>0</v>
      </c>
      <c r="E18" s="11" t="s">
        <v>8</v>
      </c>
      <c r="F18" s="5">
        <f>H12/(G12+H12)</f>
        <v>1</v>
      </c>
    </row>
    <row r="19" spans="1:8" x14ac:dyDescent="0.3">
      <c r="A19" s="19">
        <v>8</v>
      </c>
      <c r="B19" s="15">
        <v>0</v>
      </c>
      <c r="E19" s="11" t="s">
        <v>9</v>
      </c>
      <c r="F19" s="5">
        <f>G11/G13</f>
        <v>1</v>
      </c>
      <c r="H19" t="s">
        <v>33</v>
      </c>
    </row>
    <row r="20" spans="1:8" x14ac:dyDescent="0.3">
      <c r="A20" s="19">
        <v>8</v>
      </c>
      <c r="B20" s="15">
        <v>0</v>
      </c>
      <c r="E20" s="11" t="s">
        <v>10</v>
      </c>
      <c r="F20" s="5">
        <f>(G11+H12)/L11</f>
        <v>0.98639455782312924</v>
      </c>
      <c r="H20">
        <v>93</v>
      </c>
    </row>
    <row r="21" spans="1:8" x14ac:dyDescent="0.3">
      <c r="A21" s="19">
        <v>12</v>
      </c>
      <c r="B21" s="15">
        <v>0</v>
      </c>
      <c r="E21" s="11" t="s">
        <v>11</v>
      </c>
      <c r="F21" s="5">
        <f>2*(1/(1/F17+1/F19))</f>
        <v>0.98113207547169823</v>
      </c>
    </row>
    <row r="22" spans="1:8" x14ac:dyDescent="0.3">
      <c r="A22" s="19">
        <v>12</v>
      </c>
      <c r="B22" s="15">
        <v>0</v>
      </c>
    </row>
    <row r="23" spans="1:8" x14ac:dyDescent="0.3">
      <c r="A23" s="19">
        <v>8</v>
      </c>
      <c r="B23" s="15">
        <v>0</v>
      </c>
    </row>
    <row r="24" spans="1:8" x14ac:dyDescent="0.3">
      <c r="A24" s="19">
        <v>8</v>
      </c>
      <c r="B24" s="15">
        <v>0</v>
      </c>
      <c r="E24" s="22" t="s">
        <v>13</v>
      </c>
      <c r="F24" t="s">
        <v>18</v>
      </c>
    </row>
    <row r="25" spans="1:8" x14ac:dyDescent="0.3">
      <c r="A25" s="19">
        <v>8</v>
      </c>
      <c r="B25" s="15">
        <v>0</v>
      </c>
    </row>
    <row r="26" spans="1:8" x14ac:dyDescent="0.3">
      <c r="A26" s="19">
        <v>8</v>
      </c>
      <c r="B26" s="15">
        <v>0</v>
      </c>
    </row>
    <row r="27" spans="1:8" x14ac:dyDescent="0.3">
      <c r="A27" s="19">
        <v>8</v>
      </c>
      <c r="B27" s="15">
        <v>0</v>
      </c>
    </row>
    <row r="28" spans="1:8" x14ac:dyDescent="0.3">
      <c r="A28" s="19">
        <v>8</v>
      </c>
      <c r="B28" s="15">
        <v>0</v>
      </c>
    </row>
    <row r="29" spans="1:8" x14ac:dyDescent="0.3">
      <c r="A29" s="19">
        <v>8</v>
      </c>
      <c r="B29" s="15">
        <v>0</v>
      </c>
    </row>
    <row r="30" spans="1:8" x14ac:dyDescent="0.3">
      <c r="A30" s="19">
        <v>8</v>
      </c>
      <c r="B30" s="15">
        <v>0</v>
      </c>
    </row>
    <row r="31" spans="1:8" x14ac:dyDescent="0.3">
      <c r="A31" s="19">
        <v>8</v>
      </c>
      <c r="B31" s="15">
        <v>0</v>
      </c>
    </row>
    <row r="32" spans="1:8" x14ac:dyDescent="0.3">
      <c r="A32" s="19">
        <v>8</v>
      </c>
      <c r="B32" s="15">
        <v>0</v>
      </c>
    </row>
    <row r="33" spans="1:2" x14ac:dyDescent="0.3">
      <c r="A33" s="19">
        <v>8</v>
      </c>
      <c r="B33" s="15">
        <v>0</v>
      </c>
    </row>
    <row r="34" spans="1:2" x14ac:dyDescent="0.3">
      <c r="A34" s="19">
        <v>8</v>
      </c>
      <c r="B34" s="15">
        <v>0</v>
      </c>
    </row>
    <row r="35" spans="1:2" x14ac:dyDescent="0.3">
      <c r="A35" s="19">
        <v>8</v>
      </c>
      <c r="B35" s="15">
        <v>0</v>
      </c>
    </row>
    <row r="36" spans="1:2" x14ac:dyDescent="0.3">
      <c r="A36" s="19">
        <v>8</v>
      </c>
      <c r="B36" s="15">
        <v>0</v>
      </c>
    </row>
    <row r="37" spans="1:2" x14ac:dyDescent="0.3">
      <c r="A37" s="19">
        <v>8</v>
      </c>
      <c r="B37" s="15">
        <v>0</v>
      </c>
    </row>
    <row r="38" spans="1:2" x14ac:dyDescent="0.3">
      <c r="A38" s="19">
        <v>12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8</v>
      </c>
      <c r="B40" s="15">
        <v>0</v>
      </c>
    </row>
    <row r="41" spans="1:2" x14ac:dyDescent="0.3">
      <c r="A41" s="19">
        <v>8</v>
      </c>
      <c r="B41" s="15">
        <v>0</v>
      </c>
    </row>
    <row r="42" spans="1:2" x14ac:dyDescent="0.3">
      <c r="A42" s="19">
        <v>8</v>
      </c>
      <c r="B42" s="15">
        <v>0</v>
      </c>
    </row>
    <row r="43" spans="1:2" x14ac:dyDescent="0.3">
      <c r="A43" s="19">
        <v>8</v>
      </c>
      <c r="B43" s="15">
        <v>0</v>
      </c>
    </row>
    <row r="44" spans="1:2" x14ac:dyDescent="0.3">
      <c r="A44" s="19">
        <v>8</v>
      </c>
      <c r="B44" s="15">
        <v>0</v>
      </c>
    </row>
    <row r="45" spans="1:2" x14ac:dyDescent="0.3">
      <c r="A45" s="19">
        <v>8</v>
      </c>
      <c r="B45" s="15">
        <v>0</v>
      </c>
    </row>
    <row r="46" spans="1:2" x14ac:dyDescent="0.3">
      <c r="A46" s="19">
        <v>16</v>
      </c>
      <c r="B46" s="15">
        <v>0</v>
      </c>
    </row>
    <row r="47" spans="1:2" x14ac:dyDescent="0.3">
      <c r="A47" s="19">
        <v>8</v>
      </c>
      <c r="B47" s="15">
        <v>0</v>
      </c>
    </row>
    <row r="48" spans="1:2" x14ac:dyDescent="0.3">
      <c r="A48" s="19">
        <v>16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12</v>
      </c>
      <c r="B50" s="15">
        <v>0</v>
      </c>
    </row>
    <row r="51" spans="1:2" x14ac:dyDescent="0.3">
      <c r="A51" s="19">
        <v>8</v>
      </c>
      <c r="B51" s="15">
        <v>0</v>
      </c>
    </row>
    <row r="52" spans="1:2" x14ac:dyDescent="0.3">
      <c r="A52" s="19">
        <v>16</v>
      </c>
      <c r="B52" s="15">
        <v>0</v>
      </c>
    </row>
    <row r="53" spans="1:2" x14ac:dyDescent="0.3">
      <c r="A53" s="19">
        <v>8</v>
      </c>
      <c r="B53" s="15">
        <v>0</v>
      </c>
    </row>
    <row r="54" spans="1:2" x14ac:dyDescent="0.3">
      <c r="A54" s="19">
        <v>8</v>
      </c>
      <c r="B54" s="15">
        <v>0</v>
      </c>
    </row>
    <row r="55" spans="1:2" x14ac:dyDescent="0.3">
      <c r="A55" s="19">
        <v>8</v>
      </c>
      <c r="B55" s="15">
        <v>0</v>
      </c>
    </row>
    <row r="56" spans="1:2" x14ac:dyDescent="0.3">
      <c r="A56" s="19">
        <v>12</v>
      </c>
      <c r="B56" s="15">
        <v>0</v>
      </c>
    </row>
    <row r="57" spans="1:2" x14ac:dyDescent="0.3">
      <c r="A57" s="19">
        <v>8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8</v>
      </c>
      <c r="B59" s="15">
        <v>0</v>
      </c>
    </row>
    <row r="60" spans="1:2" x14ac:dyDescent="0.3">
      <c r="A60" s="19">
        <v>8</v>
      </c>
      <c r="B60" s="15">
        <v>0</v>
      </c>
    </row>
    <row r="61" spans="1:2" x14ac:dyDescent="0.3">
      <c r="A61" s="19">
        <v>8</v>
      </c>
      <c r="B61" s="15">
        <v>0</v>
      </c>
    </row>
    <row r="62" spans="1:2" x14ac:dyDescent="0.3">
      <c r="A62" s="19">
        <v>8</v>
      </c>
      <c r="B62" s="15">
        <v>0</v>
      </c>
    </row>
    <row r="63" spans="1:2" x14ac:dyDescent="0.3">
      <c r="A63" s="19">
        <v>12</v>
      </c>
      <c r="B63" s="15">
        <v>0</v>
      </c>
    </row>
    <row r="64" spans="1:2" x14ac:dyDescent="0.3">
      <c r="A64" s="19">
        <v>8</v>
      </c>
      <c r="B64" s="15">
        <v>0</v>
      </c>
    </row>
    <row r="65" spans="1:2" x14ac:dyDescent="0.3">
      <c r="A65" s="19">
        <v>8</v>
      </c>
      <c r="B65" s="15">
        <v>0</v>
      </c>
    </row>
    <row r="66" spans="1:2" x14ac:dyDescent="0.3">
      <c r="A66" s="19">
        <v>8</v>
      </c>
      <c r="B66" s="15">
        <v>0</v>
      </c>
    </row>
    <row r="67" spans="1:2" x14ac:dyDescent="0.3">
      <c r="A67" s="19">
        <v>8</v>
      </c>
      <c r="B67" s="15">
        <v>0</v>
      </c>
    </row>
    <row r="68" spans="1:2" x14ac:dyDescent="0.3">
      <c r="A68" s="19">
        <v>6</v>
      </c>
      <c r="B68" s="15">
        <v>0</v>
      </c>
    </row>
    <row r="69" spans="1:2" x14ac:dyDescent="0.3">
      <c r="A69" s="19">
        <v>6</v>
      </c>
      <c r="B69" s="15">
        <v>0</v>
      </c>
    </row>
    <row r="70" spans="1:2" x14ac:dyDescent="0.3">
      <c r="A70" s="19">
        <v>6</v>
      </c>
      <c r="B70" s="15">
        <v>0</v>
      </c>
    </row>
    <row r="71" spans="1:2" x14ac:dyDescent="0.3">
      <c r="A71" s="19">
        <v>8</v>
      </c>
      <c r="B71" s="15">
        <v>0</v>
      </c>
    </row>
    <row r="72" spans="1:2" x14ac:dyDescent="0.3">
      <c r="A72" s="19">
        <v>8</v>
      </c>
      <c r="B72" s="15">
        <v>0</v>
      </c>
    </row>
    <row r="73" spans="1:2" x14ac:dyDescent="0.3">
      <c r="A73" s="19">
        <v>8</v>
      </c>
      <c r="B73" s="15">
        <v>0</v>
      </c>
    </row>
    <row r="74" spans="1:2" x14ac:dyDescent="0.3">
      <c r="A74" s="19">
        <v>8</v>
      </c>
      <c r="B74" s="15">
        <v>0</v>
      </c>
    </row>
    <row r="75" spans="1:2" x14ac:dyDescent="0.3">
      <c r="A75" s="19">
        <v>8</v>
      </c>
      <c r="B75" s="15">
        <v>0</v>
      </c>
    </row>
    <row r="76" spans="1:2" x14ac:dyDescent="0.3">
      <c r="A76" s="19">
        <v>12</v>
      </c>
      <c r="B76" s="15">
        <v>0</v>
      </c>
    </row>
    <row r="77" spans="1:2" x14ac:dyDescent="0.3">
      <c r="A77" s="19">
        <v>8</v>
      </c>
      <c r="B77" s="15">
        <v>0</v>
      </c>
    </row>
    <row r="78" spans="1:2" x14ac:dyDescent="0.3">
      <c r="A78" s="19">
        <v>8</v>
      </c>
      <c r="B78" s="15">
        <v>0</v>
      </c>
    </row>
    <row r="79" spans="1:2" x14ac:dyDescent="0.3">
      <c r="A79" s="19">
        <v>12</v>
      </c>
      <c r="B79" s="15">
        <v>0</v>
      </c>
    </row>
    <row r="80" spans="1:2" x14ac:dyDescent="0.3">
      <c r="A80" s="19">
        <v>12</v>
      </c>
      <c r="B80" s="15">
        <v>0</v>
      </c>
    </row>
    <row r="81" spans="1:2" x14ac:dyDescent="0.3">
      <c r="A81" s="19">
        <v>12</v>
      </c>
      <c r="B81" s="15">
        <v>0</v>
      </c>
    </row>
    <row r="82" spans="1:2" x14ac:dyDescent="0.3">
      <c r="A82" s="19">
        <v>12</v>
      </c>
      <c r="B82" s="15">
        <v>0</v>
      </c>
    </row>
    <row r="83" spans="1:2" x14ac:dyDescent="0.3">
      <c r="A83" s="19">
        <v>8</v>
      </c>
      <c r="B83" s="15">
        <v>0</v>
      </c>
    </row>
    <row r="84" spans="1:2" x14ac:dyDescent="0.3">
      <c r="A84" s="19">
        <v>12</v>
      </c>
      <c r="B84" s="15">
        <v>0</v>
      </c>
    </row>
    <row r="85" spans="1:2" x14ac:dyDescent="0.3">
      <c r="A85" s="19">
        <v>12</v>
      </c>
      <c r="B85" s="15">
        <v>0</v>
      </c>
    </row>
    <row r="86" spans="1:2" x14ac:dyDescent="0.3">
      <c r="A86" s="19">
        <v>12</v>
      </c>
      <c r="B86" s="15">
        <v>0</v>
      </c>
    </row>
    <row r="87" spans="1:2" x14ac:dyDescent="0.3">
      <c r="A87" s="19">
        <v>8</v>
      </c>
      <c r="B87" s="15">
        <v>0</v>
      </c>
    </row>
    <row r="88" spans="1:2" x14ac:dyDescent="0.3">
      <c r="A88" s="19">
        <v>12</v>
      </c>
      <c r="B88" s="15">
        <v>0</v>
      </c>
    </row>
    <row r="89" spans="1:2" x14ac:dyDescent="0.3">
      <c r="A89" s="19">
        <v>8</v>
      </c>
      <c r="B89" s="15">
        <v>0</v>
      </c>
    </row>
    <row r="90" spans="1:2" x14ac:dyDescent="0.3">
      <c r="A90" s="19">
        <v>12</v>
      </c>
      <c r="B90" s="15">
        <v>0</v>
      </c>
    </row>
    <row r="91" spans="1:2" x14ac:dyDescent="0.3">
      <c r="A91" s="19">
        <v>12</v>
      </c>
      <c r="B91" s="15">
        <v>0</v>
      </c>
    </row>
    <row r="92" spans="1:2" x14ac:dyDescent="0.3">
      <c r="A92" s="19">
        <v>12</v>
      </c>
      <c r="B92" s="15">
        <v>0</v>
      </c>
    </row>
    <row r="93" spans="1:2" x14ac:dyDescent="0.3">
      <c r="A93" s="19">
        <v>12</v>
      </c>
      <c r="B93" s="15">
        <v>0</v>
      </c>
    </row>
    <row r="94" spans="1:2" x14ac:dyDescent="0.3">
      <c r="A94" s="19">
        <v>16</v>
      </c>
      <c r="B94" s="15">
        <v>0</v>
      </c>
    </row>
    <row r="95" spans="1:2" x14ac:dyDescent="0.3">
      <c r="A95" s="19">
        <v>16</v>
      </c>
      <c r="B95" s="15">
        <v>0</v>
      </c>
    </row>
    <row r="96" spans="1:2" x14ac:dyDescent="0.3">
      <c r="A96" s="19">
        <v>16</v>
      </c>
      <c r="B96" s="15">
        <v>1</v>
      </c>
    </row>
    <row r="97" spans="1:2" x14ac:dyDescent="0.3">
      <c r="A97" s="19">
        <v>32</v>
      </c>
      <c r="B97" s="15">
        <v>1</v>
      </c>
    </row>
    <row r="98" spans="1:2" x14ac:dyDescent="0.3">
      <c r="A98" s="19">
        <v>122.400001525878</v>
      </c>
      <c r="B98" s="15">
        <v>1</v>
      </c>
    </row>
    <row r="99" spans="1:2" x14ac:dyDescent="0.3">
      <c r="A99" s="19">
        <v>142.5</v>
      </c>
      <c r="B99" s="15">
        <v>1</v>
      </c>
    </row>
    <row r="100" spans="1:2" x14ac:dyDescent="0.3">
      <c r="A100" s="19">
        <v>135.600006103515</v>
      </c>
      <c r="B100" s="15">
        <v>1</v>
      </c>
    </row>
    <row r="101" spans="1:2" x14ac:dyDescent="0.3">
      <c r="A101" s="19">
        <v>116.09999847412099</v>
      </c>
      <c r="B101" s="15">
        <v>1</v>
      </c>
    </row>
    <row r="102" spans="1:2" x14ac:dyDescent="0.3">
      <c r="A102" s="19">
        <v>104.09999847412099</v>
      </c>
      <c r="B102" s="15">
        <v>1</v>
      </c>
    </row>
    <row r="103" spans="1:2" x14ac:dyDescent="0.3">
      <c r="A103" s="19">
        <v>128.89999389648401</v>
      </c>
      <c r="B103" s="15">
        <v>1</v>
      </c>
    </row>
    <row r="104" spans="1:2" x14ac:dyDescent="0.3">
      <c r="A104" s="19">
        <v>122.400001525878</v>
      </c>
      <c r="B104" s="15">
        <v>1</v>
      </c>
    </row>
    <row r="105" spans="1:2" x14ac:dyDescent="0.3">
      <c r="A105" s="19">
        <v>110</v>
      </c>
      <c r="B105" s="15">
        <v>1</v>
      </c>
    </row>
    <row r="106" spans="1:2" x14ac:dyDescent="0.3">
      <c r="A106" s="19">
        <v>104.09999847412099</v>
      </c>
      <c r="B106" s="15">
        <v>1</v>
      </c>
    </row>
    <row r="107" spans="1:2" x14ac:dyDescent="0.3">
      <c r="A107" s="19">
        <v>22.3850002288818</v>
      </c>
      <c r="B107" s="15">
        <v>1</v>
      </c>
    </row>
    <row r="108" spans="1:2" x14ac:dyDescent="0.3">
      <c r="A108" s="19">
        <v>21.330999374389599</v>
      </c>
      <c r="B108" s="15">
        <v>1</v>
      </c>
    </row>
    <row r="109" spans="1:2" x14ac:dyDescent="0.3">
      <c r="A109" s="19">
        <v>19.715000152587798</v>
      </c>
      <c r="B109" s="15">
        <v>1</v>
      </c>
    </row>
    <row r="110" spans="1:2" x14ac:dyDescent="0.3">
      <c r="A110" s="19">
        <v>20.2590007781982</v>
      </c>
      <c r="B110" s="15">
        <v>1</v>
      </c>
    </row>
    <row r="111" spans="1:2" x14ac:dyDescent="0.3">
      <c r="A111" s="19">
        <v>19.708000183105401</v>
      </c>
      <c r="B111" s="15">
        <v>1</v>
      </c>
    </row>
    <row r="112" spans="1:2" x14ac:dyDescent="0.3">
      <c r="A112" s="19">
        <v>19.551000595092699</v>
      </c>
      <c r="B112" s="15">
        <v>1</v>
      </c>
    </row>
    <row r="113" spans="1:2" x14ac:dyDescent="0.3">
      <c r="A113" s="19">
        <v>20.0489997863769</v>
      </c>
      <c r="B113" s="15">
        <v>1</v>
      </c>
    </row>
    <row r="114" spans="1:2" x14ac:dyDescent="0.3">
      <c r="A114" s="19">
        <v>20.471000671386701</v>
      </c>
      <c r="B114" s="15">
        <v>1</v>
      </c>
    </row>
    <row r="115" spans="1:2" x14ac:dyDescent="0.3">
      <c r="A115" s="19">
        <v>23.115999221801701</v>
      </c>
      <c r="B115" s="15">
        <v>1</v>
      </c>
    </row>
    <row r="116" spans="1:2" x14ac:dyDescent="0.3">
      <c r="A116" s="19">
        <v>20.204999923706001</v>
      </c>
      <c r="B116" s="15">
        <v>1</v>
      </c>
    </row>
    <row r="117" spans="1:2" x14ac:dyDescent="0.3">
      <c r="A117" s="19">
        <v>19.646999359130799</v>
      </c>
      <c r="B117" s="15">
        <v>1</v>
      </c>
    </row>
    <row r="118" spans="1:2" x14ac:dyDescent="0.3">
      <c r="A118" s="19">
        <v>26.981000900268501</v>
      </c>
      <c r="B118" s="15">
        <v>1</v>
      </c>
    </row>
    <row r="119" spans="1:2" x14ac:dyDescent="0.3">
      <c r="A119" s="19">
        <v>20.6809997558593</v>
      </c>
      <c r="B119" s="15">
        <v>1</v>
      </c>
    </row>
    <row r="120" spans="1:2" x14ac:dyDescent="0.3">
      <c r="A120" s="19">
        <v>23.086000442504801</v>
      </c>
      <c r="B120" s="15">
        <v>1</v>
      </c>
    </row>
    <row r="121" spans="1:2" x14ac:dyDescent="0.3">
      <c r="A121" s="19">
        <v>26.9839992523193</v>
      </c>
      <c r="B121" s="15">
        <v>1</v>
      </c>
    </row>
    <row r="122" spans="1:2" x14ac:dyDescent="0.3">
      <c r="A122" s="19">
        <v>26.371999740600501</v>
      </c>
      <c r="B122" s="15">
        <v>1</v>
      </c>
    </row>
    <row r="123" spans="1:2" x14ac:dyDescent="0.3">
      <c r="A123" s="19">
        <v>21.069999694824201</v>
      </c>
      <c r="B123" s="15">
        <v>1</v>
      </c>
    </row>
    <row r="124" spans="1:2" x14ac:dyDescent="0.3">
      <c r="A124" s="19">
        <v>29.813999176025298</v>
      </c>
      <c r="B124" s="15">
        <v>1</v>
      </c>
    </row>
    <row r="125" spans="1:2" x14ac:dyDescent="0.3">
      <c r="A125" s="19">
        <v>21.702999114990199</v>
      </c>
      <c r="B125" s="15">
        <v>1</v>
      </c>
    </row>
    <row r="126" spans="1:2" x14ac:dyDescent="0.3">
      <c r="A126" s="19">
        <v>20.784999847412099</v>
      </c>
      <c r="B126" s="15">
        <v>1</v>
      </c>
    </row>
    <row r="127" spans="1:2" x14ac:dyDescent="0.3">
      <c r="A127" s="19">
        <v>20.760999679565401</v>
      </c>
      <c r="B127" s="15">
        <v>1</v>
      </c>
    </row>
    <row r="128" spans="1:2" x14ac:dyDescent="0.3">
      <c r="A128" s="19">
        <v>19.586999893188398</v>
      </c>
      <c r="B128" s="15">
        <v>1</v>
      </c>
    </row>
    <row r="129" spans="1:2" x14ac:dyDescent="0.3">
      <c r="A129" s="19">
        <v>19.5520000457763</v>
      </c>
      <c r="B129" s="15">
        <v>1</v>
      </c>
    </row>
    <row r="130" spans="1:2" x14ac:dyDescent="0.3">
      <c r="A130" s="19">
        <v>22.940000534057599</v>
      </c>
      <c r="B130" s="15">
        <v>1</v>
      </c>
    </row>
    <row r="131" spans="1:2" x14ac:dyDescent="0.3">
      <c r="A131" s="19">
        <v>19.965000152587798</v>
      </c>
      <c r="B131" s="15">
        <v>1</v>
      </c>
    </row>
    <row r="132" spans="1:2" x14ac:dyDescent="0.3">
      <c r="A132" s="19">
        <v>20.780000686645501</v>
      </c>
      <c r="B132" s="15">
        <v>1</v>
      </c>
    </row>
    <row r="133" spans="1:2" x14ac:dyDescent="0.3">
      <c r="A133" s="19">
        <v>20.6049995422363</v>
      </c>
      <c r="B133" s="15">
        <v>1</v>
      </c>
    </row>
    <row r="134" spans="1:2" x14ac:dyDescent="0.3">
      <c r="A134" s="19">
        <v>20.809999465942301</v>
      </c>
      <c r="B134" s="15">
        <v>1</v>
      </c>
    </row>
    <row r="135" spans="1:2" x14ac:dyDescent="0.3">
      <c r="A135" s="19">
        <v>20.2600002288818</v>
      </c>
      <c r="B135" s="15">
        <v>1</v>
      </c>
    </row>
    <row r="136" spans="1:2" x14ac:dyDescent="0.3">
      <c r="A136" s="19">
        <v>20.649000167846602</v>
      </c>
      <c r="B136" s="15">
        <v>1</v>
      </c>
    </row>
    <row r="137" spans="1:2" x14ac:dyDescent="0.3">
      <c r="A137" s="19">
        <v>20.6539993286132</v>
      </c>
      <c r="B137" s="15">
        <v>1</v>
      </c>
    </row>
    <row r="138" spans="1:2" x14ac:dyDescent="0.3">
      <c r="A138" s="19">
        <v>22.222000122070298</v>
      </c>
      <c r="B138" s="15">
        <v>1</v>
      </c>
    </row>
    <row r="139" spans="1:2" x14ac:dyDescent="0.3">
      <c r="A139" s="19">
        <v>20.610000610351499</v>
      </c>
      <c r="B139" s="15">
        <v>1</v>
      </c>
    </row>
    <row r="140" spans="1:2" x14ac:dyDescent="0.3">
      <c r="A140" s="19">
        <v>24.166999816894499</v>
      </c>
      <c r="B140" s="15">
        <v>1</v>
      </c>
    </row>
    <row r="141" spans="1:2" x14ac:dyDescent="0.3">
      <c r="A141" s="19">
        <v>23.059999465942301</v>
      </c>
      <c r="B141" s="15">
        <v>1</v>
      </c>
    </row>
    <row r="142" spans="1:2" x14ac:dyDescent="0.3">
      <c r="A142" s="19">
        <v>23.577999114990199</v>
      </c>
      <c r="B142" s="15">
        <v>1</v>
      </c>
    </row>
    <row r="143" spans="1:2" x14ac:dyDescent="0.3">
      <c r="A143" s="19">
        <v>25.434999465942301</v>
      </c>
      <c r="B143" s="15">
        <v>1</v>
      </c>
    </row>
    <row r="144" spans="1:2" x14ac:dyDescent="0.3">
      <c r="A144" s="19">
        <v>20.392000198364201</v>
      </c>
      <c r="B144" s="15">
        <v>1</v>
      </c>
    </row>
    <row r="145" spans="1:2" x14ac:dyDescent="0.3">
      <c r="A145" s="19">
        <v>20.628999710083001</v>
      </c>
      <c r="B145" s="15">
        <v>1</v>
      </c>
    </row>
    <row r="146" spans="1:2" x14ac:dyDescent="0.3">
      <c r="A146" s="19">
        <v>22.257999420166001</v>
      </c>
      <c r="B146" s="15">
        <v>1</v>
      </c>
    </row>
    <row r="147" spans="1:2" x14ac:dyDescent="0.3">
      <c r="A147" s="19">
        <v>25.3810005187988</v>
      </c>
      <c r="B147" s="15">
        <v>1</v>
      </c>
    </row>
    <row r="148" spans="1:2" x14ac:dyDescent="0.3">
      <c r="A148" s="19">
        <v>23.086000442504801</v>
      </c>
      <c r="B148" s="15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J16" sqref="J16"/>
    </sheetView>
  </sheetViews>
  <sheetFormatPr defaultRowHeight="14.4" x14ac:dyDescent="0.3"/>
  <cols>
    <col min="4" max="4" width="36" customWidth="1"/>
  </cols>
  <sheetData>
    <row r="1" spans="1:13" x14ac:dyDescent="0.3">
      <c r="A1" s="21" t="s">
        <v>23</v>
      </c>
      <c r="B1" s="18" t="s">
        <v>22</v>
      </c>
      <c r="C1" s="23"/>
      <c r="D1" s="14" t="s">
        <v>27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24</v>
      </c>
      <c r="B4" s="15">
        <v>0</v>
      </c>
      <c r="I4" s="3"/>
    </row>
    <row r="5" spans="1:13" x14ac:dyDescent="0.3">
      <c r="A5" s="19">
        <v>24</v>
      </c>
      <c r="B5" s="15">
        <v>0</v>
      </c>
      <c r="E5" s="12" t="s">
        <v>0</v>
      </c>
      <c r="F5" t="s">
        <v>19</v>
      </c>
    </row>
    <row r="6" spans="1:13" x14ac:dyDescent="0.3">
      <c r="A6" s="19">
        <v>24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8</v>
      </c>
      <c r="B7" s="15">
        <v>0</v>
      </c>
      <c r="I7" s="4"/>
    </row>
    <row r="8" spans="1:13" x14ac:dyDescent="0.3">
      <c r="A8" s="19">
        <v>8</v>
      </c>
      <c r="B8" s="15">
        <v>0</v>
      </c>
    </row>
    <row r="9" spans="1:13" x14ac:dyDescent="0.3">
      <c r="A9" s="19">
        <v>8</v>
      </c>
      <c r="B9" s="15">
        <v>0</v>
      </c>
      <c r="E9" s="5" t="s">
        <v>28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12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6</v>
      </c>
      <c r="B11" s="15">
        <v>0</v>
      </c>
      <c r="E11" s="13" t="s">
        <v>3</v>
      </c>
      <c r="F11" s="8" t="s">
        <v>4</v>
      </c>
      <c r="G11" s="11">
        <f>113-80</f>
        <v>33</v>
      </c>
      <c r="H11" s="11">
        <f>80-78</f>
        <v>2</v>
      </c>
      <c r="I11" s="5">
        <f>G11+H11</f>
        <v>35</v>
      </c>
      <c r="K11" s="5" t="s">
        <v>7</v>
      </c>
      <c r="L11" s="20">
        <f>I11+I12</f>
        <v>113</v>
      </c>
    </row>
    <row r="12" spans="1:13" x14ac:dyDescent="0.3">
      <c r="A12" s="19">
        <v>6</v>
      </c>
      <c r="B12" s="15">
        <v>0</v>
      </c>
      <c r="E12" s="13" t="s">
        <v>2</v>
      </c>
      <c r="F12" s="8" t="s">
        <v>5</v>
      </c>
      <c r="G12" s="12">
        <f>0</f>
        <v>0</v>
      </c>
      <c r="H12" s="12">
        <f>78</f>
        <v>78</v>
      </c>
      <c r="I12" s="5">
        <f>G12+H12</f>
        <v>78</v>
      </c>
    </row>
    <row r="13" spans="1:13" x14ac:dyDescent="0.3">
      <c r="A13" s="19">
        <v>6</v>
      </c>
      <c r="B13" s="15">
        <v>0</v>
      </c>
      <c r="E13" s="5" t="s">
        <v>6</v>
      </c>
      <c r="F13" s="5"/>
      <c r="G13" s="5">
        <f>G11+G12</f>
        <v>33</v>
      </c>
      <c r="H13" s="5">
        <f>H11+H12</f>
        <v>80</v>
      </c>
      <c r="I13" s="5"/>
    </row>
    <row r="14" spans="1:13" x14ac:dyDescent="0.3">
      <c r="A14" s="19">
        <v>6</v>
      </c>
      <c r="B14" s="15">
        <v>0</v>
      </c>
    </row>
    <row r="15" spans="1:13" x14ac:dyDescent="0.3">
      <c r="A15" s="19">
        <v>6</v>
      </c>
      <c r="B15" s="15">
        <v>0</v>
      </c>
      <c r="G15" s="5" t="s">
        <v>7</v>
      </c>
      <c r="H15" s="5">
        <f>G13+H13</f>
        <v>113</v>
      </c>
    </row>
    <row r="16" spans="1:13" x14ac:dyDescent="0.3">
      <c r="A16" s="19">
        <v>8</v>
      </c>
      <c r="B16" s="15">
        <v>0</v>
      </c>
    </row>
    <row r="17" spans="1:9" x14ac:dyDescent="0.3">
      <c r="A17" s="19">
        <v>8</v>
      </c>
      <c r="B17" s="15">
        <v>0</v>
      </c>
      <c r="D17" s="10"/>
      <c r="E17" s="11" t="s">
        <v>12</v>
      </c>
      <c r="F17" s="5">
        <f>G11/(G11+H11)</f>
        <v>0.94285714285714284</v>
      </c>
    </row>
    <row r="18" spans="1:9" x14ac:dyDescent="0.3">
      <c r="A18" s="19">
        <v>8</v>
      </c>
      <c r="B18" s="15">
        <v>0</v>
      </c>
      <c r="E18" s="11" t="s">
        <v>8</v>
      </c>
      <c r="F18" s="5">
        <f>H12/(G12+H12)</f>
        <v>1</v>
      </c>
    </row>
    <row r="19" spans="1:9" x14ac:dyDescent="0.3">
      <c r="A19" s="19">
        <v>8</v>
      </c>
      <c r="B19" s="15">
        <v>0</v>
      </c>
      <c r="E19" s="11" t="s">
        <v>9</v>
      </c>
      <c r="F19" s="5">
        <f>G11/G13</f>
        <v>1</v>
      </c>
      <c r="I19" t="s">
        <v>33</v>
      </c>
    </row>
    <row r="20" spans="1:9" x14ac:dyDescent="0.3">
      <c r="A20" s="19">
        <v>8</v>
      </c>
      <c r="B20" s="15">
        <v>0</v>
      </c>
      <c r="E20" s="11" t="s">
        <v>10</v>
      </c>
      <c r="F20" s="5">
        <f>(G11+H12)/L11</f>
        <v>0.98230088495575218</v>
      </c>
      <c r="I20">
        <v>78</v>
      </c>
    </row>
    <row r="21" spans="1:9" x14ac:dyDescent="0.3">
      <c r="A21" s="19">
        <v>8</v>
      </c>
      <c r="B21" s="15">
        <v>0</v>
      </c>
      <c r="E21" s="11" t="s">
        <v>11</v>
      </c>
      <c r="F21" s="5">
        <f>2*(1/(1/F17+1/F19))</f>
        <v>0.97058823529411764</v>
      </c>
    </row>
    <row r="22" spans="1:9" x14ac:dyDescent="0.3">
      <c r="A22" s="19">
        <v>8</v>
      </c>
      <c r="B22" s="15">
        <v>0</v>
      </c>
    </row>
    <row r="23" spans="1:9" x14ac:dyDescent="0.3">
      <c r="A23" s="19">
        <v>8</v>
      </c>
      <c r="B23" s="15">
        <v>0</v>
      </c>
    </row>
    <row r="24" spans="1:9" x14ac:dyDescent="0.3">
      <c r="A24" s="19">
        <v>6</v>
      </c>
      <c r="B24" s="15">
        <v>0</v>
      </c>
      <c r="E24" s="22" t="s">
        <v>13</v>
      </c>
      <c r="F24" t="s">
        <v>18</v>
      </c>
    </row>
    <row r="25" spans="1:9" x14ac:dyDescent="0.3">
      <c r="A25" s="19">
        <v>6</v>
      </c>
      <c r="B25" s="15">
        <v>0</v>
      </c>
    </row>
    <row r="26" spans="1:9" x14ac:dyDescent="0.3">
      <c r="A26" s="19">
        <v>6</v>
      </c>
      <c r="B26" s="15">
        <v>0</v>
      </c>
    </row>
    <row r="27" spans="1:9" x14ac:dyDescent="0.3">
      <c r="A27" s="19">
        <v>6</v>
      </c>
      <c r="B27" s="15">
        <v>0</v>
      </c>
    </row>
    <row r="28" spans="1:9" x14ac:dyDescent="0.3">
      <c r="A28" s="19">
        <v>8</v>
      </c>
      <c r="B28" s="15">
        <v>0</v>
      </c>
    </row>
    <row r="29" spans="1:9" x14ac:dyDescent="0.3">
      <c r="A29" s="19">
        <v>8</v>
      </c>
      <c r="B29" s="15">
        <v>0</v>
      </c>
    </row>
    <row r="30" spans="1:9" x14ac:dyDescent="0.3">
      <c r="A30" s="19">
        <v>8</v>
      </c>
      <c r="B30" s="15">
        <v>0</v>
      </c>
    </row>
    <row r="31" spans="1:9" x14ac:dyDescent="0.3">
      <c r="A31" s="19">
        <v>8</v>
      </c>
      <c r="B31" s="15">
        <v>0</v>
      </c>
    </row>
    <row r="32" spans="1:9" x14ac:dyDescent="0.3">
      <c r="A32" s="19">
        <v>6</v>
      </c>
      <c r="B32" s="15">
        <v>0</v>
      </c>
    </row>
    <row r="33" spans="1:2" x14ac:dyDescent="0.3">
      <c r="A33" s="19">
        <v>8</v>
      </c>
      <c r="B33" s="15">
        <v>0</v>
      </c>
    </row>
    <row r="34" spans="1:2" x14ac:dyDescent="0.3">
      <c r="A34" s="19">
        <v>6</v>
      </c>
      <c r="B34" s="15">
        <v>0</v>
      </c>
    </row>
    <row r="35" spans="1:2" x14ac:dyDescent="0.3">
      <c r="A35" s="19">
        <v>16</v>
      </c>
      <c r="B35" s="15">
        <v>0</v>
      </c>
    </row>
    <row r="36" spans="1:2" x14ac:dyDescent="0.3">
      <c r="A36" s="19">
        <v>16</v>
      </c>
      <c r="B36" s="15">
        <v>0</v>
      </c>
    </row>
    <row r="37" spans="1:2" x14ac:dyDescent="0.3">
      <c r="A37" s="19">
        <v>16</v>
      </c>
      <c r="B37" s="15">
        <v>0</v>
      </c>
    </row>
    <row r="38" spans="1:2" x14ac:dyDescent="0.3">
      <c r="A38" s="19">
        <v>16</v>
      </c>
      <c r="B38" s="15">
        <v>0</v>
      </c>
    </row>
    <row r="39" spans="1:2" x14ac:dyDescent="0.3">
      <c r="A39" s="19">
        <v>12</v>
      </c>
      <c r="B39" s="15">
        <v>0</v>
      </c>
    </row>
    <row r="40" spans="1:2" x14ac:dyDescent="0.3">
      <c r="A40" s="19">
        <v>12</v>
      </c>
      <c r="B40" s="15">
        <v>0</v>
      </c>
    </row>
    <row r="41" spans="1:2" x14ac:dyDescent="0.3">
      <c r="A41" s="19">
        <v>12</v>
      </c>
      <c r="B41" s="15">
        <v>0</v>
      </c>
    </row>
    <row r="42" spans="1:2" x14ac:dyDescent="0.3">
      <c r="A42" s="19">
        <v>16</v>
      </c>
      <c r="B42" s="15">
        <v>0</v>
      </c>
    </row>
    <row r="43" spans="1:2" x14ac:dyDescent="0.3">
      <c r="A43" s="19">
        <v>16</v>
      </c>
      <c r="B43" s="15">
        <v>0</v>
      </c>
    </row>
    <row r="44" spans="1:2" x14ac:dyDescent="0.3">
      <c r="A44" s="19">
        <v>16</v>
      </c>
      <c r="B44" s="15">
        <v>0</v>
      </c>
    </row>
    <row r="45" spans="1:2" x14ac:dyDescent="0.3">
      <c r="A45" s="19">
        <v>16</v>
      </c>
      <c r="B45" s="15">
        <v>0</v>
      </c>
    </row>
    <row r="46" spans="1:2" x14ac:dyDescent="0.3">
      <c r="A46" s="19">
        <v>16</v>
      </c>
      <c r="B46" s="15">
        <v>0</v>
      </c>
    </row>
    <row r="47" spans="1:2" x14ac:dyDescent="0.3">
      <c r="A47" s="19">
        <v>12</v>
      </c>
      <c r="B47" s="15">
        <v>0</v>
      </c>
    </row>
    <row r="48" spans="1:2" x14ac:dyDescent="0.3">
      <c r="A48" s="19">
        <v>12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16</v>
      </c>
      <c r="B50" s="15">
        <v>0</v>
      </c>
    </row>
    <row r="51" spans="1:2" x14ac:dyDescent="0.3">
      <c r="A51" s="19">
        <v>16</v>
      </c>
      <c r="B51" s="15">
        <v>0</v>
      </c>
    </row>
    <row r="52" spans="1:2" x14ac:dyDescent="0.3">
      <c r="A52" s="19">
        <v>16</v>
      </c>
      <c r="B52" s="15">
        <v>0</v>
      </c>
    </row>
    <row r="53" spans="1:2" x14ac:dyDescent="0.3">
      <c r="A53" s="19">
        <v>16</v>
      </c>
      <c r="B53" s="15">
        <v>0</v>
      </c>
    </row>
    <row r="54" spans="1:2" x14ac:dyDescent="0.3">
      <c r="A54" s="19">
        <v>16</v>
      </c>
      <c r="B54" s="15">
        <v>0</v>
      </c>
    </row>
    <row r="55" spans="1:2" x14ac:dyDescent="0.3">
      <c r="A55" s="19">
        <v>8</v>
      </c>
      <c r="B55" s="15">
        <v>0</v>
      </c>
    </row>
    <row r="56" spans="1:2" x14ac:dyDescent="0.3">
      <c r="A56" s="19">
        <v>12</v>
      </c>
      <c r="B56" s="15">
        <v>0</v>
      </c>
    </row>
    <row r="57" spans="1:2" x14ac:dyDescent="0.3">
      <c r="A57" s="19">
        <v>12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16</v>
      </c>
      <c r="B59" s="15">
        <v>0</v>
      </c>
    </row>
    <row r="60" spans="1:2" x14ac:dyDescent="0.3">
      <c r="A60" s="19">
        <v>16</v>
      </c>
      <c r="B60" s="15">
        <v>0</v>
      </c>
    </row>
    <row r="61" spans="1:2" x14ac:dyDescent="0.3">
      <c r="A61" s="19">
        <v>12</v>
      </c>
      <c r="B61" s="15">
        <v>0</v>
      </c>
    </row>
    <row r="62" spans="1:2" x14ac:dyDescent="0.3">
      <c r="A62" s="19">
        <v>16</v>
      </c>
      <c r="B62" s="15">
        <v>0</v>
      </c>
    </row>
    <row r="63" spans="1:2" x14ac:dyDescent="0.3">
      <c r="A63" s="19">
        <v>16</v>
      </c>
      <c r="B63" s="15">
        <v>0</v>
      </c>
    </row>
    <row r="64" spans="1:2" x14ac:dyDescent="0.3">
      <c r="A64" s="19">
        <v>8</v>
      </c>
      <c r="B64" s="15">
        <v>0</v>
      </c>
    </row>
    <row r="65" spans="1:14" x14ac:dyDescent="0.3">
      <c r="A65" s="19">
        <v>8</v>
      </c>
      <c r="B65" s="15">
        <v>0</v>
      </c>
      <c r="N65">
        <v>37</v>
      </c>
    </row>
    <row r="66" spans="1:14" x14ac:dyDescent="0.3">
      <c r="A66" s="19">
        <v>16</v>
      </c>
      <c r="B66" s="15">
        <v>0</v>
      </c>
    </row>
    <row r="67" spans="1:14" x14ac:dyDescent="0.3">
      <c r="A67" s="19">
        <v>8</v>
      </c>
      <c r="B67" s="15">
        <v>0</v>
      </c>
    </row>
    <row r="68" spans="1:14" x14ac:dyDescent="0.3">
      <c r="A68" s="19">
        <v>12</v>
      </c>
      <c r="B68" s="15">
        <v>0</v>
      </c>
    </row>
    <row r="69" spans="1:14" x14ac:dyDescent="0.3">
      <c r="A69">
        <v>12</v>
      </c>
      <c r="B69">
        <v>0</v>
      </c>
    </row>
    <row r="70" spans="1:14" x14ac:dyDescent="0.3">
      <c r="A70">
        <v>16</v>
      </c>
      <c r="B70">
        <v>0</v>
      </c>
    </row>
    <row r="71" spans="1:14" x14ac:dyDescent="0.3">
      <c r="A71">
        <v>16</v>
      </c>
      <c r="B71">
        <v>0</v>
      </c>
    </row>
    <row r="72" spans="1:14" x14ac:dyDescent="0.3">
      <c r="A72">
        <v>16</v>
      </c>
      <c r="B72">
        <v>0</v>
      </c>
    </row>
    <row r="73" spans="1:14" x14ac:dyDescent="0.3">
      <c r="A73">
        <v>12</v>
      </c>
      <c r="B73">
        <v>0</v>
      </c>
    </row>
    <row r="74" spans="1:14" x14ac:dyDescent="0.3">
      <c r="A74">
        <v>12</v>
      </c>
      <c r="B74">
        <v>0</v>
      </c>
    </row>
    <row r="75" spans="1:14" x14ac:dyDescent="0.3">
      <c r="A75">
        <v>12</v>
      </c>
      <c r="B75">
        <v>0</v>
      </c>
    </row>
    <row r="76" spans="1:14" x14ac:dyDescent="0.3">
      <c r="A76">
        <v>6</v>
      </c>
      <c r="B76">
        <v>0</v>
      </c>
    </row>
    <row r="77" spans="1:14" x14ac:dyDescent="0.3">
      <c r="A77">
        <v>8</v>
      </c>
      <c r="B77">
        <v>0</v>
      </c>
    </row>
    <row r="78" spans="1:14" x14ac:dyDescent="0.3">
      <c r="A78">
        <v>12</v>
      </c>
      <c r="B78">
        <v>0</v>
      </c>
    </row>
    <row r="79" spans="1:14" x14ac:dyDescent="0.3">
      <c r="A79">
        <v>16</v>
      </c>
      <c r="B79">
        <v>0</v>
      </c>
    </row>
    <row r="80" spans="1:14" x14ac:dyDescent="0.3">
      <c r="A80">
        <v>16</v>
      </c>
      <c r="B80">
        <v>0</v>
      </c>
    </row>
    <row r="81" spans="1:2" x14ac:dyDescent="0.3">
      <c r="A81">
        <v>16</v>
      </c>
      <c r="B81">
        <v>1</v>
      </c>
    </row>
    <row r="82" spans="1:2" x14ac:dyDescent="0.3">
      <c r="A82">
        <v>122.400001525878</v>
      </c>
      <c r="B82">
        <v>1</v>
      </c>
    </row>
    <row r="83" spans="1:2" x14ac:dyDescent="0.3">
      <c r="A83">
        <v>122.400001525878</v>
      </c>
      <c r="B83">
        <v>1</v>
      </c>
    </row>
    <row r="84" spans="1:2" x14ac:dyDescent="0.3">
      <c r="A84">
        <v>104.09999847412099</v>
      </c>
      <c r="B84">
        <v>1</v>
      </c>
    </row>
    <row r="85" spans="1:2" x14ac:dyDescent="0.3">
      <c r="A85">
        <v>26.270000457763601</v>
      </c>
      <c r="B85">
        <v>1</v>
      </c>
    </row>
    <row r="86" spans="1:2" x14ac:dyDescent="0.3">
      <c r="A86">
        <v>25.228000640869102</v>
      </c>
      <c r="B86">
        <v>1</v>
      </c>
    </row>
    <row r="87" spans="1:2" x14ac:dyDescent="0.3">
      <c r="A87">
        <v>21.277999877929599</v>
      </c>
      <c r="B87">
        <v>1</v>
      </c>
    </row>
    <row r="88" spans="1:2" x14ac:dyDescent="0.3">
      <c r="A88">
        <v>21.440000534057599</v>
      </c>
      <c r="B88">
        <v>1</v>
      </c>
    </row>
    <row r="89" spans="1:2" x14ac:dyDescent="0.3">
      <c r="A89">
        <v>21.7759990692138</v>
      </c>
      <c r="B89">
        <v>1</v>
      </c>
    </row>
    <row r="90" spans="1:2" x14ac:dyDescent="0.3">
      <c r="A90">
        <v>20.665000915527301</v>
      </c>
      <c r="B90">
        <v>1</v>
      </c>
    </row>
    <row r="91" spans="1:2" x14ac:dyDescent="0.3">
      <c r="A91">
        <v>19.8050003051757</v>
      </c>
      <c r="B91">
        <v>1</v>
      </c>
    </row>
    <row r="92" spans="1:2" x14ac:dyDescent="0.3">
      <c r="A92">
        <v>19.708999633788999</v>
      </c>
      <c r="B92">
        <v>1</v>
      </c>
    </row>
    <row r="93" spans="1:2" x14ac:dyDescent="0.3">
      <c r="A93">
        <v>20.688999176025298</v>
      </c>
      <c r="B93">
        <v>1</v>
      </c>
    </row>
    <row r="94" spans="1:2" x14ac:dyDescent="0.3">
      <c r="A94">
        <v>19.714000701904201</v>
      </c>
      <c r="B94">
        <v>1</v>
      </c>
    </row>
    <row r="95" spans="1:2" x14ac:dyDescent="0.3">
      <c r="A95">
        <v>19.804000854492099</v>
      </c>
      <c r="B95">
        <v>1</v>
      </c>
    </row>
    <row r="96" spans="1:2" x14ac:dyDescent="0.3">
      <c r="A96">
        <v>21.658000946044901</v>
      </c>
      <c r="B96">
        <v>1</v>
      </c>
    </row>
    <row r="97" spans="1:2" x14ac:dyDescent="0.3">
      <c r="A97">
        <v>19.625999450683501</v>
      </c>
      <c r="B97">
        <v>1</v>
      </c>
    </row>
    <row r="98" spans="1:2" x14ac:dyDescent="0.3">
      <c r="A98">
        <v>20.881999969482401</v>
      </c>
      <c r="B98">
        <v>1</v>
      </c>
    </row>
    <row r="99" spans="1:2" x14ac:dyDescent="0.3">
      <c r="A99">
        <v>20.541999816894499</v>
      </c>
      <c r="B99">
        <v>1</v>
      </c>
    </row>
    <row r="100" spans="1:2" x14ac:dyDescent="0.3">
      <c r="A100">
        <v>20.0100002288818</v>
      </c>
      <c r="B100">
        <v>1</v>
      </c>
    </row>
    <row r="101" spans="1:2" x14ac:dyDescent="0.3">
      <c r="A101">
        <v>122.400001525878</v>
      </c>
      <c r="B101">
        <v>1</v>
      </c>
    </row>
    <row r="102" spans="1:2" x14ac:dyDescent="0.3">
      <c r="A102">
        <v>56.099998474121001</v>
      </c>
      <c r="B102">
        <v>1</v>
      </c>
    </row>
    <row r="103" spans="1:2" x14ac:dyDescent="0.3">
      <c r="A103">
        <v>19.6380004882812</v>
      </c>
      <c r="B103">
        <v>1</v>
      </c>
    </row>
    <row r="104" spans="1:2" x14ac:dyDescent="0.3">
      <c r="A104">
        <v>20.183000564575099</v>
      </c>
      <c r="B104">
        <v>1</v>
      </c>
    </row>
    <row r="105" spans="1:2" x14ac:dyDescent="0.3">
      <c r="A105">
        <v>20.638999938964801</v>
      </c>
      <c r="B105">
        <v>1</v>
      </c>
    </row>
    <row r="106" spans="1:2" x14ac:dyDescent="0.3">
      <c r="A106">
        <v>20.176000595092699</v>
      </c>
      <c r="B106">
        <v>1</v>
      </c>
    </row>
    <row r="107" spans="1:2" x14ac:dyDescent="0.3">
      <c r="A107">
        <v>25.320999145507798</v>
      </c>
      <c r="B107">
        <v>1</v>
      </c>
    </row>
    <row r="108" spans="1:2" x14ac:dyDescent="0.3">
      <c r="A108">
        <v>22.166999816894499</v>
      </c>
      <c r="B108">
        <v>1</v>
      </c>
    </row>
    <row r="109" spans="1:2" x14ac:dyDescent="0.3">
      <c r="A109">
        <v>22.7369995117187</v>
      </c>
      <c r="B109">
        <v>1</v>
      </c>
    </row>
    <row r="110" spans="1:2" x14ac:dyDescent="0.3">
      <c r="A110">
        <v>21.2329998016357</v>
      </c>
      <c r="B110">
        <v>1</v>
      </c>
    </row>
    <row r="111" spans="1:2" x14ac:dyDescent="0.3">
      <c r="A111">
        <v>20.6380004882812</v>
      </c>
      <c r="B111">
        <v>1</v>
      </c>
    </row>
    <row r="112" spans="1:2" x14ac:dyDescent="0.3">
      <c r="A112">
        <v>20.297000885009702</v>
      </c>
      <c r="B112">
        <v>1</v>
      </c>
    </row>
    <row r="113" spans="1:2" x14ac:dyDescent="0.3">
      <c r="A113">
        <v>20.201000213623001</v>
      </c>
      <c r="B113">
        <v>1</v>
      </c>
    </row>
    <row r="114" spans="1:2" x14ac:dyDescent="0.3">
      <c r="A114">
        <v>24.290000915527301</v>
      </c>
      <c r="B1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workbookViewId="0">
      <selection activeCell="K15" sqref="K15"/>
    </sheetView>
  </sheetViews>
  <sheetFormatPr defaultRowHeight="14.4" x14ac:dyDescent="0.3"/>
  <cols>
    <col min="4" max="4" width="38" customWidth="1"/>
  </cols>
  <sheetData>
    <row r="1" spans="1:13" x14ac:dyDescent="0.3">
      <c r="A1" s="21" t="s">
        <v>23</v>
      </c>
      <c r="B1" s="18" t="s">
        <v>22</v>
      </c>
      <c r="C1" s="23"/>
      <c r="D1" s="14" t="s">
        <v>29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16</v>
      </c>
      <c r="B4" s="15">
        <v>0</v>
      </c>
      <c r="I4" s="3"/>
    </row>
    <row r="5" spans="1:13" x14ac:dyDescent="0.3">
      <c r="A5" s="19">
        <v>16</v>
      </c>
      <c r="B5" s="15">
        <v>0</v>
      </c>
      <c r="E5" s="12" t="s">
        <v>0</v>
      </c>
      <c r="F5" t="s">
        <v>19</v>
      </c>
    </row>
    <row r="6" spans="1:13" x14ac:dyDescent="0.3">
      <c r="A6" s="19">
        <v>16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8</v>
      </c>
      <c r="B7" s="15">
        <v>0</v>
      </c>
      <c r="I7" s="4"/>
    </row>
    <row r="8" spans="1:13" x14ac:dyDescent="0.3">
      <c r="A8" s="19">
        <v>8</v>
      </c>
      <c r="B8" s="15">
        <v>0</v>
      </c>
    </row>
    <row r="9" spans="1:13" x14ac:dyDescent="0.3">
      <c r="A9" s="19">
        <v>12</v>
      </c>
      <c r="B9" s="15">
        <v>0</v>
      </c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8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8</v>
      </c>
      <c r="B11" s="15">
        <v>0</v>
      </c>
      <c r="E11" s="13" t="s">
        <v>3</v>
      </c>
      <c r="F11" s="8" t="s">
        <v>4</v>
      </c>
      <c r="G11" s="11">
        <f>206-87</f>
        <v>119</v>
      </c>
      <c r="H11" s="11">
        <f>87-78</f>
        <v>9</v>
      </c>
      <c r="I11" s="5">
        <f>G11+H11</f>
        <v>128</v>
      </c>
      <c r="K11" s="5" t="s">
        <v>7</v>
      </c>
      <c r="L11" s="20">
        <f>I11+I12</f>
        <v>272</v>
      </c>
    </row>
    <row r="12" spans="1:13" x14ac:dyDescent="0.3">
      <c r="A12" s="19">
        <v>8</v>
      </c>
      <c r="B12" s="15">
        <v>0</v>
      </c>
      <c r="E12" s="13" t="s">
        <v>2</v>
      </c>
      <c r="F12" s="8" t="s">
        <v>5</v>
      </c>
      <c r="G12" s="12">
        <v>0</v>
      </c>
      <c r="H12" s="12">
        <f>78+272-206</f>
        <v>144</v>
      </c>
      <c r="I12" s="5">
        <f>G12+H12</f>
        <v>144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119</v>
      </c>
      <c r="H13" s="5">
        <f>H11+H12</f>
        <v>153</v>
      </c>
      <c r="I13" s="5"/>
    </row>
    <row r="14" spans="1:13" x14ac:dyDescent="0.3">
      <c r="A14" s="19">
        <v>8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272</v>
      </c>
    </row>
    <row r="16" spans="1:13" x14ac:dyDescent="0.3">
      <c r="A16" s="19">
        <v>8</v>
      </c>
      <c r="B16" s="15">
        <v>0</v>
      </c>
    </row>
    <row r="17" spans="1:10" x14ac:dyDescent="0.3">
      <c r="A17" s="19">
        <v>8</v>
      </c>
      <c r="B17" s="15">
        <v>0</v>
      </c>
      <c r="D17" s="10"/>
      <c r="E17" s="11" t="s">
        <v>12</v>
      </c>
      <c r="F17" s="5">
        <f>G11/(G11+H11)</f>
        <v>0.9296875</v>
      </c>
    </row>
    <row r="18" spans="1:10" x14ac:dyDescent="0.3">
      <c r="A18" s="19">
        <v>8</v>
      </c>
      <c r="B18" s="15">
        <v>0</v>
      </c>
      <c r="E18" s="11" t="s">
        <v>8</v>
      </c>
      <c r="F18" s="5">
        <f>H12/(G12+H12)</f>
        <v>1</v>
      </c>
      <c r="I18" t="s">
        <v>33</v>
      </c>
    </row>
    <row r="19" spans="1:10" x14ac:dyDescent="0.3">
      <c r="A19" s="19">
        <v>8</v>
      </c>
      <c r="B19" s="15">
        <v>0</v>
      </c>
      <c r="E19" s="11" t="s">
        <v>9</v>
      </c>
      <c r="F19" s="5">
        <f>G11/G13</f>
        <v>1</v>
      </c>
      <c r="I19">
        <v>78</v>
      </c>
      <c r="J19">
        <v>206</v>
      </c>
    </row>
    <row r="20" spans="1:10" x14ac:dyDescent="0.3">
      <c r="A20" s="19">
        <v>8</v>
      </c>
      <c r="B20" s="15">
        <v>0</v>
      </c>
      <c r="E20" s="11" t="s">
        <v>10</v>
      </c>
      <c r="F20" s="5">
        <f>(G11+H12)/L11</f>
        <v>0.96691176470588236</v>
      </c>
    </row>
    <row r="21" spans="1:10" x14ac:dyDescent="0.3">
      <c r="A21" s="19">
        <v>8</v>
      </c>
      <c r="B21" s="15">
        <v>0</v>
      </c>
      <c r="E21" s="11" t="s">
        <v>11</v>
      </c>
      <c r="F21" s="5">
        <f>2*(1/(1/F17+1/F19))</f>
        <v>0.96356275303643735</v>
      </c>
    </row>
    <row r="22" spans="1:10" x14ac:dyDescent="0.3">
      <c r="A22" s="19">
        <v>8</v>
      </c>
      <c r="B22" s="15">
        <v>0</v>
      </c>
    </row>
    <row r="23" spans="1:10" x14ac:dyDescent="0.3">
      <c r="A23" s="19">
        <v>8</v>
      </c>
      <c r="B23" s="15">
        <v>0</v>
      </c>
    </row>
    <row r="24" spans="1:10" x14ac:dyDescent="0.3">
      <c r="A24" s="19">
        <v>8</v>
      </c>
      <c r="B24" s="15">
        <v>0</v>
      </c>
      <c r="E24" s="22" t="s">
        <v>13</v>
      </c>
      <c r="F24" t="s">
        <v>18</v>
      </c>
    </row>
    <row r="25" spans="1:10" x14ac:dyDescent="0.3">
      <c r="A25" s="19">
        <v>8</v>
      </c>
      <c r="B25" s="15">
        <v>0</v>
      </c>
    </row>
    <row r="26" spans="1:10" x14ac:dyDescent="0.3">
      <c r="A26" s="19">
        <v>8</v>
      </c>
      <c r="B26" s="15">
        <v>0</v>
      </c>
    </row>
    <row r="27" spans="1:10" x14ac:dyDescent="0.3">
      <c r="A27" s="19">
        <v>8</v>
      </c>
      <c r="B27" s="15">
        <v>0</v>
      </c>
    </row>
    <row r="28" spans="1:10" x14ac:dyDescent="0.3">
      <c r="A28" s="19">
        <v>12</v>
      </c>
      <c r="B28" s="15">
        <v>0</v>
      </c>
    </row>
    <row r="29" spans="1:10" x14ac:dyDescent="0.3">
      <c r="A29" s="19">
        <v>12</v>
      </c>
      <c r="B29" s="15">
        <v>0</v>
      </c>
    </row>
    <row r="30" spans="1:10" x14ac:dyDescent="0.3">
      <c r="A30" s="19">
        <v>12</v>
      </c>
      <c r="B30" s="15">
        <v>0</v>
      </c>
    </row>
    <row r="31" spans="1:10" x14ac:dyDescent="0.3">
      <c r="A31" s="19">
        <v>8</v>
      </c>
      <c r="B31" s="15">
        <v>0</v>
      </c>
    </row>
    <row r="32" spans="1:10" x14ac:dyDescent="0.3">
      <c r="A32" s="19">
        <v>8</v>
      </c>
      <c r="B32" s="15">
        <v>0</v>
      </c>
    </row>
    <row r="33" spans="1:2" x14ac:dyDescent="0.3">
      <c r="A33" s="19">
        <v>8</v>
      </c>
      <c r="B33" s="15">
        <v>0</v>
      </c>
    </row>
    <row r="34" spans="1:2" x14ac:dyDescent="0.3">
      <c r="A34" s="19">
        <v>12</v>
      </c>
      <c r="B34" s="15">
        <v>0</v>
      </c>
    </row>
    <row r="35" spans="1:2" x14ac:dyDescent="0.3">
      <c r="A35" s="19">
        <v>16</v>
      </c>
      <c r="B35" s="15">
        <v>0</v>
      </c>
    </row>
    <row r="36" spans="1:2" x14ac:dyDescent="0.3">
      <c r="A36" s="19">
        <v>16</v>
      </c>
      <c r="B36" s="15">
        <v>0</v>
      </c>
    </row>
    <row r="37" spans="1:2" x14ac:dyDescent="0.3">
      <c r="A37" s="19">
        <v>16</v>
      </c>
      <c r="B37" s="15">
        <v>0</v>
      </c>
    </row>
    <row r="38" spans="1:2" x14ac:dyDescent="0.3">
      <c r="A38" s="19">
        <v>8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8</v>
      </c>
      <c r="B40" s="15">
        <v>0</v>
      </c>
    </row>
    <row r="41" spans="1:2" x14ac:dyDescent="0.3">
      <c r="A41" s="19">
        <v>8</v>
      </c>
      <c r="B41" s="15">
        <v>0</v>
      </c>
    </row>
    <row r="42" spans="1:2" x14ac:dyDescent="0.3">
      <c r="A42" s="19">
        <v>8</v>
      </c>
      <c r="B42" s="15">
        <v>0</v>
      </c>
    </row>
    <row r="43" spans="1:2" x14ac:dyDescent="0.3">
      <c r="A43" s="19">
        <v>8</v>
      </c>
      <c r="B43" s="15">
        <v>0</v>
      </c>
    </row>
    <row r="44" spans="1:2" x14ac:dyDescent="0.3">
      <c r="A44" s="19">
        <v>6</v>
      </c>
      <c r="B44" s="15">
        <v>0</v>
      </c>
    </row>
    <row r="45" spans="1:2" x14ac:dyDescent="0.3">
      <c r="A45" s="19">
        <v>12</v>
      </c>
      <c r="B45" s="15">
        <v>0</v>
      </c>
    </row>
    <row r="46" spans="1:2" x14ac:dyDescent="0.3">
      <c r="A46" s="19">
        <v>12</v>
      </c>
      <c r="B46" s="15">
        <v>0</v>
      </c>
    </row>
    <row r="47" spans="1:2" x14ac:dyDescent="0.3">
      <c r="A47" s="19">
        <v>12</v>
      </c>
      <c r="B47" s="15">
        <v>0</v>
      </c>
    </row>
    <row r="48" spans="1:2" x14ac:dyDescent="0.3">
      <c r="A48" s="19">
        <v>12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24</v>
      </c>
      <c r="B50" s="15">
        <v>0</v>
      </c>
    </row>
    <row r="51" spans="1:2" x14ac:dyDescent="0.3">
      <c r="A51" s="19">
        <v>12</v>
      </c>
      <c r="B51" s="15">
        <v>0</v>
      </c>
    </row>
    <row r="52" spans="1:2" x14ac:dyDescent="0.3">
      <c r="A52" s="19">
        <v>12</v>
      </c>
      <c r="B52" s="15">
        <v>0</v>
      </c>
    </row>
    <row r="53" spans="1:2" x14ac:dyDescent="0.3">
      <c r="A53" s="19">
        <v>16</v>
      </c>
      <c r="B53" s="15">
        <v>0</v>
      </c>
    </row>
    <row r="54" spans="1:2" x14ac:dyDescent="0.3">
      <c r="A54" s="19">
        <v>16</v>
      </c>
      <c r="B54" s="15">
        <v>0</v>
      </c>
    </row>
    <row r="55" spans="1:2" x14ac:dyDescent="0.3">
      <c r="A55" s="19">
        <v>16</v>
      </c>
      <c r="B55" s="15">
        <v>0</v>
      </c>
    </row>
    <row r="56" spans="1:2" x14ac:dyDescent="0.3">
      <c r="A56" s="19">
        <v>16</v>
      </c>
      <c r="B56" s="15">
        <v>0</v>
      </c>
    </row>
    <row r="57" spans="1:2" x14ac:dyDescent="0.3">
      <c r="A57" s="19">
        <v>16</v>
      </c>
      <c r="B57" s="15">
        <v>0</v>
      </c>
    </row>
    <row r="58" spans="1:2" x14ac:dyDescent="0.3">
      <c r="A58" s="19">
        <v>12</v>
      </c>
      <c r="B58" s="15">
        <v>0</v>
      </c>
    </row>
    <row r="59" spans="1:2" x14ac:dyDescent="0.3">
      <c r="A59" s="19">
        <v>12</v>
      </c>
      <c r="B59" s="15">
        <v>0</v>
      </c>
    </row>
    <row r="60" spans="1:2" x14ac:dyDescent="0.3">
      <c r="A60" s="19">
        <v>12</v>
      </c>
      <c r="B60" s="15">
        <v>0</v>
      </c>
    </row>
    <row r="61" spans="1:2" x14ac:dyDescent="0.3">
      <c r="A61" s="19">
        <v>8</v>
      </c>
      <c r="B61" s="15">
        <v>0</v>
      </c>
    </row>
    <row r="62" spans="1:2" x14ac:dyDescent="0.3">
      <c r="A62" s="19">
        <v>8</v>
      </c>
      <c r="B62" s="15">
        <v>0</v>
      </c>
    </row>
    <row r="63" spans="1:2" x14ac:dyDescent="0.3">
      <c r="A63" s="19">
        <v>12</v>
      </c>
      <c r="B63" s="15">
        <v>0</v>
      </c>
    </row>
    <row r="64" spans="1:2" x14ac:dyDescent="0.3">
      <c r="A64" s="19">
        <v>8</v>
      </c>
      <c r="B64" s="15">
        <v>0</v>
      </c>
    </row>
    <row r="65" spans="1:17" x14ac:dyDescent="0.3">
      <c r="A65" s="19">
        <v>12</v>
      </c>
      <c r="B65" s="15">
        <v>0</v>
      </c>
      <c r="L65">
        <v>41</v>
      </c>
      <c r="Q65">
        <v>241</v>
      </c>
    </row>
    <row r="66" spans="1:17" x14ac:dyDescent="0.3">
      <c r="A66" s="19">
        <v>8</v>
      </c>
      <c r="B66" s="15">
        <v>0</v>
      </c>
    </row>
    <row r="67" spans="1:17" x14ac:dyDescent="0.3">
      <c r="A67">
        <v>12</v>
      </c>
      <c r="B67">
        <v>0</v>
      </c>
    </row>
    <row r="68" spans="1:17" x14ac:dyDescent="0.3">
      <c r="A68">
        <v>12</v>
      </c>
      <c r="B68">
        <v>0</v>
      </c>
    </row>
    <row r="69" spans="1:17" x14ac:dyDescent="0.3">
      <c r="A69">
        <v>12</v>
      </c>
      <c r="B69">
        <v>0</v>
      </c>
    </row>
    <row r="70" spans="1:17" x14ac:dyDescent="0.3">
      <c r="A70">
        <v>12</v>
      </c>
      <c r="B70">
        <v>0</v>
      </c>
    </row>
    <row r="71" spans="1:17" x14ac:dyDescent="0.3">
      <c r="A71">
        <v>16</v>
      </c>
      <c r="B71">
        <v>0</v>
      </c>
    </row>
    <row r="72" spans="1:17" x14ac:dyDescent="0.3">
      <c r="A72">
        <v>8</v>
      </c>
      <c r="B72">
        <v>0</v>
      </c>
    </row>
    <row r="73" spans="1:17" x14ac:dyDescent="0.3">
      <c r="A73">
        <v>12</v>
      </c>
      <c r="B73">
        <v>0</v>
      </c>
    </row>
    <row r="74" spans="1:17" x14ac:dyDescent="0.3">
      <c r="A74">
        <v>12</v>
      </c>
      <c r="B74">
        <v>0</v>
      </c>
    </row>
    <row r="75" spans="1:17" x14ac:dyDescent="0.3">
      <c r="A75">
        <v>12</v>
      </c>
      <c r="B75">
        <v>0</v>
      </c>
    </row>
    <row r="76" spans="1:17" x14ac:dyDescent="0.3">
      <c r="A76">
        <v>12</v>
      </c>
      <c r="B76">
        <v>0</v>
      </c>
    </row>
    <row r="77" spans="1:17" x14ac:dyDescent="0.3">
      <c r="A77">
        <v>8</v>
      </c>
      <c r="B77">
        <v>0</v>
      </c>
    </row>
    <row r="78" spans="1:17" x14ac:dyDescent="0.3">
      <c r="A78">
        <v>16</v>
      </c>
      <c r="B78">
        <v>0</v>
      </c>
    </row>
    <row r="79" spans="1:17" x14ac:dyDescent="0.3">
      <c r="A79">
        <v>16</v>
      </c>
      <c r="B79">
        <v>0</v>
      </c>
    </row>
    <row r="80" spans="1:17" x14ac:dyDescent="0.3">
      <c r="A80">
        <v>24</v>
      </c>
      <c r="B80">
        <v>0</v>
      </c>
    </row>
    <row r="81" spans="1:2" x14ac:dyDescent="0.3">
      <c r="A81">
        <v>12</v>
      </c>
      <c r="B81">
        <v>0</v>
      </c>
    </row>
    <row r="82" spans="1:2" x14ac:dyDescent="0.3">
      <c r="A82">
        <v>12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12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12</v>
      </c>
      <c r="B86">
        <v>0</v>
      </c>
    </row>
    <row r="87" spans="1:2" x14ac:dyDescent="0.3">
      <c r="A87">
        <v>16</v>
      </c>
      <c r="B87">
        <v>0</v>
      </c>
    </row>
    <row r="88" spans="1:2" x14ac:dyDescent="0.3">
      <c r="A88">
        <v>24</v>
      </c>
      <c r="B88">
        <v>1</v>
      </c>
    </row>
    <row r="89" spans="1:2" x14ac:dyDescent="0.3">
      <c r="A89">
        <v>16</v>
      </c>
      <c r="B89">
        <v>1</v>
      </c>
    </row>
    <row r="90" spans="1:2" x14ac:dyDescent="0.3">
      <c r="A90">
        <v>24</v>
      </c>
      <c r="B90">
        <v>1</v>
      </c>
    </row>
    <row r="91" spans="1:2" x14ac:dyDescent="0.3">
      <c r="A91">
        <v>24</v>
      </c>
      <c r="B91">
        <v>1</v>
      </c>
    </row>
    <row r="92" spans="1:2" x14ac:dyDescent="0.3">
      <c r="A92">
        <v>24</v>
      </c>
      <c r="B92">
        <v>1</v>
      </c>
    </row>
    <row r="93" spans="1:2" x14ac:dyDescent="0.3">
      <c r="A93">
        <v>16</v>
      </c>
      <c r="B93">
        <v>1</v>
      </c>
    </row>
    <row r="94" spans="1:2" x14ac:dyDescent="0.3">
      <c r="A94">
        <v>20.340999603271399</v>
      </c>
      <c r="B94">
        <v>1</v>
      </c>
    </row>
    <row r="95" spans="1:2" x14ac:dyDescent="0.3">
      <c r="A95">
        <v>21.1019992828369</v>
      </c>
      <c r="B95">
        <v>1</v>
      </c>
    </row>
    <row r="96" spans="1:2" x14ac:dyDescent="0.3">
      <c r="A96">
        <v>21.125999450683501</v>
      </c>
      <c r="B96">
        <v>1</v>
      </c>
    </row>
    <row r="97" spans="1:2" x14ac:dyDescent="0.3">
      <c r="A97">
        <v>19.6310005187988</v>
      </c>
      <c r="B97">
        <v>1</v>
      </c>
    </row>
    <row r="98" spans="1:2" x14ac:dyDescent="0.3">
      <c r="A98">
        <v>21.462999343871999</v>
      </c>
      <c r="B98">
        <v>1</v>
      </c>
    </row>
    <row r="99" spans="1:2" x14ac:dyDescent="0.3">
      <c r="A99">
        <v>22.225999832153299</v>
      </c>
      <c r="B99">
        <v>1</v>
      </c>
    </row>
    <row r="100" spans="1:2" x14ac:dyDescent="0.3">
      <c r="A100">
        <v>21.464000701904201</v>
      </c>
      <c r="B100">
        <v>1</v>
      </c>
    </row>
    <row r="101" spans="1:2" x14ac:dyDescent="0.3">
      <c r="A101">
        <v>21.465000152587798</v>
      </c>
      <c r="B101">
        <v>1</v>
      </c>
    </row>
    <row r="102" spans="1:2" x14ac:dyDescent="0.3">
      <c r="A102">
        <v>21.125</v>
      </c>
      <c r="B102">
        <v>1</v>
      </c>
    </row>
    <row r="103" spans="1:2" x14ac:dyDescent="0.3">
      <c r="A103">
        <v>21.1119995117187</v>
      </c>
      <c r="B103">
        <v>1</v>
      </c>
    </row>
    <row r="104" spans="1:2" x14ac:dyDescent="0.3">
      <c r="A104">
        <v>20.816999435424801</v>
      </c>
      <c r="B104">
        <v>1</v>
      </c>
    </row>
    <row r="105" spans="1:2" x14ac:dyDescent="0.3">
      <c r="A105">
        <v>20.818000793456999</v>
      </c>
      <c r="B105">
        <v>1</v>
      </c>
    </row>
    <row r="106" spans="1:2" x14ac:dyDescent="0.3">
      <c r="A106">
        <v>20.624000549316399</v>
      </c>
      <c r="B106">
        <v>1</v>
      </c>
    </row>
    <row r="107" spans="1:2" x14ac:dyDescent="0.3">
      <c r="A107">
        <v>21.103000640869102</v>
      </c>
      <c r="B107">
        <v>1</v>
      </c>
    </row>
    <row r="108" spans="1:2" x14ac:dyDescent="0.3">
      <c r="A108">
        <v>21.464000701904201</v>
      </c>
      <c r="B108">
        <v>1</v>
      </c>
    </row>
    <row r="109" spans="1:2" x14ac:dyDescent="0.3">
      <c r="A109">
        <v>21.125</v>
      </c>
      <c r="B109">
        <v>1</v>
      </c>
    </row>
    <row r="110" spans="1:2" x14ac:dyDescent="0.3">
      <c r="A110">
        <v>19.6340007781982</v>
      </c>
      <c r="B110">
        <v>1</v>
      </c>
    </row>
    <row r="111" spans="1:2" x14ac:dyDescent="0.3">
      <c r="A111">
        <v>19.631999969482401</v>
      </c>
      <c r="B111">
        <v>1</v>
      </c>
    </row>
    <row r="112" spans="1:2" x14ac:dyDescent="0.3">
      <c r="A112">
        <v>19.631999969482401</v>
      </c>
      <c r="B112">
        <v>1</v>
      </c>
    </row>
    <row r="113" spans="1:2" x14ac:dyDescent="0.3">
      <c r="A113">
        <v>20.312999725341701</v>
      </c>
      <c r="B113">
        <v>1</v>
      </c>
    </row>
    <row r="114" spans="1:2" x14ac:dyDescent="0.3">
      <c r="A114">
        <v>20.676000595092699</v>
      </c>
      <c r="B114">
        <v>1</v>
      </c>
    </row>
    <row r="115" spans="1:2" x14ac:dyDescent="0.3">
      <c r="A115">
        <v>21.0949993133544</v>
      </c>
      <c r="B115">
        <v>1</v>
      </c>
    </row>
    <row r="116" spans="1:2" x14ac:dyDescent="0.3">
      <c r="A116">
        <v>21.093999862670898</v>
      </c>
      <c r="B116">
        <v>1</v>
      </c>
    </row>
    <row r="117" spans="1:2" x14ac:dyDescent="0.3">
      <c r="A117">
        <v>20.170000076293899</v>
      </c>
      <c r="B117">
        <v>1</v>
      </c>
    </row>
    <row r="118" spans="1:2" x14ac:dyDescent="0.3">
      <c r="A118">
        <v>21.097999572753899</v>
      </c>
      <c r="B118">
        <v>1</v>
      </c>
    </row>
    <row r="119" spans="1:2" x14ac:dyDescent="0.3">
      <c r="A119">
        <v>21.124000549316399</v>
      </c>
      <c r="B119">
        <v>1</v>
      </c>
    </row>
    <row r="120" spans="1:2" x14ac:dyDescent="0.3">
      <c r="A120">
        <v>20.676000595092699</v>
      </c>
      <c r="B120">
        <v>1</v>
      </c>
    </row>
    <row r="121" spans="1:2" x14ac:dyDescent="0.3">
      <c r="A121">
        <v>21.458999633788999</v>
      </c>
      <c r="B121">
        <v>1</v>
      </c>
    </row>
    <row r="122" spans="1:2" x14ac:dyDescent="0.3">
      <c r="A122">
        <v>20.674999237060501</v>
      </c>
      <c r="B122">
        <v>1</v>
      </c>
    </row>
    <row r="123" spans="1:2" x14ac:dyDescent="0.3">
      <c r="A123">
        <v>19.6280002593994</v>
      </c>
      <c r="B123">
        <v>1</v>
      </c>
    </row>
    <row r="124" spans="1:2" x14ac:dyDescent="0.3">
      <c r="A124">
        <v>19.639999389648398</v>
      </c>
      <c r="B124">
        <v>1</v>
      </c>
    </row>
    <row r="125" spans="1:2" x14ac:dyDescent="0.3">
      <c r="A125">
        <v>19.679000854492099</v>
      </c>
      <c r="B125">
        <v>1</v>
      </c>
    </row>
    <row r="126" spans="1:2" x14ac:dyDescent="0.3">
      <c r="A126">
        <v>19.679000854492099</v>
      </c>
      <c r="B126">
        <v>1</v>
      </c>
    </row>
    <row r="127" spans="1:2" x14ac:dyDescent="0.3">
      <c r="A127">
        <v>68.400001525878906</v>
      </c>
      <c r="B127">
        <v>1</v>
      </c>
    </row>
    <row r="128" spans="1:2" x14ac:dyDescent="0.3">
      <c r="A128">
        <v>29.8190002441406</v>
      </c>
      <c r="B128">
        <v>1</v>
      </c>
    </row>
    <row r="129" spans="1:2" x14ac:dyDescent="0.3">
      <c r="A129">
        <v>30.256999969482401</v>
      </c>
      <c r="B129">
        <v>1</v>
      </c>
    </row>
    <row r="130" spans="1:2" x14ac:dyDescent="0.3">
      <c r="A130">
        <v>23.482000350952099</v>
      </c>
      <c r="B130">
        <v>1</v>
      </c>
    </row>
    <row r="131" spans="1:2" x14ac:dyDescent="0.3">
      <c r="A131">
        <v>23.392000198364201</v>
      </c>
      <c r="B131">
        <v>1</v>
      </c>
    </row>
    <row r="132" spans="1:2" x14ac:dyDescent="0.3">
      <c r="A132">
        <v>27.8059997558593</v>
      </c>
      <c r="B132">
        <v>1</v>
      </c>
    </row>
    <row r="133" spans="1:2" x14ac:dyDescent="0.3">
      <c r="A133">
        <v>20.225999832153299</v>
      </c>
      <c r="B133">
        <v>1</v>
      </c>
    </row>
    <row r="134" spans="1:2" x14ac:dyDescent="0.3">
      <c r="A134">
        <v>22.722000122070298</v>
      </c>
      <c r="B134">
        <v>1</v>
      </c>
    </row>
    <row r="135" spans="1:2" x14ac:dyDescent="0.3">
      <c r="A135">
        <v>21.3159999847412</v>
      </c>
      <c r="B135">
        <v>1</v>
      </c>
    </row>
    <row r="136" spans="1:2" x14ac:dyDescent="0.3">
      <c r="A136">
        <v>20.688999176025298</v>
      </c>
      <c r="B136">
        <v>1</v>
      </c>
    </row>
    <row r="137" spans="1:2" x14ac:dyDescent="0.3">
      <c r="A137">
        <v>22.507999420166001</v>
      </c>
      <c r="B137">
        <v>1</v>
      </c>
    </row>
    <row r="138" spans="1:2" x14ac:dyDescent="0.3">
      <c r="A138">
        <v>21.368999481201101</v>
      </c>
      <c r="B138">
        <v>1</v>
      </c>
    </row>
    <row r="139" spans="1:2" x14ac:dyDescent="0.3">
      <c r="A139">
        <v>22.5160007476806</v>
      </c>
      <c r="B139">
        <v>1</v>
      </c>
    </row>
    <row r="140" spans="1:2" x14ac:dyDescent="0.3">
      <c r="A140">
        <v>23.2000007629394</v>
      </c>
      <c r="B140">
        <v>1</v>
      </c>
    </row>
    <row r="141" spans="1:2" x14ac:dyDescent="0.3">
      <c r="A141">
        <v>23.0659999847412</v>
      </c>
      <c r="B141">
        <v>1</v>
      </c>
    </row>
    <row r="142" spans="1:2" x14ac:dyDescent="0.3">
      <c r="A142">
        <v>21.486000061035099</v>
      </c>
      <c r="B142">
        <v>1</v>
      </c>
    </row>
    <row r="143" spans="1:2" x14ac:dyDescent="0.3">
      <c r="A143">
        <v>19.561000823974599</v>
      </c>
      <c r="B143">
        <v>1</v>
      </c>
    </row>
    <row r="144" spans="1:2" x14ac:dyDescent="0.3">
      <c r="A144">
        <v>24.142000198364201</v>
      </c>
      <c r="B144">
        <v>1</v>
      </c>
    </row>
    <row r="145" spans="1:2" x14ac:dyDescent="0.3">
      <c r="A145">
        <v>24.091999053955</v>
      </c>
      <c r="B145">
        <v>1</v>
      </c>
    </row>
    <row r="146" spans="1:2" x14ac:dyDescent="0.3">
      <c r="A146">
        <v>27.474000930786101</v>
      </c>
      <c r="B146">
        <v>1</v>
      </c>
    </row>
    <row r="147" spans="1:2" x14ac:dyDescent="0.3">
      <c r="A147">
        <v>24.538000106811499</v>
      </c>
      <c r="B147">
        <v>1</v>
      </c>
    </row>
    <row r="148" spans="1:2" x14ac:dyDescent="0.3">
      <c r="A148">
        <v>19.968999862670898</v>
      </c>
      <c r="B148">
        <v>1</v>
      </c>
    </row>
    <row r="149" spans="1:2" x14ac:dyDescent="0.3">
      <c r="A149">
        <v>23.1800003051757</v>
      </c>
      <c r="B149">
        <v>1</v>
      </c>
    </row>
    <row r="150" spans="1:2" x14ac:dyDescent="0.3">
      <c r="A150">
        <v>28.333999633788999</v>
      </c>
      <c r="B150">
        <v>1</v>
      </c>
    </row>
    <row r="151" spans="1:2" x14ac:dyDescent="0.3">
      <c r="A151">
        <v>21.986000061035099</v>
      </c>
      <c r="B151">
        <v>1</v>
      </c>
    </row>
    <row r="152" spans="1:2" x14ac:dyDescent="0.3">
      <c r="A152">
        <v>20.399999618530199</v>
      </c>
      <c r="B152">
        <v>1</v>
      </c>
    </row>
    <row r="153" spans="1:2" x14ac:dyDescent="0.3">
      <c r="A153">
        <v>35.868999481201101</v>
      </c>
      <c r="B153">
        <v>1</v>
      </c>
    </row>
    <row r="154" spans="1:2" x14ac:dyDescent="0.3">
      <c r="A154">
        <v>19.9039993286132</v>
      </c>
      <c r="B154">
        <v>1</v>
      </c>
    </row>
    <row r="155" spans="1:2" x14ac:dyDescent="0.3">
      <c r="A155">
        <v>30.2329998016357</v>
      </c>
      <c r="B155">
        <v>1</v>
      </c>
    </row>
    <row r="156" spans="1:2" x14ac:dyDescent="0.3">
      <c r="A156">
        <v>24.091999053955</v>
      </c>
      <c r="B156">
        <v>1</v>
      </c>
    </row>
    <row r="157" spans="1:2" x14ac:dyDescent="0.3">
      <c r="A157">
        <v>20.405000686645501</v>
      </c>
      <c r="B157">
        <v>1</v>
      </c>
    </row>
    <row r="158" spans="1:2" x14ac:dyDescent="0.3">
      <c r="A158">
        <v>20.7789993286132</v>
      </c>
      <c r="B158">
        <v>1</v>
      </c>
    </row>
    <row r="159" spans="1:2" x14ac:dyDescent="0.3">
      <c r="A159">
        <v>23.045000076293899</v>
      </c>
      <c r="B159">
        <v>1</v>
      </c>
    </row>
    <row r="160" spans="1:2" x14ac:dyDescent="0.3">
      <c r="A160">
        <v>23.023000717163001</v>
      </c>
      <c r="B160">
        <v>1</v>
      </c>
    </row>
    <row r="161" spans="1:2" x14ac:dyDescent="0.3">
      <c r="A161">
        <v>21.777999877929599</v>
      </c>
      <c r="B161">
        <v>1</v>
      </c>
    </row>
    <row r="162" spans="1:2" x14ac:dyDescent="0.3">
      <c r="A162">
        <v>19.740999221801701</v>
      </c>
      <c r="B162">
        <v>1</v>
      </c>
    </row>
    <row r="163" spans="1:2" x14ac:dyDescent="0.3">
      <c r="A163">
        <v>21.6210002899169</v>
      </c>
      <c r="B163">
        <v>1</v>
      </c>
    </row>
    <row r="164" spans="1:2" x14ac:dyDescent="0.3">
      <c r="A164">
        <v>20.715999603271399</v>
      </c>
      <c r="B164">
        <v>1</v>
      </c>
    </row>
    <row r="165" spans="1:2" x14ac:dyDescent="0.3">
      <c r="A165">
        <v>22.9899997711181</v>
      </c>
      <c r="B165">
        <v>1</v>
      </c>
    </row>
    <row r="166" spans="1:2" x14ac:dyDescent="0.3">
      <c r="A166">
        <v>26.7460002899169</v>
      </c>
      <c r="B166">
        <v>1</v>
      </c>
    </row>
    <row r="167" spans="1:2" x14ac:dyDescent="0.3">
      <c r="A167">
        <v>20.261999130248999</v>
      </c>
      <c r="B167">
        <v>1</v>
      </c>
    </row>
    <row r="168" spans="1:2" x14ac:dyDescent="0.3">
      <c r="A168">
        <v>20.142999649047798</v>
      </c>
      <c r="B168">
        <v>1</v>
      </c>
    </row>
    <row r="169" spans="1:2" x14ac:dyDescent="0.3">
      <c r="A169">
        <v>22.716999053955</v>
      </c>
      <c r="B169">
        <v>1</v>
      </c>
    </row>
    <row r="170" spans="1:2" x14ac:dyDescent="0.3">
      <c r="A170">
        <v>25.408000946044901</v>
      </c>
      <c r="B170">
        <v>1</v>
      </c>
    </row>
    <row r="171" spans="1:2" x14ac:dyDescent="0.3">
      <c r="A171">
        <v>22.760999679565401</v>
      </c>
      <c r="B171">
        <v>1</v>
      </c>
    </row>
    <row r="172" spans="1:2" x14ac:dyDescent="0.3">
      <c r="A172">
        <v>21.674999237060501</v>
      </c>
      <c r="B172">
        <v>1</v>
      </c>
    </row>
    <row r="173" spans="1:2" x14ac:dyDescent="0.3">
      <c r="A173">
        <v>25.590999603271399</v>
      </c>
      <c r="B173">
        <v>1</v>
      </c>
    </row>
    <row r="174" spans="1:2" x14ac:dyDescent="0.3">
      <c r="A174">
        <v>22.4829998016357</v>
      </c>
      <c r="B174">
        <v>1</v>
      </c>
    </row>
    <row r="175" spans="1:2" x14ac:dyDescent="0.3">
      <c r="A175">
        <v>22.378999710083001</v>
      </c>
      <c r="B175">
        <v>1</v>
      </c>
    </row>
    <row r="176" spans="1:2" x14ac:dyDescent="0.3">
      <c r="A176">
        <v>20.4009990692138</v>
      </c>
      <c r="B176">
        <v>1</v>
      </c>
    </row>
    <row r="177" spans="1:2" x14ac:dyDescent="0.3">
      <c r="A177">
        <v>24.632999420166001</v>
      </c>
      <c r="B177">
        <v>1</v>
      </c>
    </row>
    <row r="178" spans="1:2" x14ac:dyDescent="0.3">
      <c r="A178">
        <v>25.600999832153299</v>
      </c>
      <c r="B178">
        <v>1</v>
      </c>
    </row>
    <row r="179" spans="1:2" x14ac:dyDescent="0.3">
      <c r="A179">
        <v>21.589000701904201</v>
      </c>
      <c r="B179">
        <v>1</v>
      </c>
    </row>
    <row r="180" spans="1:2" x14ac:dyDescent="0.3">
      <c r="A180">
        <v>24.888999938964801</v>
      </c>
      <c r="B180">
        <v>1</v>
      </c>
    </row>
    <row r="181" spans="1:2" x14ac:dyDescent="0.3">
      <c r="A181">
        <v>19.801000595092699</v>
      </c>
      <c r="B181">
        <v>1</v>
      </c>
    </row>
    <row r="182" spans="1:2" x14ac:dyDescent="0.3">
      <c r="A182">
        <v>22.579999923706001</v>
      </c>
      <c r="B182">
        <v>1</v>
      </c>
    </row>
    <row r="183" spans="1:2" x14ac:dyDescent="0.3">
      <c r="A183">
        <v>21.6909999847412</v>
      </c>
      <c r="B183">
        <v>1</v>
      </c>
    </row>
    <row r="184" spans="1:2" x14ac:dyDescent="0.3">
      <c r="A184">
        <v>26.899000167846602</v>
      </c>
      <c r="B184">
        <v>1</v>
      </c>
    </row>
    <row r="185" spans="1:2" x14ac:dyDescent="0.3">
      <c r="A185">
        <v>24.788000106811499</v>
      </c>
      <c r="B185">
        <v>1</v>
      </c>
    </row>
    <row r="186" spans="1:2" x14ac:dyDescent="0.3">
      <c r="A186">
        <v>24.770000457763601</v>
      </c>
      <c r="B186">
        <v>1</v>
      </c>
    </row>
    <row r="187" spans="1:2" x14ac:dyDescent="0.3">
      <c r="A187">
        <v>20.211000442504801</v>
      </c>
      <c r="B187">
        <v>1</v>
      </c>
    </row>
    <row r="188" spans="1:2" x14ac:dyDescent="0.3">
      <c r="A188">
        <v>30.260999679565401</v>
      </c>
      <c r="B188">
        <v>1</v>
      </c>
    </row>
    <row r="189" spans="1:2" x14ac:dyDescent="0.3">
      <c r="A189">
        <v>20.2590007781982</v>
      </c>
      <c r="B189">
        <v>1</v>
      </c>
    </row>
    <row r="190" spans="1:2" x14ac:dyDescent="0.3">
      <c r="A190">
        <v>22.7369995117187</v>
      </c>
      <c r="B190">
        <v>1</v>
      </c>
    </row>
    <row r="191" spans="1:2" x14ac:dyDescent="0.3">
      <c r="A191">
        <v>24.902000427246001</v>
      </c>
      <c r="B191">
        <v>1</v>
      </c>
    </row>
    <row r="192" spans="1:2" x14ac:dyDescent="0.3">
      <c r="A192">
        <v>20.215000152587798</v>
      </c>
      <c r="B192">
        <v>1</v>
      </c>
    </row>
    <row r="193" spans="1:2" x14ac:dyDescent="0.3">
      <c r="A193">
        <v>20.291000366210898</v>
      </c>
      <c r="B193">
        <v>1</v>
      </c>
    </row>
    <row r="194" spans="1:2" x14ac:dyDescent="0.3">
      <c r="A194">
        <v>20.584999084472599</v>
      </c>
      <c r="B194">
        <v>1</v>
      </c>
    </row>
    <row r="195" spans="1:2" x14ac:dyDescent="0.3">
      <c r="A195">
        <v>20.517000198364201</v>
      </c>
      <c r="B195">
        <v>1</v>
      </c>
    </row>
    <row r="196" spans="1:2" x14ac:dyDescent="0.3">
      <c r="A196">
        <v>19.649999618530199</v>
      </c>
      <c r="B196">
        <v>1</v>
      </c>
    </row>
    <row r="197" spans="1:2" x14ac:dyDescent="0.3">
      <c r="A197">
        <v>22.489000320434499</v>
      </c>
      <c r="B197">
        <v>1</v>
      </c>
    </row>
    <row r="198" spans="1:2" x14ac:dyDescent="0.3">
      <c r="A198">
        <v>104.09999847412099</v>
      </c>
      <c r="B198">
        <v>1</v>
      </c>
    </row>
    <row r="199" spans="1:2" x14ac:dyDescent="0.3">
      <c r="A199">
        <v>104.09999847412099</v>
      </c>
      <c r="B199">
        <v>1</v>
      </c>
    </row>
    <row r="200" spans="1:2" x14ac:dyDescent="0.3">
      <c r="A200">
        <v>98.400001525878906</v>
      </c>
      <c r="B200">
        <v>1</v>
      </c>
    </row>
    <row r="201" spans="1:2" x14ac:dyDescent="0.3">
      <c r="A201">
        <v>21.444999694824201</v>
      </c>
      <c r="B201">
        <v>1</v>
      </c>
    </row>
    <row r="202" spans="1:2" x14ac:dyDescent="0.3">
      <c r="A202">
        <v>28.893999099731399</v>
      </c>
      <c r="B202">
        <v>1</v>
      </c>
    </row>
    <row r="203" spans="1:2" x14ac:dyDescent="0.3">
      <c r="A203">
        <v>20.336999893188398</v>
      </c>
      <c r="B203">
        <v>1</v>
      </c>
    </row>
    <row r="204" spans="1:2" x14ac:dyDescent="0.3">
      <c r="A204">
        <v>20.218999862670898</v>
      </c>
      <c r="B204">
        <v>1</v>
      </c>
    </row>
    <row r="205" spans="1:2" x14ac:dyDescent="0.3">
      <c r="A205">
        <v>19.461000442504801</v>
      </c>
      <c r="B205">
        <v>1</v>
      </c>
    </row>
    <row r="206" spans="1:2" x14ac:dyDescent="0.3">
      <c r="A206">
        <v>16</v>
      </c>
      <c r="B206">
        <v>1</v>
      </c>
    </row>
    <row r="207" spans="1:2" x14ac:dyDescent="0.3">
      <c r="A207">
        <v>12</v>
      </c>
      <c r="B207">
        <v>1</v>
      </c>
    </row>
    <row r="208" spans="1:2" x14ac:dyDescent="0.3">
      <c r="A208">
        <v>8</v>
      </c>
      <c r="B208">
        <v>0</v>
      </c>
    </row>
    <row r="209" spans="1:2" x14ac:dyDescent="0.3">
      <c r="A209">
        <v>8</v>
      </c>
      <c r="B209">
        <v>0</v>
      </c>
    </row>
    <row r="210" spans="1:2" x14ac:dyDescent="0.3">
      <c r="A210">
        <v>12</v>
      </c>
      <c r="B210">
        <v>0</v>
      </c>
    </row>
    <row r="211" spans="1:2" x14ac:dyDescent="0.3">
      <c r="A211">
        <v>12</v>
      </c>
      <c r="B211">
        <v>0</v>
      </c>
    </row>
    <row r="212" spans="1:2" x14ac:dyDescent="0.3">
      <c r="A212">
        <v>12</v>
      </c>
      <c r="B212">
        <v>0</v>
      </c>
    </row>
    <row r="213" spans="1:2" x14ac:dyDescent="0.3">
      <c r="A213">
        <v>12</v>
      </c>
      <c r="B213">
        <v>0</v>
      </c>
    </row>
    <row r="214" spans="1:2" x14ac:dyDescent="0.3">
      <c r="A214">
        <v>16</v>
      </c>
      <c r="B214">
        <v>0</v>
      </c>
    </row>
    <row r="215" spans="1:2" x14ac:dyDescent="0.3">
      <c r="A215">
        <v>8</v>
      </c>
      <c r="B215">
        <v>0</v>
      </c>
    </row>
    <row r="216" spans="1:2" x14ac:dyDescent="0.3">
      <c r="A216">
        <v>8</v>
      </c>
      <c r="B216">
        <v>0</v>
      </c>
    </row>
    <row r="217" spans="1:2" x14ac:dyDescent="0.3">
      <c r="A217">
        <v>8</v>
      </c>
      <c r="B217">
        <v>0</v>
      </c>
    </row>
    <row r="218" spans="1:2" x14ac:dyDescent="0.3">
      <c r="A218">
        <v>8</v>
      </c>
      <c r="B218">
        <v>0</v>
      </c>
    </row>
    <row r="219" spans="1:2" x14ac:dyDescent="0.3">
      <c r="A219">
        <v>8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12</v>
      </c>
      <c r="B221">
        <v>0</v>
      </c>
    </row>
    <row r="222" spans="1:2" x14ac:dyDescent="0.3">
      <c r="A222">
        <v>8</v>
      </c>
      <c r="B222">
        <v>0</v>
      </c>
    </row>
    <row r="223" spans="1:2" x14ac:dyDescent="0.3">
      <c r="A223">
        <v>12</v>
      </c>
      <c r="B223">
        <v>0</v>
      </c>
    </row>
    <row r="224" spans="1:2" x14ac:dyDescent="0.3">
      <c r="A224">
        <v>12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6</v>
      </c>
      <c r="B226">
        <v>0</v>
      </c>
    </row>
    <row r="227" spans="1:2" x14ac:dyDescent="0.3">
      <c r="A227">
        <v>6</v>
      </c>
      <c r="B227">
        <v>0</v>
      </c>
    </row>
    <row r="228" spans="1:2" x14ac:dyDescent="0.3">
      <c r="A228">
        <v>8</v>
      </c>
      <c r="B228">
        <v>0</v>
      </c>
    </row>
    <row r="229" spans="1:2" x14ac:dyDescent="0.3">
      <c r="A229">
        <v>12</v>
      </c>
      <c r="B229">
        <v>0</v>
      </c>
    </row>
    <row r="230" spans="1:2" x14ac:dyDescent="0.3">
      <c r="A230">
        <v>6</v>
      </c>
      <c r="B230">
        <v>0</v>
      </c>
    </row>
    <row r="231" spans="1:2" x14ac:dyDescent="0.3">
      <c r="A231">
        <v>12</v>
      </c>
      <c r="B231">
        <v>0</v>
      </c>
    </row>
    <row r="232" spans="1:2" x14ac:dyDescent="0.3">
      <c r="A232">
        <v>6</v>
      </c>
      <c r="B232">
        <v>0</v>
      </c>
    </row>
    <row r="233" spans="1:2" x14ac:dyDescent="0.3">
      <c r="A233">
        <v>8</v>
      </c>
      <c r="B233">
        <v>0</v>
      </c>
    </row>
    <row r="234" spans="1:2" x14ac:dyDescent="0.3">
      <c r="A234">
        <v>8</v>
      </c>
      <c r="B234">
        <v>0</v>
      </c>
    </row>
    <row r="235" spans="1:2" x14ac:dyDescent="0.3">
      <c r="A235">
        <v>12</v>
      </c>
      <c r="B235">
        <v>0</v>
      </c>
    </row>
    <row r="236" spans="1:2" x14ac:dyDescent="0.3">
      <c r="A236">
        <v>12</v>
      </c>
      <c r="B236">
        <v>0</v>
      </c>
    </row>
    <row r="237" spans="1:2" x14ac:dyDescent="0.3">
      <c r="A237">
        <v>16</v>
      </c>
      <c r="B237">
        <v>0</v>
      </c>
    </row>
    <row r="238" spans="1:2" x14ac:dyDescent="0.3">
      <c r="A238">
        <v>16</v>
      </c>
      <c r="B238">
        <v>0</v>
      </c>
    </row>
    <row r="239" spans="1:2" x14ac:dyDescent="0.3">
      <c r="A239">
        <v>16</v>
      </c>
      <c r="B239">
        <v>0</v>
      </c>
    </row>
    <row r="240" spans="1:2" x14ac:dyDescent="0.3">
      <c r="A240">
        <v>12</v>
      </c>
      <c r="B240">
        <v>0</v>
      </c>
    </row>
    <row r="241" spans="1:2" x14ac:dyDescent="0.3">
      <c r="A241">
        <v>12</v>
      </c>
      <c r="B241">
        <v>0</v>
      </c>
    </row>
    <row r="242" spans="1:2" x14ac:dyDescent="0.3">
      <c r="A242">
        <v>24</v>
      </c>
      <c r="B242">
        <v>0</v>
      </c>
    </row>
    <row r="243" spans="1:2" x14ac:dyDescent="0.3">
      <c r="A243">
        <v>16</v>
      </c>
      <c r="B243">
        <v>0</v>
      </c>
    </row>
    <row r="244" spans="1:2" x14ac:dyDescent="0.3">
      <c r="A244">
        <v>12</v>
      </c>
      <c r="B244">
        <v>0</v>
      </c>
    </row>
    <row r="245" spans="1:2" x14ac:dyDescent="0.3">
      <c r="A245">
        <v>12</v>
      </c>
      <c r="B245">
        <v>0</v>
      </c>
    </row>
    <row r="246" spans="1:2" x14ac:dyDescent="0.3">
      <c r="A246">
        <v>12</v>
      </c>
      <c r="B246">
        <v>0</v>
      </c>
    </row>
    <row r="247" spans="1:2" x14ac:dyDescent="0.3">
      <c r="A247">
        <v>24</v>
      </c>
      <c r="B247">
        <v>0</v>
      </c>
    </row>
    <row r="248" spans="1:2" x14ac:dyDescent="0.3">
      <c r="A248">
        <v>12</v>
      </c>
      <c r="B248">
        <v>0</v>
      </c>
    </row>
    <row r="249" spans="1:2" x14ac:dyDescent="0.3">
      <c r="A249">
        <v>16</v>
      </c>
      <c r="B249">
        <v>0</v>
      </c>
    </row>
    <row r="250" spans="1:2" x14ac:dyDescent="0.3">
      <c r="A250">
        <v>16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12</v>
      </c>
      <c r="B252">
        <v>0</v>
      </c>
    </row>
    <row r="253" spans="1:2" x14ac:dyDescent="0.3">
      <c r="A253">
        <v>12</v>
      </c>
      <c r="B253">
        <v>0</v>
      </c>
    </row>
    <row r="254" spans="1:2" x14ac:dyDescent="0.3">
      <c r="A254">
        <v>8</v>
      </c>
      <c r="B254">
        <v>0</v>
      </c>
    </row>
    <row r="255" spans="1:2" x14ac:dyDescent="0.3">
      <c r="A255">
        <v>12</v>
      </c>
      <c r="B255">
        <v>0</v>
      </c>
    </row>
    <row r="256" spans="1:2" x14ac:dyDescent="0.3">
      <c r="A256">
        <v>8</v>
      </c>
      <c r="B256">
        <v>0</v>
      </c>
    </row>
    <row r="257" spans="1:2" x14ac:dyDescent="0.3">
      <c r="A257">
        <v>12</v>
      </c>
      <c r="B257">
        <v>0</v>
      </c>
    </row>
    <row r="258" spans="1:2" x14ac:dyDescent="0.3">
      <c r="A258">
        <v>16</v>
      </c>
      <c r="B258">
        <v>0</v>
      </c>
    </row>
    <row r="259" spans="1:2" x14ac:dyDescent="0.3">
      <c r="A259">
        <v>16</v>
      </c>
      <c r="B259">
        <v>0</v>
      </c>
    </row>
    <row r="260" spans="1:2" x14ac:dyDescent="0.3">
      <c r="A260">
        <v>16</v>
      </c>
      <c r="B260">
        <v>0</v>
      </c>
    </row>
    <row r="261" spans="1:2" x14ac:dyDescent="0.3">
      <c r="A261">
        <v>16</v>
      </c>
      <c r="B261">
        <v>0</v>
      </c>
    </row>
    <row r="262" spans="1:2" x14ac:dyDescent="0.3">
      <c r="A262">
        <v>16</v>
      </c>
      <c r="B262">
        <v>0</v>
      </c>
    </row>
    <row r="263" spans="1:2" x14ac:dyDescent="0.3">
      <c r="A263">
        <v>12</v>
      </c>
      <c r="B263">
        <v>0</v>
      </c>
    </row>
    <row r="264" spans="1:2" x14ac:dyDescent="0.3">
      <c r="A264">
        <v>12</v>
      </c>
      <c r="B264">
        <v>0</v>
      </c>
    </row>
    <row r="265" spans="1:2" x14ac:dyDescent="0.3">
      <c r="A265">
        <v>12</v>
      </c>
      <c r="B265">
        <v>0</v>
      </c>
    </row>
    <row r="266" spans="1:2" x14ac:dyDescent="0.3">
      <c r="A266">
        <v>12</v>
      </c>
      <c r="B266">
        <v>0</v>
      </c>
    </row>
    <row r="267" spans="1:2" x14ac:dyDescent="0.3">
      <c r="A267">
        <v>8</v>
      </c>
      <c r="B267">
        <v>0</v>
      </c>
    </row>
    <row r="268" spans="1:2" x14ac:dyDescent="0.3">
      <c r="A268">
        <v>8</v>
      </c>
      <c r="B268">
        <v>0</v>
      </c>
    </row>
    <row r="269" spans="1:2" x14ac:dyDescent="0.3">
      <c r="A269">
        <v>16</v>
      </c>
      <c r="B269">
        <v>0</v>
      </c>
    </row>
    <row r="270" spans="1:2" x14ac:dyDescent="0.3">
      <c r="A270">
        <v>16</v>
      </c>
      <c r="B270">
        <v>0</v>
      </c>
    </row>
    <row r="271" spans="1:2" x14ac:dyDescent="0.3">
      <c r="A271">
        <v>8</v>
      </c>
      <c r="B271">
        <v>0</v>
      </c>
    </row>
    <row r="272" spans="1:2" x14ac:dyDescent="0.3">
      <c r="A272">
        <v>16</v>
      </c>
      <c r="B272">
        <v>0</v>
      </c>
    </row>
    <row r="273" spans="1:2" x14ac:dyDescent="0.3">
      <c r="A273">
        <v>6</v>
      </c>
      <c r="B27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H13" sqref="H13"/>
    </sheetView>
  </sheetViews>
  <sheetFormatPr defaultRowHeight="14.4" x14ac:dyDescent="0.3"/>
  <cols>
    <col min="4" max="4" width="30.77734375" customWidth="1"/>
  </cols>
  <sheetData>
    <row r="1" spans="1:13" x14ac:dyDescent="0.3">
      <c r="A1" s="21" t="s">
        <v>23</v>
      </c>
      <c r="B1" s="18" t="s">
        <v>22</v>
      </c>
      <c r="C1" s="23"/>
      <c r="D1" s="14" t="s">
        <v>31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12</v>
      </c>
      <c r="B4" s="15">
        <v>0</v>
      </c>
      <c r="I4" s="3"/>
    </row>
    <row r="5" spans="1:13" x14ac:dyDescent="0.3">
      <c r="A5" s="19">
        <v>24</v>
      </c>
      <c r="B5" s="15">
        <v>0</v>
      </c>
      <c r="E5" s="12" t="s">
        <v>0</v>
      </c>
      <c r="F5" t="s">
        <v>19</v>
      </c>
    </row>
    <row r="6" spans="1:13" x14ac:dyDescent="0.3">
      <c r="A6" s="19">
        <v>24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24</v>
      </c>
      <c r="B7" s="15">
        <v>0</v>
      </c>
      <c r="I7" s="4"/>
    </row>
    <row r="8" spans="1:13" x14ac:dyDescent="0.3">
      <c r="A8" s="19">
        <v>24</v>
      </c>
      <c r="B8" s="15">
        <v>0</v>
      </c>
    </row>
    <row r="9" spans="1:13" x14ac:dyDescent="0.3">
      <c r="A9" s="19">
        <v>12</v>
      </c>
      <c r="B9" s="15">
        <v>0</v>
      </c>
      <c r="E9" s="5" t="s">
        <v>32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12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12</v>
      </c>
      <c r="B11" s="15">
        <v>0</v>
      </c>
      <c r="E11" s="13" t="s">
        <v>3</v>
      </c>
      <c r="F11" s="8" t="s">
        <v>4</v>
      </c>
      <c r="G11" s="11">
        <f>92-56</f>
        <v>36</v>
      </c>
      <c r="H11" s="11">
        <f>56-52</f>
        <v>4</v>
      </c>
      <c r="I11" s="5">
        <f>G11+H11</f>
        <v>40</v>
      </c>
      <c r="K11" s="5" t="s">
        <v>7</v>
      </c>
      <c r="L11" s="20">
        <f>I11+I12</f>
        <v>92</v>
      </c>
    </row>
    <row r="12" spans="1:13" x14ac:dyDescent="0.3">
      <c r="A12" s="19">
        <v>8</v>
      </c>
      <c r="B12" s="15">
        <v>0</v>
      </c>
      <c r="E12" s="13" t="s">
        <v>2</v>
      </c>
      <c r="F12" s="8" t="s">
        <v>5</v>
      </c>
      <c r="G12" s="12">
        <v>0</v>
      </c>
      <c r="H12" s="12">
        <v>52</v>
      </c>
      <c r="I12" s="5">
        <f>G12+H12</f>
        <v>52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36</v>
      </c>
      <c r="H13" s="5">
        <f>H11+H12</f>
        <v>56</v>
      </c>
      <c r="I13" s="5"/>
    </row>
    <row r="14" spans="1:13" x14ac:dyDescent="0.3">
      <c r="A14" s="19">
        <v>8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92</v>
      </c>
      <c r="J15" t="s">
        <v>33</v>
      </c>
    </row>
    <row r="16" spans="1:13" x14ac:dyDescent="0.3">
      <c r="A16" s="19">
        <v>15.343999862670801</v>
      </c>
      <c r="B16" s="15">
        <v>0</v>
      </c>
      <c r="J16">
        <v>52</v>
      </c>
    </row>
    <row r="17" spans="1:6" x14ac:dyDescent="0.3">
      <c r="A17" s="19">
        <v>6</v>
      </c>
      <c r="B17" s="15">
        <v>0</v>
      </c>
      <c r="D17" s="10"/>
      <c r="E17" s="11" t="s">
        <v>12</v>
      </c>
      <c r="F17" s="5">
        <f>G11/(G11+H11)</f>
        <v>0.9</v>
      </c>
    </row>
    <row r="18" spans="1:6" x14ac:dyDescent="0.3">
      <c r="A18" s="19">
        <v>6</v>
      </c>
      <c r="B18" s="15">
        <v>0</v>
      </c>
      <c r="E18" s="11" t="s">
        <v>8</v>
      </c>
      <c r="F18" s="5">
        <f>H12/(G12+H12)</f>
        <v>1</v>
      </c>
    </row>
    <row r="19" spans="1:6" x14ac:dyDescent="0.3">
      <c r="A19" s="19">
        <v>6</v>
      </c>
      <c r="B19" s="15">
        <v>0</v>
      </c>
      <c r="E19" s="11" t="s">
        <v>9</v>
      </c>
      <c r="F19" s="5">
        <f>G11/G13</f>
        <v>1</v>
      </c>
    </row>
    <row r="20" spans="1:6" x14ac:dyDescent="0.3">
      <c r="A20" s="19">
        <v>6</v>
      </c>
      <c r="B20" s="15">
        <v>0</v>
      </c>
      <c r="E20" s="11" t="s">
        <v>10</v>
      </c>
      <c r="F20" s="5">
        <f>(G11+H12)/L11</f>
        <v>0.95652173913043481</v>
      </c>
    </row>
    <row r="21" spans="1:6" x14ac:dyDescent="0.3">
      <c r="A21" s="19">
        <v>6</v>
      </c>
      <c r="B21" s="15">
        <v>0</v>
      </c>
      <c r="E21" s="11" t="s">
        <v>11</v>
      </c>
      <c r="F21" s="5">
        <f>2*(1/(1/F17+1/F19))</f>
        <v>0.94736842105263153</v>
      </c>
    </row>
    <row r="22" spans="1:6" x14ac:dyDescent="0.3">
      <c r="A22" s="19">
        <v>6</v>
      </c>
      <c r="B22" s="15">
        <v>0</v>
      </c>
    </row>
    <row r="23" spans="1:6" x14ac:dyDescent="0.3">
      <c r="A23" s="19">
        <v>8</v>
      </c>
      <c r="B23" s="15">
        <v>0</v>
      </c>
    </row>
    <row r="24" spans="1:6" x14ac:dyDescent="0.3">
      <c r="A24" s="19">
        <v>8</v>
      </c>
      <c r="B24" s="15">
        <v>0</v>
      </c>
      <c r="E24" s="22" t="s">
        <v>13</v>
      </c>
      <c r="F24" t="s">
        <v>18</v>
      </c>
    </row>
    <row r="25" spans="1:6" x14ac:dyDescent="0.3">
      <c r="A25" s="19">
        <v>8</v>
      </c>
      <c r="B25" s="15">
        <v>0</v>
      </c>
    </row>
    <row r="26" spans="1:6" x14ac:dyDescent="0.3">
      <c r="A26" s="19">
        <v>8</v>
      </c>
      <c r="B26" s="15">
        <v>0</v>
      </c>
    </row>
    <row r="27" spans="1:6" x14ac:dyDescent="0.3">
      <c r="A27" s="19">
        <v>8</v>
      </c>
      <c r="B27" s="15">
        <v>0</v>
      </c>
    </row>
    <row r="28" spans="1:6" x14ac:dyDescent="0.3">
      <c r="A28" s="19">
        <v>8</v>
      </c>
      <c r="B28" s="15">
        <v>0</v>
      </c>
    </row>
    <row r="29" spans="1:6" x14ac:dyDescent="0.3">
      <c r="A29" s="19">
        <v>8</v>
      </c>
      <c r="B29" s="15">
        <v>0</v>
      </c>
    </row>
    <row r="30" spans="1:6" x14ac:dyDescent="0.3">
      <c r="A30" s="19">
        <v>8</v>
      </c>
      <c r="B30" s="15">
        <v>0</v>
      </c>
    </row>
    <row r="31" spans="1:6" x14ac:dyDescent="0.3">
      <c r="A31" s="19">
        <v>8</v>
      </c>
      <c r="B31" s="15">
        <v>0</v>
      </c>
    </row>
    <row r="32" spans="1:6" x14ac:dyDescent="0.3">
      <c r="A32" s="19">
        <v>8</v>
      </c>
      <c r="B32" s="15">
        <v>0</v>
      </c>
    </row>
    <row r="33" spans="1:2" x14ac:dyDescent="0.3">
      <c r="A33" s="19">
        <v>8</v>
      </c>
      <c r="B33" s="15">
        <v>0</v>
      </c>
    </row>
    <row r="34" spans="1:2" x14ac:dyDescent="0.3">
      <c r="A34" s="19">
        <v>8</v>
      </c>
      <c r="B34" s="15">
        <v>0</v>
      </c>
    </row>
    <row r="35" spans="1:2" x14ac:dyDescent="0.3">
      <c r="A35" s="19">
        <v>8</v>
      </c>
      <c r="B35" s="15">
        <v>0</v>
      </c>
    </row>
    <row r="36" spans="1:2" x14ac:dyDescent="0.3">
      <c r="A36" s="19">
        <v>8</v>
      </c>
      <c r="B36" s="15">
        <v>0</v>
      </c>
    </row>
    <row r="37" spans="1:2" x14ac:dyDescent="0.3">
      <c r="A37" s="19">
        <v>16</v>
      </c>
      <c r="B37" s="15">
        <v>0</v>
      </c>
    </row>
    <row r="38" spans="1:2" x14ac:dyDescent="0.3">
      <c r="A38" s="19">
        <v>8</v>
      </c>
      <c r="B38" s="15">
        <v>0</v>
      </c>
    </row>
    <row r="39" spans="1:2" x14ac:dyDescent="0.3">
      <c r="A39" s="19">
        <v>12</v>
      </c>
      <c r="B39" s="15">
        <v>0</v>
      </c>
    </row>
    <row r="40" spans="1:2" x14ac:dyDescent="0.3">
      <c r="A40" s="19">
        <v>12</v>
      </c>
      <c r="B40" s="15">
        <v>0</v>
      </c>
    </row>
    <row r="41" spans="1:2" x14ac:dyDescent="0.3">
      <c r="A41" s="19">
        <v>12</v>
      </c>
      <c r="B41" s="15">
        <v>0</v>
      </c>
    </row>
    <row r="42" spans="1:2" x14ac:dyDescent="0.3">
      <c r="A42" s="19">
        <v>12</v>
      </c>
      <c r="B42" s="15">
        <v>0</v>
      </c>
    </row>
    <row r="43" spans="1:2" x14ac:dyDescent="0.3">
      <c r="A43" s="19">
        <v>12</v>
      </c>
      <c r="B43" s="15">
        <v>0</v>
      </c>
    </row>
    <row r="44" spans="1:2" x14ac:dyDescent="0.3">
      <c r="A44" s="19">
        <v>12</v>
      </c>
      <c r="B44" s="15">
        <v>0</v>
      </c>
    </row>
    <row r="45" spans="1:2" x14ac:dyDescent="0.3">
      <c r="A45" s="19">
        <v>12</v>
      </c>
      <c r="B45" s="15">
        <v>0</v>
      </c>
    </row>
    <row r="46" spans="1:2" x14ac:dyDescent="0.3">
      <c r="A46" s="19">
        <v>12</v>
      </c>
      <c r="B46" s="15">
        <v>0</v>
      </c>
    </row>
    <row r="47" spans="1:2" x14ac:dyDescent="0.3">
      <c r="A47" s="19">
        <v>16</v>
      </c>
      <c r="B47" s="15">
        <v>0</v>
      </c>
    </row>
    <row r="48" spans="1:2" x14ac:dyDescent="0.3">
      <c r="A48" s="19">
        <v>16</v>
      </c>
      <c r="B48" s="15">
        <v>0</v>
      </c>
    </row>
    <row r="49" spans="1:13" x14ac:dyDescent="0.3">
      <c r="A49" s="19">
        <v>12</v>
      </c>
      <c r="B49" s="15">
        <v>0</v>
      </c>
    </row>
    <row r="50" spans="1:13" x14ac:dyDescent="0.3">
      <c r="A50" s="19">
        <v>12</v>
      </c>
      <c r="B50" s="15">
        <v>0</v>
      </c>
    </row>
    <row r="51" spans="1:13" x14ac:dyDescent="0.3">
      <c r="A51" s="19">
        <v>8</v>
      </c>
      <c r="B51" s="15">
        <v>0</v>
      </c>
    </row>
    <row r="52" spans="1:13" x14ac:dyDescent="0.3">
      <c r="A52" s="19">
        <v>12</v>
      </c>
      <c r="B52" s="15">
        <v>0</v>
      </c>
    </row>
    <row r="53" spans="1:13" x14ac:dyDescent="0.3">
      <c r="A53" s="19">
        <v>16</v>
      </c>
      <c r="B53" s="15">
        <v>0</v>
      </c>
    </row>
    <row r="54" spans="1:13" x14ac:dyDescent="0.3">
      <c r="A54" s="19">
        <v>16</v>
      </c>
      <c r="B54" s="15">
        <v>0</v>
      </c>
    </row>
    <row r="55" spans="1:13" x14ac:dyDescent="0.3">
      <c r="A55" s="19">
        <v>16</v>
      </c>
      <c r="B55" s="15">
        <v>0</v>
      </c>
    </row>
    <row r="56" spans="1:13" x14ac:dyDescent="0.3">
      <c r="A56" s="19">
        <v>24</v>
      </c>
      <c r="B56" s="15">
        <v>0</v>
      </c>
    </row>
    <row r="57" spans="1:13" x14ac:dyDescent="0.3">
      <c r="A57" s="19">
        <v>16</v>
      </c>
      <c r="B57" s="15">
        <v>1</v>
      </c>
    </row>
    <row r="58" spans="1:13" x14ac:dyDescent="0.3">
      <c r="A58" s="19">
        <v>32</v>
      </c>
      <c r="B58" s="15">
        <v>1</v>
      </c>
    </row>
    <row r="59" spans="1:13" x14ac:dyDescent="0.3">
      <c r="A59" s="19">
        <v>98.400001525878906</v>
      </c>
      <c r="B59" s="15">
        <v>1</v>
      </c>
    </row>
    <row r="60" spans="1:13" x14ac:dyDescent="0.3">
      <c r="A60" s="19">
        <v>75.068000793457003</v>
      </c>
      <c r="B60" s="15">
        <v>1</v>
      </c>
    </row>
    <row r="61" spans="1:13" x14ac:dyDescent="0.3">
      <c r="A61" s="19">
        <v>165.64300537109301</v>
      </c>
      <c r="B61" s="15">
        <v>1</v>
      </c>
    </row>
    <row r="62" spans="1:13" x14ac:dyDescent="0.3">
      <c r="A62" s="19">
        <v>30.6609992980957</v>
      </c>
      <c r="B62" s="15">
        <v>1</v>
      </c>
    </row>
    <row r="63" spans="1:13" x14ac:dyDescent="0.3">
      <c r="A63" s="19">
        <v>79.983001708984304</v>
      </c>
      <c r="B63" s="15">
        <v>1</v>
      </c>
    </row>
    <row r="64" spans="1:13" x14ac:dyDescent="0.3">
      <c r="A64" s="19">
        <v>98.400001525878906</v>
      </c>
      <c r="B64" s="15">
        <v>1</v>
      </c>
      <c r="M64">
        <v>25</v>
      </c>
    </row>
    <row r="65" spans="1:2" x14ac:dyDescent="0.3">
      <c r="A65" s="19">
        <v>147.81300354003901</v>
      </c>
      <c r="B65" s="15">
        <v>1</v>
      </c>
    </row>
    <row r="66" spans="1:2" x14ac:dyDescent="0.3">
      <c r="A66" s="19">
        <v>800</v>
      </c>
      <c r="B66" s="15">
        <v>1</v>
      </c>
    </row>
    <row r="67" spans="1:2" x14ac:dyDescent="0.3">
      <c r="A67">
        <v>26.346000671386701</v>
      </c>
      <c r="B67">
        <v>1</v>
      </c>
    </row>
    <row r="68" spans="1:2" x14ac:dyDescent="0.3">
      <c r="A68">
        <v>116.09999847412099</v>
      </c>
      <c r="B68">
        <v>1</v>
      </c>
    </row>
    <row r="69" spans="1:2" x14ac:dyDescent="0.3">
      <c r="A69">
        <v>22.500999450683501</v>
      </c>
      <c r="B69">
        <v>1</v>
      </c>
    </row>
    <row r="70" spans="1:2" x14ac:dyDescent="0.3">
      <c r="A70">
        <v>21.444999694824201</v>
      </c>
      <c r="B70">
        <v>1</v>
      </c>
    </row>
    <row r="71" spans="1:2" x14ac:dyDescent="0.3">
      <c r="A71">
        <v>20.833999633788999</v>
      </c>
      <c r="B71">
        <v>1</v>
      </c>
    </row>
    <row r="72" spans="1:2" x14ac:dyDescent="0.3">
      <c r="A72">
        <v>21.1019992828369</v>
      </c>
      <c r="B72">
        <v>1</v>
      </c>
    </row>
    <row r="73" spans="1:2" x14ac:dyDescent="0.3">
      <c r="A73">
        <v>25.017000198364201</v>
      </c>
      <c r="B73">
        <v>1</v>
      </c>
    </row>
    <row r="74" spans="1:2" x14ac:dyDescent="0.3">
      <c r="A74">
        <v>20.872999191284102</v>
      </c>
      <c r="B74">
        <v>1</v>
      </c>
    </row>
    <row r="75" spans="1:2" x14ac:dyDescent="0.3">
      <c r="A75">
        <v>20.8780002593994</v>
      </c>
      <c r="B75">
        <v>1</v>
      </c>
    </row>
    <row r="76" spans="1:2" x14ac:dyDescent="0.3">
      <c r="A76">
        <v>22.686000823974599</v>
      </c>
      <c r="B76">
        <v>1</v>
      </c>
    </row>
    <row r="77" spans="1:2" x14ac:dyDescent="0.3">
      <c r="A77">
        <v>22.4179992675781</v>
      </c>
      <c r="B77">
        <v>1</v>
      </c>
    </row>
    <row r="78" spans="1:2" x14ac:dyDescent="0.3">
      <c r="A78">
        <v>20.3840007781982</v>
      </c>
      <c r="B78">
        <v>1</v>
      </c>
    </row>
    <row r="79" spans="1:2" x14ac:dyDescent="0.3">
      <c r="A79">
        <v>20.413999557495099</v>
      </c>
      <c r="B79">
        <v>1</v>
      </c>
    </row>
    <row r="80" spans="1:2" x14ac:dyDescent="0.3">
      <c r="A80">
        <v>21.783000946044901</v>
      </c>
      <c r="B80">
        <v>1</v>
      </c>
    </row>
    <row r="81" spans="1:2" x14ac:dyDescent="0.3">
      <c r="A81">
        <v>21.3589992523193</v>
      </c>
      <c r="B81">
        <v>1</v>
      </c>
    </row>
    <row r="82" spans="1:2" x14ac:dyDescent="0.3">
      <c r="A82">
        <v>19.6079998016357</v>
      </c>
      <c r="B82">
        <v>1</v>
      </c>
    </row>
    <row r="83" spans="1:2" x14ac:dyDescent="0.3">
      <c r="A83">
        <v>20.1940002441406</v>
      </c>
      <c r="B83">
        <v>1</v>
      </c>
    </row>
    <row r="84" spans="1:2" x14ac:dyDescent="0.3">
      <c r="A84">
        <v>20.834999084472599</v>
      </c>
      <c r="B84">
        <v>1</v>
      </c>
    </row>
    <row r="85" spans="1:2" x14ac:dyDescent="0.3">
      <c r="A85">
        <v>20.204999923706001</v>
      </c>
      <c r="B85">
        <v>1</v>
      </c>
    </row>
    <row r="86" spans="1:2" x14ac:dyDescent="0.3">
      <c r="A86">
        <v>19.9799995422363</v>
      </c>
      <c r="B86">
        <v>1</v>
      </c>
    </row>
    <row r="87" spans="1:2" x14ac:dyDescent="0.3">
      <c r="A87">
        <v>23.146999359130799</v>
      </c>
      <c r="B87">
        <v>1</v>
      </c>
    </row>
    <row r="88" spans="1:2" x14ac:dyDescent="0.3">
      <c r="A88">
        <v>20.622999191284102</v>
      </c>
      <c r="B88">
        <v>1</v>
      </c>
    </row>
    <row r="89" spans="1:2" x14ac:dyDescent="0.3">
      <c r="A89">
        <v>22.422000885009702</v>
      </c>
      <c r="B89">
        <v>1</v>
      </c>
    </row>
    <row r="90" spans="1:2" x14ac:dyDescent="0.3">
      <c r="A90">
        <v>21.596000671386701</v>
      </c>
      <c r="B90">
        <v>1</v>
      </c>
    </row>
    <row r="91" spans="1:2" x14ac:dyDescent="0.3">
      <c r="A91">
        <v>21.934999465942301</v>
      </c>
      <c r="B91">
        <v>1</v>
      </c>
    </row>
    <row r="92" spans="1:2" x14ac:dyDescent="0.3">
      <c r="A92">
        <v>21.603000640869102</v>
      </c>
      <c r="B92">
        <v>1</v>
      </c>
    </row>
    <row r="93" spans="1:2" x14ac:dyDescent="0.3">
      <c r="A93">
        <v>22.722999572753899</v>
      </c>
      <c r="B9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workbookViewId="0">
      <selection activeCell="R21" sqref="R21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16</v>
      </c>
    </row>
    <row r="8" spans="6:13" x14ac:dyDescent="0.3">
      <c r="F8" s="5" t="s">
        <v>15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'GPS1'!G11+'GPS2'!G11+'GPS3'!G11+'GPS4'!G11</f>
        <v>240</v>
      </c>
      <c r="I10" s="11">
        <f>'GPS1'!H11+'GPS2'!H11+'GPS3'!H11+'GPS4'!H11</f>
        <v>17</v>
      </c>
      <c r="J10" s="5">
        <f>H10+I10</f>
        <v>257</v>
      </c>
      <c r="L10" s="5" t="s">
        <v>7</v>
      </c>
      <c r="M10" s="20">
        <f>J10+J11</f>
        <v>624</v>
      </c>
    </row>
    <row r="11" spans="6:13" x14ac:dyDescent="0.3">
      <c r="F11" s="13" t="s">
        <v>2</v>
      </c>
      <c r="G11" s="8" t="s">
        <v>5</v>
      </c>
      <c r="H11" s="12">
        <f>'GPS1'!G12+'GPS2'!G12+'GPS3'!G12+'GPS4'!G12</f>
        <v>0</v>
      </c>
      <c r="I11" s="12">
        <f>'GPS1'!H12+'GPS2'!H12+'GPS3'!H12+'GPS4'!H12</f>
        <v>367</v>
      </c>
      <c r="J11" s="5">
        <f>H11+I11</f>
        <v>367</v>
      </c>
    </row>
    <row r="12" spans="6:13" x14ac:dyDescent="0.3">
      <c r="F12" s="5" t="s">
        <v>6</v>
      </c>
      <c r="G12" s="5"/>
      <c r="H12" s="5">
        <f>H10+H11</f>
        <v>240</v>
      </c>
      <c r="I12" s="5">
        <f>I10+I11</f>
        <v>384</v>
      </c>
      <c r="J12" s="5"/>
    </row>
    <row r="14" spans="6:13" x14ac:dyDescent="0.3">
      <c r="H14" s="5" t="s">
        <v>7</v>
      </c>
      <c r="I14" s="5">
        <f>H12+I12</f>
        <v>624</v>
      </c>
    </row>
    <row r="16" spans="6:13" x14ac:dyDescent="0.3">
      <c r="F16" s="11" t="s">
        <v>12</v>
      </c>
      <c r="G16" s="5">
        <f>H10/(H10+I10)</f>
        <v>0.93385214007782102</v>
      </c>
    </row>
    <row r="17" spans="4:7" x14ac:dyDescent="0.3">
      <c r="D17" t="s">
        <v>14</v>
      </c>
      <c r="F17" s="11" t="s">
        <v>8</v>
      </c>
      <c r="G17" s="5">
        <f>I11/(H11+I11)</f>
        <v>1</v>
      </c>
    </row>
    <row r="18" spans="4:7" x14ac:dyDescent="0.3">
      <c r="F18" s="11" t="s">
        <v>9</v>
      </c>
      <c r="G18" s="5">
        <f>H10/H12</f>
        <v>1</v>
      </c>
    </row>
    <row r="19" spans="4:7" x14ac:dyDescent="0.3">
      <c r="F19" s="11" t="s">
        <v>10</v>
      </c>
      <c r="G19" s="5">
        <f>(H10+I11)/M10</f>
        <v>0.97275641025641024</v>
      </c>
    </row>
    <row r="20" spans="4:7" x14ac:dyDescent="0.3">
      <c r="F20" s="11" t="s">
        <v>11</v>
      </c>
      <c r="G20" s="5">
        <f>2*(1/(1/G16+1/G18))</f>
        <v>0.96579476861167002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2018-01-19T13:06:36Z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