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diaz/Google Drive/Tesis_Lic/V2/VEC_Model/Datos/"/>
    </mc:Choice>
  </mc:AlternateContent>
  <xr:revisionPtr revIDLastSave="0" documentId="13_ncr:1_{E13044BB-4443-D14B-8BFD-7FB414AA2767}" xr6:coauthVersionLast="43" xr6:coauthVersionMax="43" xr10:uidLastSave="{00000000-0000-0000-0000-000000000000}"/>
  <bookViews>
    <workbookView xWindow="80" yWindow="460" windowWidth="25440" windowHeight="15000" activeTab="7" xr2:uid="{E66ADE4F-CC70-7C46-BE12-162E470E68EF}"/>
  </bookViews>
  <sheets>
    <sheet name="Descarga de Datos" sheetId="1" r:id="rId1"/>
    <sheet name="Recaudación Impositiva" sheetId="2" r:id="rId2"/>
    <sheet name="Gasto Salud y Edu" sheetId="3" r:id="rId3"/>
    <sheet name="Gasto en Salud" sheetId="5" r:id="rId4"/>
    <sheet name="Gasto en Educación" sheetId="6" r:id="rId5"/>
    <sheet name="datos OOT" sheetId="7" r:id="rId6"/>
    <sheet name="Datos Finales" sheetId="4" r:id="rId7"/>
    <sheet name="Datos Finales OO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8" l="1"/>
  <c r="C12" i="8"/>
  <c r="G12" i="8"/>
  <c r="E12" i="8"/>
  <c r="D12" i="8"/>
  <c r="C10" i="8"/>
  <c r="G11" i="8"/>
  <c r="D11" i="8"/>
  <c r="E11" i="8"/>
  <c r="C11" i="8" s="1"/>
  <c r="D16" i="7"/>
  <c r="G16" i="7" s="1"/>
  <c r="D14" i="7"/>
  <c r="F14" i="7" s="1"/>
  <c r="G14" i="7" l="1"/>
  <c r="F16" i="7"/>
  <c r="J3" i="2"/>
  <c r="J4" i="2"/>
  <c r="J5" i="2"/>
  <c r="J6" i="2"/>
  <c r="J7" i="2"/>
  <c r="J8" i="2"/>
  <c r="J9" i="2"/>
  <c r="J10" i="2"/>
  <c r="J11" i="2"/>
  <c r="J12" i="2"/>
  <c r="J13" i="2"/>
  <c r="J21" i="2"/>
  <c r="J22" i="2"/>
  <c r="J23" i="2"/>
  <c r="J24" i="2"/>
  <c r="J25" i="2"/>
  <c r="J26" i="2"/>
  <c r="J27" i="2"/>
  <c r="J28" i="2"/>
  <c r="J29" i="2"/>
  <c r="J2" i="2"/>
  <c r="L11" i="3" l="1"/>
  <c r="L8" i="3"/>
  <c r="L7" i="3"/>
  <c r="L6" i="3"/>
  <c r="K8" i="3"/>
  <c r="K7" i="3"/>
  <c r="K6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F10" i="3"/>
  <c r="K10" i="3" s="1"/>
  <c r="G10" i="3"/>
  <c r="L10" i="3" s="1"/>
  <c r="F11" i="3"/>
  <c r="K11" i="3" s="1"/>
  <c r="F12" i="3"/>
  <c r="K12" i="3" s="1"/>
  <c r="G12" i="3"/>
  <c r="L12" i="3" s="1"/>
  <c r="F13" i="3"/>
  <c r="K13" i="3" s="1"/>
  <c r="G13" i="3"/>
  <c r="L13" i="3" s="1"/>
  <c r="F14" i="3"/>
  <c r="K14" i="3" s="1"/>
  <c r="G14" i="3"/>
  <c r="L14" i="3" s="1"/>
  <c r="F15" i="3"/>
  <c r="K15" i="3" s="1"/>
  <c r="G15" i="3"/>
  <c r="L15" i="3" s="1"/>
  <c r="F16" i="3"/>
  <c r="K16" i="3" s="1"/>
  <c r="G16" i="3"/>
  <c r="L16" i="3" s="1"/>
  <c r="F17" i="3"/>
  <c r="K17" i="3" s="1"/>
  <c r="G17" i="3"/>
  <c r="L17" i="3" s="1"/>
  <c r="F18" i="3"/>
  <c r="K18" i="3" s="1"/>
  <c r="G18" i="3"/>
  <c r="L18" i="3" s="1"/>
  <c r="F19" i="3"/>
  <c r="K19" i="3" s="1"/>
  <c r="G19" i="3"/>
  <c r="L19" i="3" s="1"/>
  <c r="F20" i="3"/>
  <c r="K20" i="3" s="1"/>
  <c r="G20" i="3"/>
  <c r="L20" i="3" s="1"/>
  <c r="F21" i="3"/>
  <c r="K21" i="3" s="1"/>
  <c r="G21" i="3"/>
  <c r="L21" i="3" s="1"/>
  <c r="F22" i="3"/>
  <c r="K22" i="3" s="1"/>
  <c r="G22" i="3"/>
  <c r="L22" i="3" s="1"/>
  <c r="F23" i="3"/>
  <c r="K23" i="3" s="1"/>
  <c r="G23" i="3"/>
  <c r="L23" i="3" s="1"/>
  <c r="F24" i="3"/>
  <c r="K24" i="3" s="1"/>
  <c r="G24" i="3"/>
  <c r="L24" i="3" s="1"/>
  <c r="F25" i="3"/>
  <c r="K25" i="3" s="1"/>
  <c r="G25" i="3"/>
  <c r="L25" i="3" s="1"/>
  <c r="F26" i="3"/>
  <c r="K26" i="3" s="1"/>
  <c r="G26" i="3"/>
  <c r="L26" i="3" s="1"/>
  <c r="F27" i="3"/>
  <c r="K27" i="3" s="1"/>
  <c r="G27" i="3"/>
  <c r="L27" i="3" s="1"/>
  <c r="F28" i="3"/>
  <c r="K28" i="3" s="1"/>
  <c r="G28" i="3"/>
  <c r="L28" i="3" s="1"/>
  <c r="F29" i="3"/>
  <c r="K29" i="3" s="1"/>
  <c r="G29" i="3"/>
  <c r="L29" i="3" s="1"/>
  <c r="F30" i="3"/>
  <c r="K30" i="3" s="1"/>
  <c r="G30" i="3"/>
  <c r="L30" i="3" s="1"/>
  <c r="F31" i="3"/>
  <c r="K31" i="3" s="1"/>
  <c r="G31" i="3"/>
  <c r="L31" i="3" s="1"/>
  <c r="G9" i="3"/>
  <c r="L9" i="3" s="1"/>
  <c r="F9" i="3"/>
  <c r="K9" i="3" s="1"/>
</calcChain>
</file>

<file path=xl/sharedStrings.xml><?xml version="1.0" encoding="utf-8"?>
<sst xmlns="http://schemas.openxmlformats.org/spreadsheetml/2006/main" count="282" uniqueCount="139">
  <si>
    <t>iso2c</t>
  </si>
  <si>
    <t>country</t>
  </si>
  <si>
    <t>year</t>
  </si>
  <si>
    <t>SP.POP.TOTL [Poblacion_Total]</t>
  </si>
  <si>
    <t>SL.UEM.TOTL.NE.ZS [Desempleo_Total]</t>
  </si>
  <si>
    <t>NY.GDP.MKTP.CN</t>
  </si>
  <si>
    <t>NY.GDP.MKTP.KN</t>
  </si>
  <si>
    <t>SE.XPD.TOTL.GD.ZS[Gasto en educacion]</t>
  </si>
  <si>
    <t>MX</t>
  </si>
  <si>
    <t>Mexico</t>
  </si>
  <si>
    <t>NA</t>
  </si>
  <si>
    <t>año</t>
  </si>
  <si>
    <t>Recaudación Impositiva</t>
  </si>
  <si>
    <t>Fuente</t>
  </si>
  <si>
    <t>http://dof.gob.mx/nota_detalle.php?codigo=4838819&amp;fecha=28/12/1989</t>
  </si>
  <si>
    <t>http://dof.gob.mx/nota_detalle.php?codigo=4695360&amp;fecha=26/12/1990</t>
  </si>
  <si>
    <t>http://www.dof.gob.mx/nota_detalle.php?codigo=4768236&amp;fecha=20/12/1991</t>
  </si>
  <si>
    <t>http://dof.gob.mx/nota_detalle.php?codigo=4704697&amp;fecha=18/12/1992</t>
  </si>
  <si>
    <t>http://www.dof.gob.mx/nota_detalle.php?codigo=4816998&amp;fecha=27/12/1993</t>
  </si>
  <si>
    <t>http://dof.gob.mx/nota_detalle.php?codigo=4781597&amp;fecha=28/12/1994</t>
  </si>
  <si>
    <t>http://dof.gob.mx/nota_detalle.php?codigo=4886133&amp;fecha=14/12/1995</t>
  </si>
  <si>
    <t>http://www.dof.gob.mx/nota_detalle.php?codigo=5322823&amp;fecha=20/11/2013</t>
  </si>
  <si>
    <t>http://www.dof.gob.mx/nota_detalle.php?codigo=5368103&amp;fecha=13/11/2014</t>
  </si>
  <si>
    <t>http://dof.gob.mx/nota_detalle.php?codigo=5415876&amp;fecha=18/11/2015</t>
  </si>
  <si>
    <t>http://www.dof.gob.mx/nota_detalle.php?codigo=5460968&amp;fecha=15/11/2016</t>
  </si>
  <si>
    <t>http://dof.gob.mx/nota_detalle.php?codigo=4799656&amp;fecha=31/12/1988</t>
  </si>
  <si>
    <t>http://www.dof.gob.mx/nota_detalle.php?codigo=4838971&amp;fecha=29/12/1989</t>
  </si>
  <si>
    <t>http://www.dof.gob.mx/nota_detalle.php?codigo=4695464&amp;fecha=27/12/1990</t>
  </si>
  <si>
    <t>http://www.dof.gob.mx/nota_detalle.php?codigo=4768393&amp;fecha=24/12/1991</t>
  </si>
  <si>
    <t>http://www.dof.gob.mx/nota_detalle.php?codigo=4818732&amp;fecha=30/12/1993</t>
  </si>
  <si>
    <t>http://www.hacienda.gob.mx/lashcp/MarcoJuridico/documentosDOF/archivos_shcp_dof/decretos/pef_1995_dof_28dic94.pdf</t>
  </si>
  <si>
    <t>http://dof.gob.mx/nota_detalle.php?codigo=4912256&amp;fecha=22/12/1995</t>
  </si>
  <si>
    <t>http://www.dof.gob.mx/nota_detalle.php?codigo=4906977&amp;fecha=23/12/1996</t>
  </si>
  <si>
    <t>http://dof.gob.mx/nota_detalle.php?codigo=4904993&amp;fecha=29/12/1997</t>
  </si>
  <si>
    <t>http://dof.gob.mx/nota_detalle.php?codigo=4905684&amp;fecha=31/12/1998</t>
  </si>
  <si>
    <t>http://dof.gob.mx/nota_detalle.php?codigo=4958953&amp;fecha=31/12/1999</t>
  </si>
  <si>
    <t>http://dof.gob.mx/nota_detalle.php?codigo=2065188&amp;fecha=31/12/1969</t>
  </si>
  <si>
    <t>http://www.dof.gob.mx/nota_detalle.php?codigo=717016&amp;fecha=30/12/2002</t>
  </si>
  <si>
    <t>http://www.diputados.gob.mx/LeyesBiblio/abro/254abro.pdf</t>
  </si>
  <si>
    <t>http://www.diputados.gob.mx/LeyesBiblio/abro/PEF05_abro.pdf</t>
  </si>
  <si>
    <t>http://www.diputados.gob.mx/LeyesBiblio/abro/PEF_2006_abro.pdf</t>
  </si>
  <si>
    <t>http://www.diputados.gob.mx/LeyesBiblio/abro/pef_2007/PEF_2007_abro.pdf</t>
  </si>
  <si>
    <t>http://www.diputados.gob.mx/LeyesBiblio/abro/pef_2008/PEF_2008_abro.pdf</t>
  </si>
  <si>
    <t>http://www.diputados.gob.mx/LeyesBiblio/abro/pef_2009/PEF_2009_abro.pdf</t>
  </si>
  <si>
    <t>http://www.diputados.gob.mx/LeyesBiblio/abro/pef_2010/PEF_2010_abro.pdf</t>
  </si>
  <si>
    <t>http://www.diputados.gob.mx/LeyesBiblio/abro/pef_2011/PEF_2011_abro.pdf</t>
  </si>
  <si>
    <t>http://www.diputados.gob.mx/LeyesBiblio/abro/pef_2012/PEF_2012_abro.pdf</t>
  </si>
  <si>
    <t>http://www.diputados.gob.mx/LeyesBiblio/abro/pef_2013/PEF_2013_abro.pdf</t>
  </si>
  <si>
    <t>http://www.diputados.gob.mx/LeyesBiblio/abro/pef_2014/PEF_2014_abro.pdf</t>
  </si>
  <si>
    <t>http://www.diputados.gob.mx/LeyesBiblio/abro/pef_2015/PEF_2015_abro.pdf</t>
  </si>
  <si>
    <t>http://www.diputados.gob.mx/LeyesBiblio/abro/pef_2016/PEF_2016_abro.pdf</t>
  </si>
  <si>
    <t>Gasto en Salud</t>
  </si>
  <si>
    <t>Gasto en Educación</t>
  </si>
  <si>
    <t>https://www.proceso.com.mx/161488/presupuesto-de-egresos-del-poder-ejecutivo-para-1993</t>
  </si>
  <si>
    <t>http://shcp.gob.mx/EGRESOS/PEF/pef/1995_2000/pef19952000.pdf</t>
  </si>
  <si>
    <t>http://www.funcionpublica.gob.mx/scagp/dgorcs/reglas/2002/r23_provisiones/completos/pef2002.htm</t>
  </si>
  <si>
    <t>Datos Extraidos tal cual del documento</t>
  </si>
  <si>
    <t>Datos en Nuevos Pesos</t>
  </si>
  <si>
    <t> 9760230000.00</t>
  </si>
  <si>
    <t>GC.TAX.TOTL.GD.ZS[Recaudación Impositiva]</t>
  </si>
  <si>
    <t>Recaudacion Impositiva porc Pib</t>
  </si>
  <si>
    <t>Poblacion_Total</t>
  </si>
  <si>
    <t>Desempleo_Total</t>
  </si>
  <si>
    <t>GDP_corriente</t>
  </si>
  <si>
    <t>Recaudacion_Impositiva_PorcGDP</t>
  </si>
  <si>
    <t>Gasto_Educacion_PorcGDP</t>
  </si>
  <si>
    <t>Gasto_Salud_PorcGDP</t>
  </si>
  <si>
    <t>GDP_constante</t>
  </si>
  <si>
    <t>México - Gasto Público Salud</t>
  </si>
  <si>
    <t>Fecha</t>
  </si>
  <si>
    <t>G. Salud %PIB</t>
  </si>
  <si>
    <t>2,79%</t>
  </si>
  <si>
    <t>2,86%</t>
  </si>
  <si>
    <t>3,00%</t>
  </si>
  <si>
    <t>2,91%</t>
  </si>
  <si>
    <t>3,14%</t>
  </si>
  <si>
    <t>3,01%</t>
  </si>
  <si>
    <t>2,93%</t>
  </si>
  <si>
    <t>2,62%</t>
  </si>
  <si>
    <t>2,53%</t>
  </si>
  <si>
    <t>2,42%</t>
  </si>
  <si>
    <t>2,47%</t>
  </si>
  <si>
    <t>2,59%</t>
  </si>
  <si>
    <t>2,41%</t>
  </si>
  <si>
    <t>2,17%</t>
  </si>
  <si>
    <t>2,11%</t>
  </si>
  <si>
    <t>2,01%</t>
  </si>
  <si>
    <t>2,06%</t>
  </si>
  <si>
    <t>2,21%</t>
  </si>
  <si>
    <t>1,90%</t>
  </si>
  <si>
    <t>2,13%</t>
  </si>
  <si>
    <t>2,34%</t>
  </si>
  <si>
    <t>2,24%</t>
  </si>
  <si>
    <t>2,15%</t>
  </si>
  <si>
    <t>2,04%</t>
  </si>
  <si>
    <t>1,75%</t>
  </si>
  <si>
    <t>México - Gasto Público Educación</t>
  </si>
  <si>
    <t>Gasto Educación (%PIB)</t>
  </si>
  <si>
    <t>5,31%</t>
  </si>
  <si>
    <t>4,75%</t>
  </si>
  <si>
    <t>5,17%</t>
  </si>
  <si>
    <t>5,13%</t>
  </si>
  <si>
    <t>5,18%</t>
  </si>
  <si>
    <t>5,21%</t>
  </si>
  <si>
    <t>4,84%</t>
  </si>
  <si>
    <t>4,73%</t>
  </si>
  <si>
    <t>4,76%</t>
  </si>
  <si>
    <t>4,91%</t>
  </si>
  <si>
    <t>4,80%</t>
  </si>
  <si>
    <t>4,64%</t>
  </si>
  <si>
    <t>4,43%</t>
  </si>
  <si>
    <t>4,14%</t>
  </si>
  <si>
    <t>3,66%</t>
  </si>
  <si>
    <t>3,53%</t>
  </si>
  <si>
    <t>3,86%</t>
  </si>
  <si>
    <t>3,65%</t>
  </si>
  <si>
    <t>2,99%</t>
  </si>
  <si>
    <t>2,54%</t>
  </si>
  <si>
    <t>2,31%</t>
  </si>
  <si>
    <t>2,27%</t>
  </si>
  <si>
    <t>https://datosmacro.expansion.com/estado/gasto/salud/mexico</t>
  </si>
  <si>
    <t>Gasto en Educaicon</t>
  </si>
  <si>
    <t>https://datosmacro.expansion.com/estado/gasto/educacion/mexico</t>
  </si>
  <si>
    <t>Gasto Educacion</t>
  </si>
  <si>
    <t>Banco mundial (https://datos.bancomundial.org/indicador/SE.XPD.TOTL.GD.ZS?locations=MX)</t>
  </si>
  <si>
    <t>Recaudacion Impositiva</t>
  </si>
  <si>
    <t>Recaudación Impositiva https://www.transparenciapresupuestaria.gob.mx/work/models/PTP/Presupuesto/LIF/LIF_2018.pdf</t>
  </si>
  <si>
    <t>Pobalción Total</t>
  </si>
  <si>
    <t>Desempleo total</t>
  </si>
  <si>
    <t>https://data.worldbank.org/indicator/NY.GDP.MKTP.KN?locations=MX</t>
  </si>
  <si>
    <t>https://data.worldbank.org/indicator/SL.UEM.TOTL.NE.ZS?locations=MX</t>
  </si>
  <si>
    <t>https://data.worldbank.org/indicator/SP.POP.TOTL?locations=MX</t>
  </si>
  <si>
    <t>https://data.worldbank.org/indicator/NY.GDP.MKTP.CN?locations=MX</t>
  </si>
  <si>
    <r>
      <t>(</t>
    </r>
    <r>
      <rPr>
        <sz val="12"/>
        <color theme="1"/>
        <rFont val="CMMI12"/>
      </rPr>
      <t>PIB</t>
    </r>
    <r>
      <rPr>
        <sz val="12"/>
        <color theme="1"/>
        <rFont val="CMR12"/>
      </rPr>
      <t>+0</t>
    </r>
    <r>
      <rPr>
        <sz val="12"/>
        <color theme="1"/>
        <rFont val="CMMI12"/>
      </rPr>
      <t>.</t>
    </r>
    <r>
      <rPr>
        <sz val="12"/>
        <color theme="1"/>
        <rFont val="CMR12"/>
      </rPr>
      <t>24</t>
    </r>
    <r>
      <rPr>
        <sz val="12"/>
        <color theme="1"/>
        <rFont val="CMSY10"/>
      </rPr>
      <t>∗</t>
    </r>
    <r>
      <rPr>
        <sz val="12"/>
        <color theme="1"/>
        <rFont val="CMMI12"/>
      </rPr>
      <t>REC</t>
    </r>
    <r>
      <rPr>
        <sz val="12"/>
        <color theme="1"/>
        <rFont val="SFRM1200"/>
      </rPr>
      <t>_</t>
    </r>
    <r>
      <rPr>
        <sz val="12"/>
        <color theme="1"/>
        <rFont val="CMMI12"/>
      </rPr>
      <t>IMP</t>
    </r>
    <r>
      <rPr>
        <sz val="12"/>
        <color theme="1"/>
        <rFont val="CMR12"/>
      </rPr>
      <t>)</t>
    </r>
    <r>
      <rPr>
        <sz val="12"/>
        <color theme="1"/>
        <rFont val="CMSY10"/>
      </rPr>
      <t>−</t>
    </r>
    <r>
      <rPr>
        <sz val="12"/>
        <color theme="1"/>
        <rFont val="CMR12"/>
      </rPr>
      <t>(0</t>
    </r>
    <r>
      <rPr>
        <sz val="12"/>
        <color theme="1"/>
        <rFont val="CMMI12"/>
      </rPr>
      <t>.</t>
    </r>
    <r>
      <rPr>
        <sz val="12"/>
        <color theme="1"/>
        <rFont val="CMR12"/>
      </rPr>
      <t>27</t>
    </r>
    <r>
      <rPr>
        <sz val="12"/>
        <color theme="1"/>
        <rFont val="CMSY10"/>
      </rPr>
      <t>∗</t>
    </r>
    <r>
      <rPr>
        <sz val="12"/>
        <color theme="1"/>
        <rFont val="CMMI12"/>
      </rPr>
      <t>G</t>
    </r>
    <r>
      <rPr>
        <sz val="12"/>
        <color theme="1"/>
        <rFont val="SFRM1200"/>
      </rPr>
      <t>_</t>
    </r>
    <r>
      <rPr>
        <sz val="12"/>
        <color theme="1"/>
        <rFont val="CMMI12"/>
      </rPr>
      <t>EDU</t>
    </r>
    <r>
      <rPr>
        <sz val="12"/>
        <color theme="1"/>
        <rFont val="CMR12"/>
      </rPr>
      <t>+0</t>
    </r>
    <r>
      <rPr>
        <sz val="12"/>
        <color theme="1"/>
        <rFont val="CMMI12"/>
      </rPr>
      <t>.</t>
    </r>
    <r>
      <rPr>
        <sz val="12"/>
        <color theme="1"/>
        <rFont val="CMR12"/>
      </rPr>
      <t>32</t>
    </r>
    <r>
      <rPr>
        <sz val="12"/>
        <color theme="1"/>
        <rFont val="CMSY10"/>
      </rPr>
      <t>∗</t>
    </r>
    <r>
      <rPr>
        <sz val="12"/>
        <color theme="1"/>
        <rFont val="CMMI12"/>
      </rPr>
      <t>G</t>
    </r>
    <r>
      <rPr>
        <sz val="12"/>
        <color theme="1"/>
        <rFont val="SFRM1200"/>
      </rPr>
      <t>_</t>
    </r>
    <r>
      <rPr>
        <sz val="12"/>
        <color theme="1"/>
        <rFont val="CMMI12"/>
      </rPr>
      <t>SALUD</t>
    </r>
    <r>
      <rPr>
        <sz val="12"/>
        <color theme="1"/>
        <rFont val="CMR12"/>
      </rPr>
      <t xml:space="preserve">) = 0 </t>
    </r>
  </si>
  <si>
    <t xml:space="preserve">ln_pib_cte.l1 </t>
  </si>
  <si>
    <t>rec_imp.l1</t>
  </si>
  <si>
    <t xml:space="preserve"> edu.l1 </t>
  </si>
  <si>
    <t xml:space="preserve">salud.l1 </t>
  </si>
  <si>
    <t>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</si>
</sst>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1" formatCode="0.000"/>
    <numFmt numFmtId="182" formatCode="_(* #,##0.000000000_);_(* \(#,##0.00000000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F2F2F"/>
      <name val="Arial"/>
      <family val="2"/>
    </font>
    <font>
      <sz val="11"/>
      <color rgb="FF000000"/>
      <name val="Arial"/>
      <family val="2"/>
    </font>
    <font>
      <sz val="10"/>
      <color rgb="FF000000"/>
      <name val="Helvetica Neue"/>
      <family val="2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.199999999999999"/>
      <color rgb="FF333333"/>
      <name val="Consolas"/>
      <family val="2"/>
    </font>
    <font>
      <sz val="11"/>
      <color theme="1"/>
      <name val="Lucida Grande"/>
      <family val="2"/>
    </font>
    <font>
      <sz val="12"/>
      <color theme="1"/>
      <name val="CMR12"/>
    </font>
    <font>
      <sz val="12"/>
      <color theme="1"/>
      <name val="CMMI12"/>
    </font>
    <font>
      <sz val="12"/>
      <color theme="1"/>
      <name val="CMSY10"/>
    </font>
    <font>
      <sz val="12"/>
      <color theme="1"/>
      <name val="SFRM120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3"/>
    <xf numFmtId="43" fontId="2" fillId="0" borderId="0" xfId="1" applyFont="1"/>
    <xf numFmtId="0" fontId="2" fillId="0" borderId="0" xfId="0" applyFont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6" fillId="0" borderId="0" xfId="0" applyNumberFormat="1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10" fontId="0" fillId="0" borderId="0" xfId="2" applyNumberFormat="1" applyFont="1"/>
    <xf numFmtId="2" fontId="0" fillId="0" borderId="0" xfId="0" applyNumberFormat="1"/>
    <xf numFmtId="2" fontId="2" fillId="0" borderId="0" xfId="0" applyNumberFormat="1" applyFont="1" applyAlignment="1">
      <alignment horizontal="right"/>
    </xf>
    <xf numFmtId="43" fontId="0" fillId="0" borderId="0" xfId="0" applyNumberFormat="1"/>
    <xf numFmtId="1" fontId="2" fillId="0" borderId="0" xfId="1" applyNumberFormat="1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9" fontId="0" fillId="0" borderId="0" xfId="2" applyFont="1"/>
    <xf numFmtId="0" fontId="0" fillId="0" borderId="0" xfId="0" applyAlignment="1">
      <alignment horizontal="center"/>
    </xf>
    <xf numFmtId="171" fontId="0" fillId="0" borderId="0" xfId="0" applyNumberFormat="1"/>
    <xf numFmtId="4" fontId="0" fillId="0" borderId="0" xfId="0" applyNumberFormat="1"/>
    <xf numFmtId="43" fontId="0" fillId="0" borderId="0" xfId="1" applyFont="1"/>
    <xf numFmtId="182" fontId="0" fillId="0" borderId="0" xfId="1" applyNumberFormat="1" applyFont="1"/>
    <xf numFmtId="43" fontId="0" fillId="0" borderId="0" xfId="1" applyNumberFormat="1" applyFont="1"/>
    <xf numFmtId="43" fontId="7" fillId="0" borderId="0" xfId="1" applyFont="1"/>
    <xf numFmtId="0" fontId="14" fillId="0" borderId="0" xfId="0" applyFont="1"/>
    <xf numFmtId="0" fontId="17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'Recaudación Impositiva'!$J$2:$J$29</c:f>
              <c:numCache>
                <c:formatCode>0%</c:formatCode>
                <c:ptCount val="28"/>
                <c:pt idx="0">
                  <c:v>0.12050000000000001</c:v>
                </c:pt>
                <c:pt idx="1">
                  <c:v>0.11779999999999999</c:v>
                </c:pt>
                <c:pt idx="2">
                  <c:v>0.11550000000000001</c:v>
                </c:pt>
                <c:pt idx="3">
                  <c:v>0.1159</c:v>
                </c:pt>
                <c:pt idx="4">
                  <c:v>9.0700000000000003E-2</c:v>
                </c:pt>
                <c:pt idx="5">
                  <c:v>8.4900000000000003E-2</c:v>
                </c:pt>
                <c:pt idx="6">
                  <c:v>8.48E-2</c:v>
                </c:pt>
                <c:pt idx="7">
                  <c:v>8.7400000000000005E-2</c:v>
                </c:pt>
                <c:pt idx="8">
                  <c:v>8.9900000000000008E-2</c:v>
                </c:pt>
                <c:pt idx="9">
                  <c:v>8.1600000000000006E-2</c:v>
                </c:pt>
                <c:pt idx="10">
                  <c:v>8.6099999999999996E-2</c:v>
                </c:pt>
                <c:pt idx="11">
                  <c:v>9.5700000000000007E-2</c:v>
                </c:pt>
                <c:pt idx="19">
                  <c:v>0.1002</c:v>
                </c:pt>
                <c:pt idx="20">
                  <c:v>9.6799999999999997E-2</c:v>
                </c:pt>
                <c:pt idx="21">
                  <c:v>0.1011</c:v>
                </c:pt>
                <c:pt idx="22">
                  <c:v>0.10009999999999999</c:v>
                </c:pt>
                <c:pt idx="23">
                  <c:v>9.7699999999999995E-2</c:v>
                </c:pt>
                <c:pt idx="24">
                  <c:v>0.10289999999999999</c:v>
                </c:pt>
                <c:pt idx="25">
                  <c:v>0.10630000000000001</c:v>
                </c:pt>
                <c:pt idx="26">
                  <c:v>0.12809999999999999</c:v>
                </c:pt>
                <c:pt idx="27">
                  <c:v>0.13550000000000001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C-3441-8DAD-4ED4D6D9CF64}"/>
            </c:ext>
          </c:extLst>
        </c:ser>
        <c:ser>
          <c:idx val="1"/>
          <c:order val="1"/>
          <c:tx>
            <c:v>mia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'Recaudación Impositiva'!$I$2:$I$29</c:f>
              <c:numCache>
                <c:formatCode>0.00%</c:formatCode>
                <c:ptCount val="28"/>
                <c:pt idx="0">
                  <c:v>0.12878279445685406</c:v>
                </c:pt>
                <c:pt idx="1">
                  <c:v>0.12811848184729149</c:v>
                </c:pt>
                <c:pt idx="2">
                  <c:v>0.12408028884852521</c:v>
                </c:pt>
                <c:pt idx="3">
                  <c:v>0.1191574234849387</c:v>
                </c:pt>
                <c:pt idx="4">
                  <c:v>9.6107586222892061E-2</c:v>
                </c:pt>
                <c:pt idx="5">
                  <c:v>9.6469256371675027E-2</c:v>
                </c:pt>
                <c:pt idx="6">
                  <c:v>0.10223013080477808</c:v>
                </c:pt>
                <c:pt idx="7">
                  <c:v>9.049125936227792E-2</c:v>
                </c:pt>
                <c:pt idx="8">
                  <c:v>9.6988052034507138E-2</c:v>
                </c:pt>
                <c:pt idx="9">
                  <c:v>0.10928792265463547</c:v>
                </c:pt>
                <c:pt idx="10">
                  <c:v>9.8531953250521873E-2</c:v>
                </c:pt>
                <c:pt idx="11">
                  <c:v>9.9496480279548535E-2</c:v>
                </c:pt>
                <c:pt idx="12">
                  <c:v>0.1140411621817317</c:v>
                </c:pt>
                <c:pt idx="13">
                  <c:v>0.10596822802408215</c:v>
                </c:pt>
                <c:pt idx="14">
                  <c:v>0.10427886130338018</c:v>
                </c:pt>
                <c:pt idx="15">
                  <c:v>9.796043339443998E-2</c:v>
                </c:pt>
                <c:pt idx="16">
                  <c:v>8.7508438051002876E-2</c:v>
                </c:pt>
                <c:pt idx="17">
                  <c:v>9.4426368148135098E-2</c:v>
                </c:pt>
                <c:pt idx="18">
                  <c:v>0.1064806032194619</c:v>
                </c:pt>
                <c:pt idx="19">
                  <c:v>9.3994307035582855E-2</c:v>
                </c:pt>
                <c:pt idx="20">
                  <c:v>0.10776017751887462</c:v>
                </c:pt>
                <c:pt idx="21">
                  <c:v>0.10955096508201138</c:v>
                </c:pt>
                <c:pt idx="22">
                  <c:v>9.9974225356031024E-2</c:v>
                </c:pt>
                <c:pt idx="23">
                  <c:v>0.10147852840052207</c:v>
                </c:pt>
                <c:pt idx="24">
                  <c:v>0.10875116197903237</c:v>
                </c:pt>
                <c:pt idx="25">
                  <c:v>0.11326928643141415</c:v>
                </c:pt>
                <c:pt idx="26">
                  <c:v>0.12989036082317668</c:v>
                </c:pt>
                <c:pt idx="27">
                  <c:v>0.13628965838812465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C-3441-8DAD-4ED4D6D9C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076367"/>
        <c:axId val="1372119519"/>
      </c:lineChart>
      <c:catAx>
        <c:axId val="1372076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19519"/>
        <c:crosses val="autoZero"/>
        <c:auto val="1"/>
        <c:lblAlgn val="ctr"/>
        <c:lblOffset val="100"/>
        <c:noMultiLvlLbl val="0"/>
      </c:catAx>
      <c:valAx>
        <c:axId val="137211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7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'Gasto en Educación'!$A$2:$A$29</c:f>
              <c:numCache>
                <c:formatCode>General</c:formatCode>
                <c:ptCount val="28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</c:numCache>
            </c:numRef>
          </c:cat>
          <c:val>
            <c:numRef>
              <c:f>'Gasto en Educación'!$B$2:$B$29</c:f>
              <c:numCache>
                <c:formatCode>General</c:formatCode>
                <c:ptCount val="28"/>
                <c:pt idx="0">
                  <c:v>2.27</c:v>
                </c:pt>
                <c:pt idx="1">
                  <c:v>2.31</c:v>
                </c:pt>
                <c:pt idx="2">
                  <c:v>2.54</c:v>
                </c:pt>
                <c:pt idx="3">
                  <c:v>3</c:v>
                </c:pt>
                <c:pt idx="4">
                  <c:v>0</c:v>
                </c:pt>
                <c:pt idx="5">
                  <c:v>3.65</c:v>
                </c:pt>
                <c:pt idx="6">
                  <c:v>3.87</c:v>
                </c:pt>
                <c:pt idx="7">
                  <c:v>0</c:v>
                </c:pt>
                <c:pt idx="8">
                  <c:v>0</c:v>
                </c:pt>
                <c:pt idx="9">
                  <c:v>3.53</c:v>
                </c:pt>
                <c:pt idx="10">
                  <c:v>3.66</c:v>
                </c:pt>
                <c:pt idx="11">
                  <c:v>4.13</c:v>
                </c:pt>
                <c:pt idx="12">
                  <c:v>4.43</c:v>
                </c:pt>
                <c:pt idx="13">
                  <c:v>4.6399999999999997</c:v>
                </c:pt>
                <c:pt idx="14">
                  <c:v>5.19</c:v>
                </c:pt>
                <c:pt idx="15">
                  <c:v>4.8</c:v>
                </c:pt>
                <c:pt idx="16">
                  <c:v>4.91</c:v>
                </c:pt>
                <c:pt idx="17">
                  <c:v>4.75</c:v>
                </c:pt>
                <c:pt idx="18">
                  <c:v>4.7300000000000004</c:v>
                </c:pt>
                <c:pt idx="19">
                  <c:v>4.8600000000000003</c:v>
                </c:pt>
                <c:pt idx="20">
                  <c:v>5.22</c:v>
                </c:pt>
                <c:pt idx="21">
                  <c:v>5.19</c:v>
                </c:pt>
                <c:pt idx="22">
                  <c:v>5.15</c:v>
                </c:pt>
                <c:pt idx="23">
                  <c:v>5.17</c:v>
                </c:pt>
                <c:pt idx="24">
                  <c:v>4.74</c:v>
                </c:pt>
                <c:pt idx="25">
                  <c:v>5.33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B-BD4E-8863-5AA23DC53895}"/>
            </c:ext>
          </c:extLst>
        </c:ser>
        <c:ser>
          <c:idx val="1"/>
          <c:order val="1"/>
          <c:tx>
            <c:v>banco mundial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'Gasto en Educación'!$D$2:$D$29</c:f>
              <c:numCache>
                <c:formatCode>0.00</c:formatCode>
                <c:ptCount val="28"/>
                <c:pt idx="0">
                  <c:v>2.2820100784301802</c:v>
                </c:pt>
                <c:pt idx="1">
                  <c:v>2.32498002052307</c:v>
                </c:pt>
                <c:pt idx="2">
                  <c:v>2.5480000972747798</c:v>
                </c:pt>
                <c:pt idx="3">
                  <c:v>3.0050199031829798</c:v>
                </c:pt>
                <c:pt idx="5">
                  <c:v>3.6470899581909202</c:v>
                </c:pt>
                <c:pt idx="6">
                  <c:v>3.6925599575042698</c:v>
                </c:pt>
                <c:pt idx="9">
                  <c:v>3.3652899265289302</c:v>
                </c:pt>
                <c:pt idx="10">
                  <c:v>3.5353600978851301</c:v>
                </c:pt>
                <c:pt idx="11">
                  <c:v>3.9924400000000002</c:v>
                </c:pt>
                <c:pt idx="12">
                  <c:v>4.2410399999999999</c:v>
                </c:pt>
                <c:pt idx="13">
                  <c:v>4.4549599999999998</c:v>
                </c:pt>
                <c:pt idx="14">
                  <c:v>5.0725800000000003</c:v>
                </c:pt>
                <c:pt idx="15">
                  <c:v>4.7267099999999997</c:v>
                </c:pt>
                <c:pt idx="16">
                  <c:v>4.8456900000000003</c:v>
                </c:pt>
                <c:pt idx="17">
                  <c:v>4.6999199999999997</c:v>
                </c:pt>
                <c:pt idx="18">
                  <c:v>4.6905099999999997</c:v>
                </c:pt>
                <c:pt idx="19">
                  <c:v>4.8200700000000003</c:v>
                </c:pt>
                <c:pt idx="20">
                  <c:v>5.1879400000000002</c:v>
                </c:pt>
                <c:pt idx="21">
                  <c:v>5.1592200000000004</c:v>
                </c:pt>
                <c:pt idx="22">
                  <c:v>5.1056499999999998</c:v>
                </c:pt>
                <c:pt idx="23">
                  <c:v>5.1031000000000004</c:v>
                </c:pt>
                <c:pt idx="24">
                  <c:v>4.6960499999999996</c:v>
                </c:pt>
                <c:pt idx="25">
                  <c:v>5.2606200000000003</c:v>
                </c:pt>
                <c:pt idx="26">
                  <c:v>5.2352400000000001</c:v>
                </c:pt>
                <c:pt idx="27">
                  <c:v>4.91005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B-BD4E-8863-5AA23DC53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920559"/>
        <c:axId val="959922239"/>
      </c:lineChart>
      <c:catAx>
        <c:axId val="95992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22239"/>
        <c:crosses val="autoZero"/>
        <c:auto val="1"/>
        <c:lblAlgn val="ctr"/>
        <c:lblOffset val="100"/>
        <c:noMultiLvlLbl val="0"/>
      </c:catAx>
      <c:valAx>
        <c:axId val="9599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2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ect1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Finales OOT'!$B$10:$B$12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'Datos Finales OOT'!$C$10:$C$12</c:f>
              <c:numCache>
                <c:formatCode>0.000</c:formatCode>
                <c:ptCount val="3"/>
                <c:pt idx="0">
                  <c:v>31.099172157600002</c:v>
                </c:pt>
                <c:pt idx="1">
                  <c:v>31.290717814653217</c:v>
                </c:pt>
                <c:pt idx="2">
                  <c:v>32.808229424159762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6-3241-A5A4-C2D6C1302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844015"/>
        <c:axId val="957489247"/>
      </c:lineChart>
      <c:catAx>
        <c:axId val="99684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489247"/>
        <c:crosses val="autoZero"/>
        <c:auto val="1"/>
        <c:lblAlgn val="ctr"/>
        <c:lblOffset val="100"/>
        <c:noMultiLvlLbl val="0"/>
      </c:catAx>
      <c:valAx>
        <c:axId val="9574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4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387350</xdr:colOff>
      <xdr:row>3</xdr:row>
      <xdr:rowOff>133350</xdr:rowOff>
    </xdr:from>
    <xdr:to>
      <xdr:col>16</xdr:col>
      <xdr:colOff>6350</xdr:colOff>
      <xdr:row>17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2B10F-2497-B047-850E-FE06A903F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9</xdr:row>
      <xdr:rowOff>57150</xdr:rowOff>
    </xdr:from>
    <xdr:to>
      <xdr:col>12</xdr:col>
      <xdr:colOff>171450</xdr:colOff>
      <xdr:row>22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E3C0D-1DAF-564E-A846-0DA18C6FD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4</xdr:row>
      <xdr:rowOff>146050</xdr:rowOff>
    </xdr:from>
    <xdr:to>
      <xdr:col>11</xdr:col>
      <xdr:colOff>6350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DA5DA-3AE7-6B45-B0D4-D5ED4ADEA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c.tax.totl.gd.zs/" TargetMode="External"/><Relationship Id="rId2" Type="http://schemas.openxmlformats.org/officeDocument/2006/relationships/hyperlink" Target="http://ny.gdp.mktp.kn/" TargetMode="External"/><Relationship Id="rId1" Type="http://schemas.openxmlformats.org/officeDocument/2006/relationships/hyperlink" Target="http://ny.gdp.mktp.c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f.gob.mx/nota_detalle.php?codigo=5322823&amp;fecha=20/11/2013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www.dof.gob.mx/nota_detalle.php?codigo=4768236&amp;fecha=20/12/1991" TargetMode="External"/><Relationship Id="rId7" Type="http://schemas.openxmlformats.org/officeDocument/2006/relationships/hyperlink" Target="http://dof.gob.mx/nota_detalle.php?codigo=4886133&amp;fecha=14/12/1995" TargetMode="External"/><Relationship Id="rId12" Type="http://schemas.openxmlformats.org/officeDocument/2006/relationships/hyperlink" Target="http://ny.gdp.mktp.cn/" TargetMode="External"/><Relationship Id="rId2" Type="http://schemas.openxmlformats.org/officeDocument/2006/relationships/hyperlink" Target="http://dof.gob.mx/nota_detalle.php?codigo=4695360&amp;fecha=26/12/1990" TargetMode="External"/><Relationship Id="rId1" Type="http://schemas.openxmlformats.org/officeDocument/2006/relationships/hyperlink" Target="http://dof.gob.mx/nota_detalle.php?codigo=4838819&amp;fecha=28/12/1989" TargetMode="External"/><Relationship Id="rId6" Type="http://schemas.openxmlformats.org/officeDocument/2006/relationships/hyperlink" Target="http://dof.gob.mx/nota_detalle.php?codigo=4781597&amp;fecha=28/12/1994" TargetMode="External"/><Relationship Id="rId11" Type="http://schemas.openxmlformats.org/officeDocument/2006/relationships/hyperlink" Target="http://www.dof.gob.mx/nota_detalle.php?codigo=5460968&amp;fecha=15/11/2016" TargetMode="External"/><Relationship Id="rId5" Type="http://schemas.openxmlformats.org/officeDocument/2006/relationships/hyperlink" Target="http://www.dof.gob.mx/nota_detalle.php?codigo=4816998&amp;fecha=27/12/1993" TargetMode="External"/><Relationship Id="rId10" Type="http://schemas.openxmlformats.org/officeDocument/2006/relationships/hyperlink" Target="http://dof.gob.mx/nota_detalle.php?codigo=5415876&amp;fecha=18/11/2015" TargetMode="External"/><Relationship Id="rId4" Type="http://schemas.openxmlformats.org/officeDocument/2006/relationships/hyperlink" Target="http://dof.gob.mx/nota_detalle.php?codigo=4704697&amp;fecha=18/12/1992" TargetMode="External"/><Relationship Id="rId9" Type="http://schemas.openxmlformats.org/officeDocument/2006/relationships/hyperlink" Target="http://www.dof.gob.mx/nota_detalle.php?codigo=5368103&amp;fecha=13/11/201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f.gob.mx/nota_detalle.php?codigo=4906977&amp;fecha=23/12/1996" TargetMode="External"/><Relationship Id="rId13" Type="http://schemas.openxmlformats.org/officeDocument/2006/relationships/hyperlink" Target="http://www.dof.gob.mx/nota_detalle.php?codigo=717016&amp;fecha=30/12/2002" TargetMode="External"/><Relationship Id="rId18" Type="http://schemas.openxmlformats.org/officeDocument/2006/relationships/hyperlink" Target="http://www.diputados.gob.mx/LeyesBiblio/abro/pef_2008/PEF_2008_abro.pdf" TargetMode="External"/><Relationship Id="rId26" Type="http://schemas.openxmlformats.org/officeDocument/2006/relationships/hyperlink" Target="http://www.diputados.gob.mx/LeyesBiblio/abro/pef_2016/PEF_2016_abro.pdf" TargetMode="External"/><Relationship Id="rId3" Type="http://schemas.openxmlformats.org/officeDocument/2006/relationships/hyperlink" Target="http://www.dof.gob.mx/nota_detalle.php?codigo=4695464&amp;fecha=27/12/1990" TargetMode="External"/><Relationship Id="rId21" Type="http://schemas.openxmlformats.org/officeDocument/2006/relationships/hyperlink" Target="http://www.diputados.gob.mx/LeyesBiblio/abro/pef_2011/PEF_2011_abro.pdf" TargetMode="External"/><Relationship Id="rId7" Type="http://schemas.openxmlformats.org/officeDocument/2006/relationships/hyperlink" Target="http://dof.gob.mx/nota_detalle.php?codigo=4912256&amp;fecha=22/12/1995" TargetMode="External"/><Relationship Id="rId12" Type="http://schemas.openxmlformats.org/officeDocument/2006/relationships/hyperlink" Target="http://dof.gob.mx/nota_detalle.php?codigo=2065188&amp;fecha=31/12/1969" TargetMode="External"/><Relationship Id="rId17" Type="http://schemas.openxmlformats.org/officeDocument/2006/relationships/hyperlink" Target="http://www.diputados.gob.mx/LeyesBiblio/abro/pef_2007/PEF_2007_abro.pdf" TargetMode="External"/><Relationship Id="rId25" Type="http://schemas.openxmlformats.org/officeDocument/2006/relationships/hyperlink" Target="http://www.diputados.gob.mx/LeyesBiblio/abro/pef_2015/PEF_2015_abro.pdf" TargetMode="External"/><Relationship Id="rId2" Type="http://schemas.openxmlformats.org/officeDocument/2006/relationships/hyperlink" Target="http://www.dof.gob.mx/nota_detalle.php?codigo=4838971&amp;fecha=29/12/1989" TargetMode="External"/><Relationship Id="rId16" Type="http://schemas.openxmlformats.org/officeDocument/2006/relationships/hyperlink" Target="http://www.diputados.gob.mx/LeyesBiblio/abro/PEF_2006_abro.pdf" TargetMode="External"/><Relationship Id="rId20" Type="http://schemas.openxmlformats.org/officeDocument/2006/relationships/hyperlink" Target="http://www.diputados.gob.mx/LeyesBiblio/abro/pef_2010/PEF_2010_abro.pdf" TargetMode="External"/><Relationship Id="rId1" Type="http://schemas.openxmlformats.org/officeDocument/2006/relationships/hyperlink" Target="http://dof.gob.mx/nota_detalle.php?codigo=4799656&amp;fecha=31/12/1988" TargetMode="External"/><Relationship Id="rId6" Type="http://schemas.openxmlformats.org/officeDocument/2006/relationships/hyperlink" Target="http://www.hacienda.gob.mx/lashcp/MarcoJuridico/documentosDOF/archivos_shcp_dof/decretos/pef_1995_dof_28dic94.pdf" TargetMode="External"/><Relationship Id="rId11" Type="http://schemas.openxmlformats.org/officeDocument/2006/relationships/hyperlink" Target="http://dof.gob.mx/nota_detalle.php?codigo=4958953&amp;fecha=31/12/1999" TargetMode="External"/><Relationship Id="rId24" Type="http://schemas.openxmlformats.org/officeDocument/2006/relationships/hyperlink" Target="http://www.diputados.gob.mx/LeyesBiblio/abro/pef_2014/PEF_2014_abro.pdf" TargetMode="External"/><Relationship Id="rId5" Type="http://schemas.openxmlformats.org/officeDocument/2006/relationships/hyperlink" Target="http://www.dof.gob.mx/nota_detalle.php?codigo=4818732&amp;fecha=30/12/1993" TargetMode="External"/><Relationship Id="rId15" Type="http://schemas.openxmlformats.org/officeDocument/2006/relationships/hyperlink" Target="http://www.diputados.gob.mx/LeyesBiblio/abro/PEF05_abro.pdf" TargetMode="External"/><Relationship Id="rId23" Type="http://schemas.openxmlformats.org/officeDocument/2006/relationships/hyperlink" Target="http://www.diputados.gob.mx/LeyesBiblio/abro/pef_2013/PEF_2013_abro.pdf" TargetMode="External"/><Relationship Id="rId10" Type="http://schemas.openxmlformats.org/officeDocument/2006/relationships/hyperlink" Target="http://dof.gob.mx/nota_detalle.php?codigo=4905684&amp;fecha=31/12/1998" TargetMode="External"/><Relationship Id="rId19" Type="http://schemas.openxmlformats.org/officeDocument/2006/relationships/hyperlink" Target="http://www.diputados.gob.mx/LeyesBiblio/abro/pef_2009/PEF_2009_abro.pdf" TargetMode="External"/><Relationship Id="rId4" Type="http://schemas.openxmlformats.org/officeDocument/2006/relationships/hyperlink" Target="http://www.dof.gob.mx/nota_detalle.php?codigo=4768393&amp;fecha=24/12/1991" TargetMode="External"/><Relationship Id="rId9" Type="http://schemas.openxmlformats.org/officeDocument/2006/relationships/hyperlink" Target="http://dof.gob.mx/nota_detalle.php?codigo=4904993&amp;fecha=29/12/1997" TargetMode="External"/><Relationship Id="rId14" Type="http://schemas.openxmlformats.org/officeDocument/2006/relationships/hyperlink" Target="http://www.diputados.gob.mx/LeyesBiblio/abro/254abro.pdf" TargetMode="External"/><Relationship Id="rId22" Type="http://schemas.openxmlformats.org/officeDocument/2006/relationships/hyperlink" Target="http://www.diputados.gob.mx/LeyesBiblio/abro/pef_2012/PEF_2012_abro.pdf" TargetMode="External"/><Relationship Id="rId27" Type="http://schemas.openxmlformats.org/officeDocument/2006/relationships/hyperlink" Target="https://www.proceso.com.mx/161488/presupuesto-de-egresos-del-poder-ejecutivo-para-199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atosmacro.expansion.com/estado/gasto/educacion/mexico" TargetMode="External"/><Relationship Id="rId1" Type="http://schemas.openxmlformats.org/officeDocument/2006/relationships/hyperlink" Target="https://datosmacro.expansion.com/estado/gasto/salud/mexi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atosmacro.expansion.com/estado/gasto/salud/mexico" TargetMode="External"/><Relationship Id="rId7" Type="http://schemas.openxmlformats.org/officeDocument/2006/relationships/hyperlink" Target="https://data.worldbank.org/indicator/NY.GDP.MKTP.CN?locations=MX" TargetMode="External"/><Relationship Id="rId2" Type="http://schemas.openxmlformats.org/officeDocument/2006/relationships/hyperlink" Target="http://ny.gdp.mktp.cn/" TargetMode="External"/><Relationship Id="rId1" Type="http://schemas.openxmlformats.org/officeDocument/2006/relationships/hyperlink" Target="https://datosmacro.expansion.com/estado/gasto/salud/mexico" TargetMode="External"/><Relationship Id="rId6" Type="http://schemas.openxmlformats.org/officeDocument/2006/relationships/hyperlink" Target="https://data.worldbank.org/indicator/SP.POP.TOTL?locations=MX" TargetMode="External"/><Relationship Id="rId5" Type="http://schemas.openxmlformats.org/officeDocument/2006/relationships/hyperlink" Target="https://data.worldbank.org/indicator/SL.UEM.TOTL.NE.ZS?locations=MX" TargetMode="External"/><Relationship Id="rId4" Type="http://schemas.openxmlformats.org/officeDocument/2006/relationships/hyperlink" Target="https://data.worldbank.org/indicator/NY.GDP.MKTP.KN?locations=M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30C2-DBC5-3A4B-ADF8-2573BD839894}">
  <dimension ref="A1:I29"/>
  <sheetViews>
    <sheetView workbookViewId="0">
      <selection activeCell="F1" sqref="F1"/>
    </sheetView>
  </sheetViews>
  <sheetFormatPr baseColWidth="10" defaultRowHeight="16"/>
  <cols>
    <col min="4" max="4" width="27" bestFit="1" customWidth="1"/>
    <col min="5" max="5" width="34.33203125" bestFit="1" customWidth="1"/>
    <col min="6" max="7" width="21.1640625" bestFit="1" customWidth="1"/>
    <col min="8" max="8" width="35" bestFit="1" customWidth="1"/>
    <col min="9" max="9" width="38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59</v>
      </c>
    </row>
    <row r="2" spans="1:9">
      <c r="A2" s="1" t="s">
        <v>8</v>
      </c>
      <c r="B2" s="1" t="s">
        <v>9</v>
      </c>
      <c r="C2" s="1">
        <v>1989</v>
      </c>
      <c r="D2" s="3">
        <v>83697891</v>
      </c>
      <c r="E2" s="4" t="s">
        <v>10</v>
      </c>
      <c r="F2" s="3">
        <v>548858000000</v>
      </c>
      <c r="G2" s="3">
        <v>8608549022719.5</v>
      </c>
      <c r="H2" s="4">
        <v>2.27</v>
      </c>
      <c r="I2" s="4">
        <v>12.05</v>
      </c>
    </row>
    <row r="3" spans="1:9">
      <c r="A3" s="1" t="s">
        <v>8</v>
      </c>
      <c r="B3" s="1" t="s">
        <v>9</v>
      </c>
      <c r="C3" s="1">
        <v>1990</v>
      </c>
      <c r="D3" s="3">
        <v>85357874</v>
      </c>
      <c r="E3" s="4" t="s">
        <v>10</v>
      </c>
      <c r="F3" s="3">
        <v>738898000000</v>
      </c>
      <c r="G3" s="3">
        <v>9044856656312.0703</v>
      </c>
      <c r="H3" s="4">
        <v>2.31</v>
      </c>
      <c r="I3" s="4">
        <v>11.78</v>
      </c>
    </row>
    <row r="4" spans="1:9">
      <c r="A4" s="1" t="s">
        <v>8</v>
      </c>
      <c r="B4" s="1" t="s">
        <v>9</v>
      </c>
      <c r="C4" s="1">
        <v>1991</v>
      </c>
      <c r="D4" s="3">
        <v>87071512</v>
      </c>
      <c r="E4" s="4">
        <v>3.05</v>
      </c>
      <c r="F4" s="3">
        <v>949148000000</v>
      </c>
      <c r="G4" s="3">
        <v>9426753181220.3594</v>
      </c>
      <c r="H4" s="4">
        <v>2.54</v>
      </c>
      <c r="I4" s="4">
        <v>11.55</v>
      </c>
    </row>
    <row r="5" spans="1:9">
      <c r="A5" s="1" t="s">
        <v>8</v>
      </c>
      <c r="B5" s="1" t="s">
        <v>9</v>
      </c>
      <c r="C5" s="1">
        <v>1992</v>
      </c>
      <c r="D5" s="3">
        <v>88828310</v>
      </c>
      <c r="E5" s="4">
        <v>3.1</v>
      </c>
      <c r="F5" s="3">
        <v>1125334000000</v>
      </c>
      <c r="G5" s="3">
        <v>9768817881895.1992</v>
      </c>
      <c r="H5" s="4">
        <v>3</v>
      </c>
      <c r="I5" s="4">
        <v>11.59</v>
      </c>
    </row>
    <row r="6" spans="1:9">
      <c r="A6" s="1" t="s">
        <v>8</v>
      </c>
      <c r="B6" s="1" t="s">
        <v>9</v>
      </c>
      <c r="C6" s="1">
        <v>1993</v>
      </c>
      <c r="D6" s="3">
        <v>90600453</v>
      </c>
      <c r="E6" s="4">
        <v>3.21</v>
      </c>
      <c r="F6" s="3">
        <v>1560093286000</v>
      </c>
      <c r="G6" s="3">
        <v>10165571177000</v>
      </c>
      <c r="H6" s="4" t="s">
        <v>10</v>
      </c>
      <c r="I6" s="4">
        <v>9.07</v>
      </c>
    </row>
    <row r="7" spans="1:9">
      <c r="A7" s="1" t="s">
        <v>8</v>
      </c>
      <c r="B7" s="1" t="s">
        <v>9</v>
      </c>
      <c r="C7" s="1">
        <v>1994</v>
      </c>
      <c r="D7" s="3">
        <v>92349147</v>
      </c>
      <c r="E7" s="4">
        <v>4.25</v>
      </c>
      <c r="F7" s="3">
        <v>1781422460000</v>
      </c>
      <c r="G7" s="3">
        <v>10667860250000</v>
      </c>
      <c r="H7" s="4">
        <v>3.65</v>
      </c>
      <c r="I7" s="4">
        <v>8.49</v>
      </c>
    </row>
    <row r="8" spans="1:9">
      <c r="A8" s="1" t="s">
        <v>8</v>
      </c>
      <c r="B8" s="1" t="s">
        <v>9</v>
      </c>
      <c r="C8" s="1">
        <v>1995</v>
      </c>
      <c r="D8" s="3">
        <v>94045579</v>
      </c>
      <c r="E8" s="4">
        <v>6.89</v>
      </c>
      <c r="F8" s="3">
        <v>2311458453000</v>
      </c>
      <c r="G8" s="3">
        <v>9996720538000</v>
      </c>
      <c r="H8" s="4">
        <v>3.87</v>
      </c>
      <c r="I8" s="4">
        <v>8.48</v>
      </c>
    </row>
    <row r="9" spans="1:9">
      <c r="A9" s="1" t="s">
        <v>8</v>
      </c>
      <c r="B9" s="1" t="s">
        <v>9</v>
      </c>
      <c r="C9" s="1">
        <v>1996</v>
      </c>
      <c r="D9" s="3">
        <v>95687452</v>
      </c>
      <c r="E9" s="4">
        <v>5.25</v>
      </c>
      <c r="F9" s="3">
        <v>3123167939000</v>
      </c>
      <c r="G9" s="3">
        <v>10673824281000</v>
      </c>
      <c r="H9" s="4" t="s">
        <v>10</v>
      </c>
      <c r="I9" s="4">
        <v>8.74</v>
      </c>
    </row>
    <row r="10" spans="1:9">
      <c r="A10" s="1" t="s">
        <v>8</v>
      </c>
      <c r="B10" s="1" t="s">
        <v>9</v>
      </c>
      <c r="C10" s="1">
        <v>1997</v>
      </c>
      <c r="D10" s="3">
        <v>97281739</v>
      </c>
      <c r="E10" s="4">
        <v>4.0599999999999996</v>
      </c>
      <c r="F10" s="3">
        <v>3962524166000</v>
      </c>
      <c r="G10" s="3">
        <v>11404645262000</v>
      </c>
      <c r="H10" s="4" t="s">
        <v>10</v>
      </c>
      <c r="I10" s="4">
        <v>8.99</v>
      </c>
    </row>
    <row r="11" spans="1:9">
      <c r="A11" s="1" t="s">
        <v>8</v>
      </c>
      <c r="B11" s="1" t="s">
        <v>9</v>
      </c>
      <c r="C11" s="1">
        <v>1998</v>
      </c>
      <c r="D11" s="3">
        <v>98821456</v>
      </c>
      <c r="E11" s="4">
        <v>3.57</v>
      </c>
      <c r="F11" s="3">
        <v>4810123454000</v>
      </c>
      <c r="G11" s="3">
        <v>11993572609000</v>
      </c>
      <c r="H11" s="4">
        <v>3.53</v>
      </c>
      <c r="I11" s="4">
        <v>8.16</v>
      </c>
    </row>
    <row r="12" spans="1:9">
      <c r="A12" s="1" t="s">
        <v>8</v>
      </c>
      <c r="B12" s="1" t="s">
        <v>9</v>
      </c>
      <c r="C12" s="1">
        <v>1999</v>
      </c>
      <c r="D12" s="3">
        <v>100300579</v>
      </c>
      <c r="E12" s="4">
        <v>2.4900000000000002</v>
      </c>
      <c r="F12" s="3">
        <v>5738466369000</v>
      </c>
      <c r="G12" s="3">
        <v>12323822137000</v>
      </c>
      <c r="H12" s="4">
        <v>3.66</v>
      </c>
      <c r="I12" s="4">
        <v>8.61</v>
      </c>
    </row>
    <row r="13" spans="1:9">
      <c r="A13" s="1" t="s">
        <v>8</v>
      </c>
      <c r="B13" s="1" t="s">
        <v>9</v>
      </c>
      <c r="C13" s="1">
        <v>2000</v>
      </c>
      <c r="D13" s="3">
        <v>101719673</v>
      </c>
      <c r="E13" s="4">
        <v>2.56</v>
      </c>
      <c r="F13" s="3">
        <v>6693683014000</v>
      </c>
      <c r="G13" s="3">
        <v>12932921342000</v>
      </c>
      <c r="H13" s="4">
        <v>4.13</v>
      </c>
      <c r="I13" s="4">
        <v>9.57</v>
      </c>
    </row>
    <row r="14" spans="1:9">
      <c r="A14" s="1" t="s">
        <v>8</v>
      </c>
      <c r="B14" s="1" t="s">
        <v>9</v>
      </c>
      <c r="C14" s="1">
        <v>2001</v>
      </c>
      <c r="D14" s="3">
        <v>103067068</v>
      </c>
      <c r="E14" s="4">
        <v>2.54</v>
      </c>
      <c r="F14" s="3">
        <v>7069377272000</v>
      </c>
      <c r="G14" s="3">
        <v>12880621885000</v>
      </c>
      <c r="H14" s="4">
        <v>4.43</v>
      </c>
      <c r="I14" s="4" t="s">
        <v>10</v>
      </c>
    </row>
    <row r="15" spans="1:9">
      <c r="A15" s="1" t="s">
        <v>8</v>
      </c>
      <c r="B15" s="1" t="s">
        <v>9</v>
      </c>
      <c r="C15" s="1">
        <v>2002</v>
      </c>
      <c r="D15" s="3">
        <v>104355608</v>
      </c>
      <c r="E15" s="4">
        <v>2.86</v>
      </c>
      <c r="F15" s="3">
        <v>7455459195000</v>
      </c>
      <c r="G15" s="3">
        <v>12875489668000</v>
      </c>
      <c r="H15" s="4">
        <v>4.6399999999999997</v>
      </c>
      <c r="I15" s="4" t="s">
        <v>10</v>
      </c>
    </row>
    <row r="16" spans="1:9">
      <c r="A16" s="1" t="s">
        <v>8</v>
      </c>
      <c r="B16" s="1" t="s">
        <v>9</v>
      </c>
      <c r="C16" s="1">
        <v>2003</v>
      </c>
      <c r="D16" s="3">
        <v>105640453</v>
      </c>
      <c r="E16" s="4">
        <v>2.96</v>
      </c>
      <c r="F16" s="3">
        <v>7868809553000</v>
      </c>
      <c r="G16" s="3">
        <v>13061718521000</v>
      </c>
      <c r="H16" s="4">
        <v>5.19</v>
      </c>
      <c r="I16" s="4" t="s">
        <v>10</v>
      </c>
    </row>
    <row r="17" spans="1:9">
      <c r="A17" s="1" t="s">
        <v>8</v>
      </c>
      <c r="B17" s="1" t="s">
        <v>9</v>
      </c>
      <c r="C17" s="1">
        <v>2004</v>
      </c>
      <c r="D17" s="3">
        <v>106995583</v>
      </c>
      <c r="E17" s="4">
        <v>3.66</v>
      </c>
      <c r="F17" s="3">
        <v>8828367434000</v>
      </c>
      <c r="G17" s="3">
        <v>13573815057000</v>
      </c>
      <c r="H17" s="4">
        <v>4.8</v>
      </c>
      <c r="I17" s="4" t="s">
        <v>10</v>
      </c>
    </row>
    <row r="18" spans="1:9">
      <c r="A18" s="1" t="s">
        <v>8</v>
      </c>
      <c r="B18" s="1" t="s">
        <v>9</v>
      </c>
      <c r="C18" s="1">
        <v>2005</v>
      </c>
      <c r="D18" s="3">
        <v>108472228</v>
      </c>
      <c r="E18" s="4">
        <v>3.56</v>
      </c>
      <c r="F18" s="3">
        <v>9562648113000</v>
      </c>
      <c r="G18" s="3">
        <v>13887072520000</v>
      </c>
      <c r="H18" s="4">
        <v>4.91</v>
      </c>
      <c r="I18" s="4" t="s">
        <v>10</v>
      </c>
    </row>
    <row r="19" spans="1:9">
      <c r="A19" s="1" t="s">
        <v>8</v>
      </c>
      <c r="B19" s="1" t="s">
        <v>9</v>
      </c>
      <c r="C19" s="1">
        <v>2006</v>
      </c>
      <c r="D19" s="3">
        <v>110092378</v>
      </c>
      <c r="E19" s="4">
        <v>3.57</v>
      </c>
      <c r="F19" s="3">
        <v>10630939426000</v>
      </c>
      <c r="G19" s="3">
        <v>14511307247000</v>
      </c>
      <c r="H19" s="4">
        <v>4.75</v>
      </c>
      <c r="I19" s="4" t="s">
        <v>10</v>
      </c>
    </row>
    <row r="20" spans="1:9">
      <c r="A20" s="1" t="s">
        <v>8</v>
      </c>
      <c r="B20" s="1" t="s">
        <v>9</v>
      </c>
      <c r="C20" s="1">
        <v>2007</v>
      </c>
      <c r="D20" s="3">
        <v>111836346</v>
      </c>
      <c r="E20" s="4">
        <v>3.63</v>
      </c>
      <c r="F20" s="3">
        <v>11504075512000</v>
      </c>
      <c r="G20" s="3">
        <v>14843825976000</v>
      </c>
      <c r="H20" s="4">
        <v>4.7300000000000004</v>
      </c>
      <c r="I20" s="4" t="s">
        <v>10</v>
      </c>
    </row>
    <row r="21" spans="1:9">
      <c r="A21" s="1" t="s">
        <v>8</v>
      </c>
      <c r="B21" s="1" t="s">
        <v>9</v>
      </c>
      <c r="C21" s="1">
        <v>2008</v>
      </c>
      <c r="D21" s="3">
        <v>113661809</v>
      </c>
      <c r="E21" s="4">
        <v>3.87</v>
      </c>
      <c r="F21" s="3">
        <v>12353845000000</v>
      </c>
      <c r="G21" s="3">
        <v>15013577681000</v>
      </c>
      <c r="H21" s="4">
        <v>4.8600000000000003</v>
      </c>
      <c r="I21" s="4">
        <v>10.02</v>
      </c>
    </row>
    <row r="22" spans="1:9">
      <c r="A22" s="1" t="s">
        <v>8</v>
      </c>
      <c r="B22" s="1" t="s">
        <v>9</v>
      </c>
      <c r="C22" s="1">
        <v>2009</v>
      </c>
      <c r="D22" s="3">
        <v>115505228</v>
      </c>
      <c r="E22" s="4">
        <v>5.36</v>
      </c>
      <c r="F22" s="3">
        <v>12162763000000</v>
      </c>
      <c r="G22" s="3">
        <v>14219998379000</v>
      </c>
      <c r="H22" s="4">
        <v>5.22</v>
      </c>
      <c r="I22" s="4">
        <v>9.68</v>
      </c>
    </row>
    <row r="23" spans="1:9">
      <c r="A23" s="1" t="s">
        <v>8</v>
      </c>
      <c r="B23" s="1" t="s">
        <v>9</v>
      </c>
      <c r="C23" s="1">
        <v>2010</v>
      </c>
      <c r="D23" s="3">
        <v>117318941</v>
      </c>
      <c r="E23" s="4">
        <v>5.3</v>
      </c>
      <c r="F23" s="3">
        <v>13366377000000</v>
      </c>
      <c r="G23" s="3">
        <v>14947794696000</v>
      </c>
      <c r="H23" s="4">
        <v>5.19</v>
      </c>
      <c r="I23" s="4">
        <v>10.11</v>
      </c>
    </row>
    <row r="24" spans="1:9">
      <c r="A24" s="1" t="s">
        <v>8</v>
      </c>
      <c r="B24" s="1" t="s">
        <v>9</v>
      </c>
      <c r="C24" s="1">
        <v>2011</v>
      </c>
      <c r="D24" s="3">
        <v>119090017</v>
      </c>
      <c r="E24" s="4">
        <v>5.17</v>
      </c>
      <c r="F24" s="3">
        <v>14665576000000</v>
      </c>
      <c r="G24" s="3">
        <v>15495333601000</v>
      </c>
      <c r="H24" s="4">
        <v>5.15</v>
      </c>
      <c r="I24" s="4">
        <v>10.01</v>
      </c>
    </row>
    <row r="25" spans="1:9">
      <c r="A25" s="1" t="s">
        <v>8</v>
      </c>
      <c r="B25" s="1" t="s">
        <v>9</v>
      </c>
      <c r="C25" s="1">
        <v>2012</v>
      </c>
      <c r="D25" s="3">
        <v>120828307</v>
      </c>
      <c r="E25" s="4">
        <v>4.8899999999999997</v>
      </c>
      <c r="F25" s="3">
        <v>15817755000000</v>
      </c>
      <c r="G25" s="3">
        <v>16059723651000</v>
      </c>
      <c r="H25" s="4">
        <v>5.17</v>
      </c>
      <c r="I25" s="4">
        <v>9.77</v>
      </c>
    </row>
    <row r="26" spans="1:9">
      <c r="A26" s="1" t="s">
        <v>8</v>
      </c>
      <c r="B26" s="1" t="s">
        <v>9</v>
      </c>
      <c r="C26" s="1">
        <v>2013</v>
      </c>
      <c r="D26" s="3">
        <v>122535969</v>
      </c>
      <c r="E26" s="4">
        <v>4.91</v>
      </c>
      <c r="F26" s="3">
        <v>16277187000000</v>
      </c>
      <c r="G26" s="3">
        <v>16277187078000</v>
      </c>
      <c r="H26" s="4">
        <v>4.74</v>
      </c>
      <c r="I26" s="4">
        <v>10.29</v>
      </c>
    </row>
    <row r="27" spans="1:9">
      <c r="A27" s="1" t="s">
        <v>8</v>
      </c>
      <c r="B27" s="1" t="s">
        <v>9</v>
      </c>
      <c r="C27" s="1">
        <v>2014</v>
      </c>
      <c r="D27" s="3">
        <v>124221600</v>
      </c>
      <c r="E27" s="4">
        <v>4.8099999999999996</v>
      </c>
      <c r="F27" s="3">
        <v>17471467000000</v>
      </c>
      <c r="G27" s="3">
        <v>16740319236000</v>
      </c>
      <c r="H27" s="4">
        <v>5.33</v>
      </c>
      <c r="I27" s="4">
        <v>10.63</v>
      </c>
    </row>
    <row r="28" spans="1:9">
      <c r="A28" s="1" t="s">
        <v>8</v>
      </c>
      <c r="B28" s="1" t="s">
        <v>9</v>
      </c>
      <c r="C28" s="1">
        <v>2015</v>
      </c>
      <c r="D28" s="3">
        <v>125890949</v>
      </c>
      <c r="E28" s="4">
        <v>4.3099999999999996</v>
      </c>
      <c r="F28" s="3">
        <v>18536531000000</v>
      </c>
      <c r="G28" s="3">
        <v>17287806711000</v>
      </c>
      <c r="H28" s="4" t="s">
        <v>10</v>
      </c>
      <c r="I28" s="4">
        <v>12.81</v>
      </c>
    </row>
    <row r="29" spans="1:9">
      <c r="A29" s="1" t="s">
        <v>8</v>
      </c>
      <c r="B29" s="1" t="s">
        <v>9</v>
      </c>
      <c r="C29" s="1">
        <v>2016</v>
      </c>
      <c r="D29" s="3">
        <v>127540423</v>
      </c>
      <c r="E29" s="4">
        <v>3.86</v>
      </c>
      <c r="F29" s="3">
        <v>20099594000000</v>
      </c>
      <c r="G29" s="3">
        <v>17791457272300</v>
      </c>
      <c r="H29" s="4" t="s">
        <v>10</v>
      </c>
      <c r="I29" s="4">
        <v>13.55</v>
      </c>
    </row>
  </sheetData>
  <hyperlinks>
    <hyperlink ref="F1" r:id="rId1" display="http://ny.gdp.mktp.cn/" xr:uid="{236DC271-EF37-1A45-9945-2F0A4EF4DCD3}"/>
    <hyperlink ref="G1" r:id="rId2" display="http://ny.gdp.mktp.kn/" xr:uid="{07AA5CD7-C320-BC45-B18F-AA2CD76DF828}"/>
    <hyperlink ref="I1" r:id="rId3" display="http://gc.tax.totl.gd.zs/" xr:uid="{A089E9BF-288F-4041-8775-1909DED6C7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6FAA-4C56-2E48-85D8-45AAE56DDEC0}">
  <dimension ref="A1:J29"/>
  <sheetViews>
    <sheetView topLeftCell="B1" workbookViewId="0">
      <selection activeCell="C29" sqref="C29:J29"/>
    </sheetView>
  </sheetViews>
  <sheetFormatPr baseColWidth="10" defaultRowHeight="16"/>
  <cols>
    <col min="2" max="2" width="68.1640625" bestFit="1" customWidth="1"/>
    <col min="3" max="3" width="20.1640625" bestFit="1" customWidth="1"/>
    <col min="8" max="8" width="21.1640625" bestFit="1" customWidth="1"/>
  </cols>
  <sheetData>
    <row r="1" spans="1:10">
      <c r="A1" s="5" t="s">
        <v>11</v>
      </c>
      <c r="B1" s="5" t="s">
        <v>13</v>
      </c>
      <c r="C1" s="5" t="s">
        <v>12</v>
      </c>
      <c r="H1" s="2" t="s">
        <v>5</v>
      </c>
      <c r="I1" t="s">
        <v>60</v>
      </c>
    </row>
    <row r="2" spans="1:10">
      <c r="A2" s="1">
        <v>1989</v>
      </c>
      <c r="B2" s="2" t="s">
        <v>14</v>
      </c>
      <c r="C2" s="3">
        <v>70683467000</v>
      </c>
      <c r="F2" s="1">
        <v>1989</v>
      </c>
      <c r="G2" s="4">
        <v>12.05</v>
      </c>
      <c r="H2" s="3">
        <v>548858000000</v>
      </c>
      <c r="I2" s="15">
        <f>C2/H2</f>
        <v>0.12878279445685406</v>
      </c>
      <c r="J2" s="28">
        <f>G2/100</f>
        <v>0.12050000000000001</v>
      </c>
    </row>
    <row r="3" spans="1:10">
      <c r="A3" s="1">
        <v>1990</v>
      </c>
      <c r="B3" s="2" t="s">
        <v>15</v>
      </c>
      <c r="C3" s="3">
        <v>94666490000</v>
      </c>
      <c r="F3" s="1">
        <v>1990</v>
      </c>
      <c r="G3" s="4">
        <v>11.78</v>
      </c>
      <c r="H3" s="3">
        <v>738898000000</v>
      </c>
      <c r="I3" s="15">
        <f t="shared" ref="I3:I29" si="0">C3/H3</f>
        <v>0.12811848184729149</v>
      </c>
      <c r="J3" s="28">
        <f t="shared" ref="J3:J29" si="1">G3/100</f>
        <v>0.11779999999999999</v>
      </c>
    </row>
    <row r="4" spans="1:10">
      <c r="A4" s="1">
        <v>1991</v>
      </c>
      <c r="B4" s="2" t="s">
        <v>16</v>
      </c>
      <c r="C4" s="3">
        <v>117770558000</v>
      </c>
      <c r="F4" s="1">
        <v>1991</v>
      </c>
      <c r="G4" s="4">
        <v>11.55</v>
      </c>
      <c r="H4" s="3">
        <v>949148000000</v>
      </c>
      <c r="I4" s="15">
        <f t="shared" si="0"/>
        <v>0.12408028884852521</v>
      </c>
      <c r="J4" s="28">
        <f t="shared" si="1"/>
        <v>0.11550000000000001</v>
      </c>
    </row>
    <row r="5" spans="1:10">
      <c r="A5" s="1">
        <v>1992</v>
      </c>
      <c r="B5" s="2" t="s">
        <v>17</v>
      </c>
      <c r="C5" s="3">
        <v>134091900000</v>
      </c>
      <c r="F5" s="1">
        <v>1992</v>
      </c>
      <c r="G5" s="4">
        <v>11.59</v>
      </c>
      <c r="H5" s="3">
        <v>1125334000000</v>
      </c>
      <c r="I5" s="15">
        <f t="shared" si="0"/>
        <v>0.1191574234849387</v>
      </c>
      <c r="J5" s="28">
        <f t="shared" si="1"/>
        <v>0.1159</v>
      </c>
    </row>
    <row r="6" spans="1:10">
      <c r="A6" s="1">
        <v>1993</v>
      </c>
      <c r="B6" s="2" t="s">
        <v>18</v>
      </c>
      <c r="C6" s="3">
        <v>149936800000</v>
      </c>
      <c r="F6" s="1">
        <v>1993</v>
      </c>
      <c r="G6" s="4">
        <v>9.07</v>
      </c>
      <c r="H6" s="3">
        <v>1560093286000</v>
      </c>
      <c r="I6" s="15">
        <f t="shared" si="0"/>
        <v>9.6107586222892061E-2</v>
      </c>
      <c r="J6" s="28">
        <f t="shared" si="1"/>
        <v>9.0700000000000003E-2</v>
      </c>
    </row>
    <row r="7" spans="1:10">
      <c r="A7" s="1">
        <v>1994</v>
      </c>
      <c r="B7" s="2" t="s">
        <v>19</v>
      </c>
      <c r="C7" s="3">
        <v>171852500000</v>
      </c>
      <c r="F7" s="1">
        <v>1994</v>
      </c>
      <c r="G7" s="4">
        <v>8.49</v>
      </c>
      <c r="H7" s="3">
        <v>1781422460000</v>
      </c>
      <c r="I7" s="15">
        <f t="shared" si="0"/>
        <v>9.6469256371675027E-2</v>
      </c>
      <c r="J7" s="28">
        <f t="shared" si="1"/>
        <v>8.4900000000000003E-2</v>
      </c>
    </row>
    <row r="8" spans="1:10">
      <c r="A8" s="1">
        <v>1995</v>
      </c>
      <c r="B8" s="2" t="s">
        <v>20</v>
      </c>
      <c r="C8" s="3">
        <v>236300700000</v>
      </c>
      <c r="F8" s="1">
        <v>1995</v>
      </c>
      <c r="G8" s="4">
        <v>8.48</v>
      </c>
      <c r="H8" s="3">
        <v>2311458453000</v>
      </c>
      <c r="I8" s="15">
        <f t="shared" si="0"/>
        <v>0.10223013080477808</v>
      </c>
      <c r="J8" s="28">
        <f t="shared" si="1"/>
        <v>8.48E-2</v>
      </c>
    </row>
    <row r="9" spans="1:10">
      <c r="A9" s="1">
        <v>1996</v>
      </c>
      <c r="B9" s="5"/>
      <c r="C9" s="3">
        <v>282619400000</v>
      </c>
      <c r="F9" s="1">
        <v>1996</v>
      </c>
      <c r="G9" s="4">
        <v>8.74</v>
      </c>
      <c r="H9" s="3">
        <v>3123167939000</v>
      </c>
      <c r="I9" s="15">
        <f t="shared" si="0"/>
        <v>9.049125936227792E-2</v>
      </c>
      <c r="J9" s="28">
        <f t="shared" si="1"/>
        <v>8.7400000000000005E-2</v>
      </c>
    </row>
    <row r="10" spans="1:10">
      <c r="A10" s="1">
        <v>1997</v>
      </c>
      <c r="B10" s="5"/>
      <c r="C10" s="3">
        <v>384317500000</v>
      </c>
      <c r="F10" s="1">
        <v>1997</v>
      </c>
      <c r="G10" s="4">
        <v>8.99</v>
      </c>
      <c r="H10" s="3">
        <v>3962524166000</v>
      </c>
      <c r="I10" s="15">
        <f t="shared" si="0"/>
        <v>9.6988052034507138E-2</v>
      </c>
      <c r="J10" s="28">
        <f t="shared" si="1"/>
        <v>8.9900000000000008E-2</v>
      </c>
    </row>
    <row r="11" spans="1:10">
      <c r="A11" s="1">
        <v>1998</v>
      </c>
      <c r="B11" s="5"/>
      <c r="C11" s="3">
        <v>525688400000</v>
      </c>
      <c r="F11" s="1">
        <v>1998</v>
      </c>
      <c r="G11" s="4">
        <v>8.16</v>
      </c>
      <c r="H11" s="3">
        <v>4810123454000</v>
      </c>
      <c r="I11" s="15">
        <f t="shared" si="0"/>
        <v>0.10928792265463547</v>
      </c>
      <c r="J11" s="28">
        <f t="shared" si="1"/>
        <v>8.1600000000000006E-2</v>
      </c>
    </row>
    <row r="12" spans="1:10">
      <c r="A12" s="1">
        <v>1999</v>
      </c>
      <c r="B12" s="5"/>
      <c r="C12" s="3">
        <v>565422300000</v>
      </c>
      <c r="F12" s="1">
        <v>1999</v>
      </c>
      <c r="G12" s="4">
        <v>8.61</v>
      </c>
      <c r="H12" s="3">
        <v>5738466369000</v>
      </c>
      <c r="I12" s="15">
        <f t="shared" si="0"/>
        <v>9.8531953250521873E-2</v>
      </c>
      <c r="J12" s="28">
        <f t="shared" si="1"/>
        <v>8.6099999999999996E-2</v>
      </c>
    </row>
    <row r="13" spans="1:10">
      <c r="A13" s="1">
        <v>2000</v>
      </c>
      <c r="B13" s="5"/>
      <c r="C13" s="3">
        <v>665997900000</v>
      </c>
      <c r="F13" s="1">
        <v>2000</v>
      </c>
      <c r="G13" s="4">
        <v>9.57</v>
      </c>
      <c r="H13" s="3">
        <v>6693683014000</v>
      </c>
      <c r="I13" s="15">
        <f t="shared" si="0"/>
        <v>9.9496480279548535E-2</v>
      </c>
      <c r="J13" s="28">
        <f t="shared" si="1"/>
        <v>9.5700000000000007E-2</v>
      </c>
    </row>
    <row r="14" spans="1:10">
      <c r="A14" s="1">
        <v>2001</v>
      </c>
      <c r="B14" s="5"/>
      <c r="C14" s="3">
        <v>806200000000</v>
      </c>
      <c r="F14" s="1">
        <v>2001</v>
      </c>
      <c r="G14" s="4"/>
      <c r="H14" s="3">
        <v>7069377272000</v>
      </c>
      <c r="I14" s="15">
        <f t="shared" si="0"/>
        <v>0.1140411621817317</v>
      </c>
      <c r="J14" s="28"/>
    </row>
    <row r="15" spans="1:10">
      <c r="A15" s="1">
        <v>2002</v>
      </c>
      <c r="B15" s="5"/>
      <c r="C15" s="3">
        <v>790041800000</v>
      </c>
      <c r="F15" s="1">
        <v>2002</v>
      </c>
      <c r="G15" s="4"/>
      <c r="H15" s="3">
        <v>7455459195000</v>
      </c>
      <c r="I15" s="15">
        <f t="shared" si="0"/>
        <v>0.10596822802408215</v>
      </c>
      <c r="J15" s="28"/>
    </row>
    <row r="16" spans="1:10">
      <c r="A16" s="1">
        <v>2003</v>
      </c>
      <c r="B16" s="5"/>
      <c r="C16" s="3">
        <v>820550500000</v>
      </c>
      <c r="F16" s="1">
        <v>2003</v>
      </c>
      <c r="G16" s="4"/>
      <c r="H16" s="3">
        <v>7868809553000</v>
      </c>
      <c r="I16" s="15">
        <f t="shared" si="0"/>
        <v>0.10427886130338018</v>
      </c>
      <c r="J16" s="28"/>
    </row>
    <row r="17" spans="1:10">
      <c r="A17" s="1">
        <v>2004</v>
      </c>
      <c r="B17" s="5"/>
      <c r="C17" s="3">
        <v>864830700000</v>
      </c>
      <c r="F17" s="1">
        <v>2004</v>
      </c>
      <c r="G17" s="4"/>
      <c r="H17" s="3">
        <v>8828367434000</v>
      </c>
      <c r="I17" s="15">
        <f t="shared" si="0"/>
        <v>9.796043339443998E-2</v>
      </c>
      <c r="J17" s="28"/>
    </row>
    <row r="18" spans="1:10">
      <c r="A18" s="1">
        <v>2005</v>
      </c>
      <c r="B18" s="5"/>
      <c r="C18" s="3">
        <v>836812400000</v>
      </c>
      <c r="F18" s="1">
        <v>2005</v>
      </c>
      <c r="G18" s="4"/>
      <c r="H18" s="3">
        <v>9562648113000</v>
      </c>
      <c r="I18" s="15">
        <f t="shared" si="0"/>
        <v>8.7508438051002876E-2</v>
      </c>
      <c r="J18" s="28"/>
    </row>
    <row r="19" spans="1:10">
      <c r="A19" s="1">
        <v>2006</v>
      </c>
      <c r="B19" s="5"/>
      <c r="C19" s="3">
        <v>1003841000000</v>
      </c>
      <c r="F19" s="1">
        <v>2006</v>
      </c>
      <c r="G19" s="4"/>
      <c r="H19" s="3">
        <v>10630939426000</v>
      </c>
      <c r="I19" s="15">
        <f t="shared" si="0"/>
        <v>9.4426368148135098E-2</v>
      </c>
      <c r="J19" s="28"/>
    </row>
    <row r="20" spans="1:10">
      <c r="A20" s="1">
        <v>2007</v>
      </c>
      <c r="B20" s="5"/>
      <c r="C20" s="3">
        <v>1224960900000</v>
      </c>
      <c r="F20" s="1">
        <v>2007</v>
      </c>
      <c r="G20" s="4"/>
      <c r="H20" s="3">
        <v>11504075512000</v>
      </c>
      <c r="I20" s="15">
        <f t="shared" si="0"/>
        <v>0.1064806032194619</v>
      </c>
      <c r="J20" s="28"/>
    </row>
    <row r="21" spans="1:10">
      <c r="A21" s="1">
        <v>2008</v>
      </c>
      <c r="B21" s="5"/>
      <c r="C21" s="3">
        <v>1161191100000</v>
      </c>
      <c r="F21" s="1">
        <v>2008</v>
      </c>
      <c r="G21" s="4">
        <v>10.02</v>
      </c>
      <c r="H21" s="3">
        <v>12353845000000</v>
      </c>
      <c r="I21" s="15">
        <f t="shared" si="0"/>
        <v>9.3994307035582855E-2</v>
      </c>
      <c r="J21" s="28">
        <f t="shared" si="1"/>
        <v>0.1002</v>
      </c>
    </row>
    <row r="22" spans="1:10">
      <c r="A22" s="1">
        <v>2009</v>
      </c>
      <c r="B22" s="5"/>
      <c r="C22" s="3">
        <v>1310661500000</v>
      </c>
      <c r="F22" s="1">
        <v>2009</v>
      </c>
      <c r="G22" s="4">
        <v>9.68</v>
      </c>
      <c r="H22" s="3">
        <v>12162763000000</v>
      </c>
      <c r="I22" s="15">
        <f t="shared" si="0"/>
        <v>0.10776017751887462</v>
      </c>
      <c r="J22" s="28">
        <f t="shared" si="1"/>
        <v>9.6799999999999997E-2</v>
      </c>
    </row>
    <row r="23" spans="1:10">
      <c r="A23" s="1">
        <v>2010</v>
      </c>
      <c r="B23" s="5"/>
      <c r="C23" s="3">
        <v>1464299500000</v>
      </c>
      <c r="F23" s="1">
        <v>2010</v>
      </c>
      <c r="G23" s="4">
        <v>10.11</v>
      </c>
      <c r="H23" s="3">
        <v>13366377000000</v>
      </c>
      <c r="I23" s="15">
        <f t="shared" si="0"/>
        <v>0.10955096508201138</v>
      </c>
      <c r="J23" s="28">
        <f t="shared" si="1"/>
        <v>0.1011</v>
      </c>
    </row>
    <row r="24" spans="1:10">
      <c r="A24" s="1">
        <v>2011</v>
      </c>
      <c r="B24" s="5"/>
      <c r="C24" s="3">
        <v>1466179600000</v>
      </c>
      <c r="F24" s="1">
        <v>2011</v>
      </c>
      <c r="G24" s="4">
        <v>10.01</v>
      </c>
      <c r="H24" s="3">
        <v>14665576000000</v>
      </c>
      <c r="I24" s="15">
        <f t="shared" si="0"/>
        <v>9.9974225356031024E-2</v>
      </c>
      <c r="J24" s="28">
        <f t="shared" si="1"/>
        <v>0.10009999999999999</v>
      </c>
    </row>
    <row r="25" spans="1:10">
      <c r="A25" s="1">
        <v>2012</v>
      </c>
      <c r="B25" s="5"/>
      <c r="C25" s="3">
        <v>1605162500000</v>
      </c>
      <c r="F25" s="1">
        <v>2012</v>
      </c>
      <c r="G25" s="4">
        <v>9.77</v>
      </c>
      <c r="H25" s="3">
        <v>15817755000000</v>
      </c>
      <c r="I25" s="15">
        <f t="shared" si="0"/>
        <v>0.10147852840052207</v>
      </c>
      <c r="J25" s="28">
        <f t="shared" si="1"/>
        <v>9.7699999999999995E-2</v>
      </c>
    </row>
    <row r="26" spans="1:10">
      <c r="A26" s="1">
        <v>2013</v>
      </c>
      <c r="B26" s="2" t="s">
        <v>21</v>
      </c>
      <c r="C26" s="3">
        <v>1770163000000</v>
      </c>
      <c r="F26" s="1">
        <v>2013</v>
      </c>
      <c r="G26" s="4">
        <v>10.29</v>
      </c>
      <c r="H26" s="3">
        <v>16277187000000</v>
      </c>
      <c r="I26" s="15">
        <f t="shared" si="0"/>
        <v>0.10875116197903237</v>
      </c>
      <c r="J26" s="28">
        <f t="shared" si="1"/>
        <v>0.10289999999999999</v>
      </c>
    </row>
    <row r="27" spans="1:10">
      <c r="A27" s="1">
        <v>2014</v>
      </c>
      <c r="B27" s="2" t="s">
        <v>22</v>
      </c>
      <c r="C27" s="3">
        <v>1978980600000</v>
      </c>
      <c r="F27" s="1">
        <v>2014</v>
      </c>
      <c r="G27" s="4">
        <v>10.63</v>
      </c>
      <c r="H27" s="3">
        <v>17471467000000</v>
      </c>
      <c r="I27" s="15">
        <f t="shared" si="0"/>
        <v>0.11326928643141415</v>
      </c>
      <c r="J27" s="28">
        <f t="shared" si="1"/>
        <v>0.10630000000000001</v>
      </c>
    </row>
    <row r="28" spans="1:10">
      <c r="A28" s="1">
        <v>2015</v>
      </c>
      <c r="B28" s="2" t="s">
        <v>23</v>
      </c>
      <c r="C28" s="3">
        <v>2407716700000</v>
      </c>
      <c r="F28" s="1">
        <v>2015</v>
      </c>
      <c r="G28" s="4">
        <v>12.81</v>
      </c>
      <c r="H28" s="3">
        <v>18536531000000</v>
      </c>
      <c r="I28" s="15">
        <f t="shared" si="0"/>
        <v>0.12989036082317668</v>
      </c>
      <c r="J28" s="28">
        <f t="shared" si="1"/>
        <v>0.12809999999999999</v>
      </c>
    </row>
    <row r="29" spans="1:10">
      <c r="A29" s="1">
        <v>2016</v>
      </c>
      <c r="B29" s="2" t="s">
        <v>24</v>
      </c>
      <c r="C29" s="3">
        <v>2739366800000</v>
      </c>
      <c r="F29" s="1">
        <v>2016</v>
      </c>
      <c r="G29" s="4">
        <v>13.55</v>
      </c>
      <c r="H29" s="3">
        <v>20099594000000</v>
      </c>
      <c r="I29" s="15">
        <f t="shared" si="0"/>
        <v>0.13628965838812465</v>
      </c>
      <c r="J29" s="28">
        <f t="shared" si="1"/>
        <v>0.13550000000000001</v>
      </c>
    </row>
  </sheetData>
  <hyperlinks>
    <hyperlink ref="B2" r:id="rId1" xr:uid="{F5183D6E-BC93-2D45-B0E3-BD704268C170}"/>
    <hyperlink ref="B3" r:id="rId2" xr:uid="{3696D5D9-074A-FC44-BD74-E869A4CA9E08}"/>
    <hyperlink ref="B4" r:id="rId3" xr:uid="{82F7A545-2868-E344-A8B6-504F7FBC9949}"/>
    <hyperlink ref="B5" r:id="rId4" xr:uid="{24C61FCB-5B26-564A-A226-03513CCFEA76}"/>
    <hyperlink ref="B6" r:id="rId5" xr:uid="{BF2D1677-5888-CC45-BDB5-013289B9FBF9}"/>
    <hyperlink ref="B7" r:id="rId6" xr:uid="{C4D781C9-19DC-C14B-9E50-6126B6B6A70E}"/>
    <hyperlink ref="B8" r:id="rId7" xr:uid="{2FD2055C-78D8-9944-A05A-1B01D7364F48}"/>
    <hyperlink ref="B26" r:id="rId8" xr:uid="{F0A746A9-0B06-184A-8F28-2FBAAC416A54}"/>
    <hyperlink ref="B27" r:id="rId9" xr:uid="{E59B313F-31CA-4F46-A159-7B68E384C93A}"/>
    <hyperlink ref="B28" r:id="rId10" xr:uid="{9FC474EE-0718-E44A-9C69-A90E0F8282C3}"/>
    <hyperlink ref="B29" r:id="rId11" xr:uid="{761E2377-0281-054A-B460-A6605D860CFD}"/>
    <hyperlink ref="H1" r:id="rId12" display="http://ny.gdp.mktp.cn/" xr:uid="{112A6C87-9FAB-D34F-A326-3797554CBD48}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A67B-5608-3047-AA3D-044C9499C274}">
  <dimension ref="B1:T33"/>
  <sheetViews>
    <sheetView topLeftCell="I4" workbookViewId="0">
      <selection activeCell="X31" sqref="X31"/>
    </sheetView>
  </sheetViews>
  <sheetFormatPr baseColWidth="10" defaultRowHeight="16"/>
  <cols>
    <col min="3" max="3" width="107.33203125" bestFit="1" customWidth="1"/>
    <col min="4" max="4" width="27.83203125" bestFit="1" customWidth="1"/>
    <col min="5" max="5" width="18.5" bestFit="1" customWidth="1"/>
    <col min="6" max="6" width="18.6640625" bestFit="1" customWidth="1"/>
    <col min="7" max="7" width="17.6640625" bestFit="1" customWidth="1"/>
    <col min="8" max="8" width="16.6640625" bestFit="1" customWidth="1"/>
    <col min="10" max="10" width="21.1640625" bestFit="1" customWidth="1"/>
    <col min="11" max="11" width="23.5" bestFit="1" customWidth="1"/>
    <col min="12" max="12" width="19.6640625" bestFit="1" customWidth="1"/>
  </cols>
  <sheetData>
    <row r="1" spans="2:20">
      <c r="C1" t="s">
        <v>54</v>
      </c>
    </row>
    <row r="2" spans="2:20">
      <c r="D2" s="29" t="s">
        <v>56</v>
      </c>
      <c r="E2" s="29"/>
      <c r="F2" s="29" t="s">
        <v>57</v>
      </c>
      <c r="G2" s="29"/>
    </row>
    <row r="3" spans="2:20" ht="19">
      <c r="B3" s="5" t="s">
        <v>11</v>
      </c>
      <c r="C3" s="5" t="s">
        <v>13</v>
      </c>
      <c r="D3" t="s">
        <v>52</v>
      </c>
      <c r="E3" t="s">
        <v>51</v>
      </c>
      <c r="F3" t="s">
        <v>52</v>
      </c>
      <c r="G3" t="s">
        <v>51</v>
      </c>
      <c r="O3" s="21" t="s">
        <v>68</v>
      </c>
    </row>
    <row r="4" spans="2:20" ht="19">
      <c r="B4" s="1">
        <v>1989</v>
      </c>
      <c r="C4" s="2" t="s">
        <v>25</v>
      </c>
      <c r="D4" s="7">
        <v>11324223500000</v>
      </c>
      <c r="E4" s="7">
        <v>1664001700000</v>
      </c>
      <c r="I4" s="1"/>
      <c r="J4" s="3"/>
      <c r="N4" s="4"/>
      <c r="R4" s="21" t="s">
        <v>96</v>
      </c>
    </row>
    <row r="5" spans="2:20" ht="17" thickBot="1">
      <c r="B5" s="1">
        <v>1990</v>
      </c>
      <c r="C5" s="2" t="s">
        <v>26</v>
      </c>
      <c r="D5" s="7"/>
      <c r="E5" s="7"/>
      <c r="I5" t="s">
        <v>2</v>
      </c>
      <c r="J5" t="s">
        <v>63</v>
      </c>
      <c r="K5" t="s">
        <v>65</v>
      </c>
      <c r="L5" t="s">
        <v>66</v>
      </c>
      <c r="N5" s="4"/>
      <c r="R5" s="22" t="s">
        <v>69</v>
      </c>
      <c r="S5" s="22" t="s">
        <v>97</v>
      </c>
    </row>
    <row r="6" spans="2:20">
      <c r="B6" s="1">
        <v>1991</v>
      </c>
      <c r="C6" s="2" t="s">
        <v>27</v>
      </c>
      <c r="D6" s="7">
        <v>20915715300000</v>
      </c>
      <c r="E6" s="7">
        <v>3107652000000</v>
      </c>
      <c r="F6" s="9">
        <v>20915715300</v>
      </c>
      <c r="G6" s="10">
        <v>3107652000</v>
      </c>
      <c r="I6" s="1">
        <v>1991</v>
      </c>
      <c r="J6" s="3">
        <v>949148000000</v>
      </c>
      <c r="K6" s="18">
        <f>(F6/J6)*100</f>
        <v>2.2036305507676359</v>
      </c>
      <c r="L6" s="18">
        <f>(G6/J6)*100</f>
        <v>0.32741490262846257</v>
      </c>
      <c r="N6" s="4"/>
      <c r="R6" s="24">
        <v>1989</v>
      </c>
      <c r="S6" s="24" t="s">
        <v>119</v>
      </c>
      <c r="T6" s="4">
        <v>2.27</v>
      </c>
    </row>
    <row r="7" spans="2:20">
      <c r="B7" s="1">
        <v>1992</v>
      </c>
      <c r="C7" s="2" t="s">
        <v>28</v>
      </c>
      <c r="D7" s="7">
        <v>28539253500000</v>
      </c>
      <c r="E7" s="7">
        <v>4092013700000</v>
      </c>
      <c r="F7" s="11">
        <v>28539253500</v>
      </c>
      <c r="G7" s="12">
        <v>4092013700</v>
      </c>
      <c r="I7" s="1">
        <v>1992</v>
      </c>
      <c r="J7" s="3">
        <v>1125334000000</v>
      </c>
      <c r="K7" s="18">
        <f t="shared" ref="K7:K31" si="0">(F7/J7)*100</f>
        <v>2.536069602446918</v>
      </c>
      <c r="L7" s="18">
        <f t="shared" ref="L7:L30" si="1">(G7/J7)*100</f>
        <v>0.36362659441552464</v>
      </c>
      <c r="N7" s="4"/>
      <c r="R7" s="23">
        <v>1990</v>
      </c>
      <c r="S7" s="23" t="s">
        <v>118</v>
      </c>
      <c r="T7" s="4">
        <v>2.31</v>
      </c>
    </row>
    <row r="8" spans="2:20">
      <c r="B8" s="1">
        <v>1993</v>
      </c>
      <c r="C8" s="2" t="s">
        <v>53</v>
      </c>
      <c r="D8" s="7">
        <v>21341079400237</v>
      </c>
      <c r="E8" s="7">
        <v>4633599300516</v>
      </c>
      <c r="F8" s="11">
        <v>21341079400.237</v>
      </c>
      <c r="G8" s="12">
        <v>4633599300.5159998</v>
      </c>
      <c r="I8" s="1">
        <v>1993</v>
      </c>
      <c r="J8" s="3">
        <v>1560093286000</v>
      </c>
      <c r="K8" s="18">
        <f t="shared" si="0"/>
        <v>1.3679361094460218</v>
      </c>
      <c r="L8" s="18">
        <f t="shared" si="1"/>
        <v>0.29700783549913951</v>
      </c>
      <c r="N8" s="4"/>
      <c r="R8" s="23">
        <v>1991</v>
      </c>
      <c r="S8" s="23" t="s">
        <v>117</v>
      </c>
      <c r="T8" s="4">
        <v>2.54</v>
      </c>
    </row>
    <row r="9" spans="2:20">
      <c r="B9" s="1">
        <v>1994</v>
      </c>
      <c r="C9" s="2" t="s">
        <v>29</v>
      </c>
      <c r="D9" s="7">
        <v>24559777500</v>
      </c>
      <c r="E9" s="7">
        <v>5304100000</v>
      </c>
      <c r="F9" s="11">
        <f>D9</f>
        <v>24559777500</v>
      </c>
      <c r="G9" s="12">
        <f>E9</f>
        <v>5304100000</v>
      </c>
      <c r="I9" s="1">
        <v>1994</v>
      </c>
      <c r="J9" s="3">
        <v>1781422460000</v>
      </c>
      <c r="K9" s="18">
        <f t="shared" si="0"/>
        <v>1.378661044837169</v>
      </c>
      <c r="L9" s="18">
        <f t="shared" si="1"/>
        <v>0.29774520750120104</v>
      </c>
      <c r="N9" s="4"/>
      <c r="R9" s="23">
        <v>1992</v>
      </c>
      <c r="S9" s="23" t="s">
        <v>116</v>
      </c>
      <c r="T9" s="4">
        <v>3</v>
      </c>
    </row>
    <row r="10" spans="2:20">
      <c r="B10" s="1">
        <v>1995</v>
      </c>
      <c r="C10" s="2" t="s">
        <v>30</v>
      </c>
      <c r="D10" s="7">
        <v>31519385900</v>
      </c>
      <c r="E10" s="7">
        <v>6536000000</v>
      </c>
      <c r="F10" s="11">
        <f t="shared" ref="F10:F31" si="2">D10</f>
        <v>31519385900</v>
      </c>
      <c r="G10" s="12">
        <f t="shared" ref="G10:G31" si="3">E10</f>
        <v>6536000000</v>
      </c>
      <c r="I10" s="1">
        <v>1995</v>
      </c>
      <c r="J10" s="3">
        <v>2311458453000</v>
      </c>
      <c r="K10" s="18">
        <f t="shared" si="0"/>
        <v>1.3636146416169221</v>
      </c>
      <c r="L10" s="18">
        <f t="shared" si="1"/>
        <v>0.28276519491479696</v>
      </c>
      <c r="N10" s="4"/>
      <c r="R10" s="23">
        <v>1993</v>
      </c>
      <c r="T10" s="4" t="s">
        <v>10</v>
      </c>
    </row>
    <row r="11" spans="2:20">
      <c r="B11" s="1">
        <v>1996</v>
      </c>
      <c r="C11" s="2" t="s">
        <v>31</v>
      </c>
      <c r="D11" s="7">
        <v>40611653000</v>
      </c>
      <c r="E11" s="7" t="s">
        <v>58</v>
      </c>
      <c r="F11" s="11">
        <f t="shared" si="2"/>
        <v>40611653000</v>
      </c>
      <c r="G11" s="12">
        <v>9760230000</v>
      </c>
      <c r="I11" s="1">
        <v>1996</v>
      </c>
      <c r="J11" s="3">
        <v>3123167939000</v>
      </c>
      <c r="K11" s="18">
        <f t="shared" si="0"/>
        <v>1.3003352299077249</v>
      </c>
      <c r="L11" s="18">
        <f t="shared" si="1"/>
        <v>0.31251057229811041</v>
      </c>
      <c r="N11" s="4"/>
      <c r="R11" s="23">
        <v>1994</v>
      </c>
      <c r="S11" s="23" t="s">
        <v>115</v>
      </c>
      <c r="T11" s="4">
        <v>3.65</v>
      </c>
    </row>
    <row r="12" spans="2:20">
      <c r="B12" s="1">
        <v>1997</v>
      </c>
      <c r="C12" s="2" t="s">
        <v>32</v>
      </c>
      <c r="D12" s="7">
        <v>45329779300</v>
      </c>
      <c r="E12" s="7">
        <v>18421780800</v>
      </c>
      <c r="F12" s="11">
        <f t="shared" si="2"/>
        <v>45329779300</v>
      </c>
      <c r="G12" s="12">
        <f t="shared" si="3"/>
        <v>18421780800</v>
      </c>
      <c r="I12" s="1">
        <v>1997</v>
      </c>
      <c r="J12" s="3">
        <v>3962524166000</v>
      </c>
      <c r="K12" s="18">
        <f t="shared" si="0"/>
        <v>1.1439622170369874</v>
      </c>
      <c r="L12" s="18">
        <f t="shared" si="1"/>
        <v>0.46490015021399872</v>
      </c>
      <c r="N12" s="4"/>
      <c r="R12" s="23">
        <v>1995</v>
      </c>
      <c r="S12" s="23" t="s">
        <v>114</v>
      </c>
      <c r="T12" s="4">
        <v>3.87</v>
      </c>
    </row>
    <row r="13" spans="2:20">
      <c r="B13" s="1">
        <v>1998</v>
      </c>
      <c r="C13" s="2" t="s">
        <v>33</v>
      </c>
      <c r="D13" s="7">
        <v>64184897300</v>
      </c>
      <c r="E13" s="7">
        <v>15768933600</v>
      </c>
      <c r="F13" s="11">
        <f t="shared" si="2"/>
        <v>64184897300</v>
      </c>
      <c r="G13" s="12">
        <f t="shared" si="3"/>
        <v>15768933600</v>
      </c>
      <c r="I13" s="1">
        <v>1998</v>
      </c>
      <c r="J13" s="3">
        <v>4810123454000</v>
      </c>
      <c r="K13" s="18">
        <f t="shared" si="0"/>
        <v>1.3343711011538624</v>
      </c>
      <c r="L13" s="18">
        <f t="shared" si="1"/>
        <v>0.32782804330909382</v>
      </c>
      <c r="N13" s="4"/>
      <c r="R13" s="23">
        <v>1996</v>
      </c>
      <c r="T13" s="4" t="s">
        <v>10</v>
      </c>
    </row>
    <row r="14" spans="2:20">
      <c r="B14" s="1">
        <v>1999</v>
      </c>
      <c r="C14" s="2" t="s">
        <v>34</v>
      </c>
      <c r="D14" s="7">
        <v>70649726200</v>
      </c>
      <c r="E14" s="7">
        <v>17246881291</v>
      </c>
      <c r="F14" s="11">
        <f t="shared" si="2"/>
        <v>70649726200</v>
      </c>
      <c r="G14" s="12">
        <f t="shared" si="3"/>
        <v>17246881291</v>
      </c>
      <c r="I14" s="1">
        <v>1999</v>
      </c>
      <c r="J14" s="3">
        <v>5738466369000</v>
      </c>
      <c r="K14" s="18">
        <f t="shared" si="0"/>
        <v>1.2311604121557587</v>
      </c>
      <c r="L14" s="18">
        <f t="shared" si="1"/>
        <v>0.30054861668563698</v>
      </c>
      <c r="N14" s="4"/>
      <c r="Q14" s="25"/>
      <c r="R14" s="23">
        <v>1997</v>
      </c>
      <c r="T14" s="4" t="s">
        <v>10</v>
      </c>
    </row>
    <row r="15" spans="2:20">
      <c r="B15" s="1">
        <v>2000</v>
      </c>
      <c r="C15" s="2" t="s">
        <v>35</v>
      </c>
      <c r="D15" s="7">
        <v>82636211000</v>
      </c>
      <c r="E15" s="7">
        <v>18421680109</v>
      </c>
      <c r="F15" s="11">
        <f t="shared" si="2"/>
        <v>82636211000</v>
      </c>
      <c r="G15" s="12">
        <f t="shared" si="3"/>
        <v>18421680109</v>
      </c>
      <c r="I15" s="1">
        <v>2000</v>
      </c>
      <c r="J15" s="3">
        <v>6693683014000</v>
      </c>
      <c r="K15" s="18">
        <f t="shared" si="0"/>
        <v>1.2345402497722759</v>
      </c>
      <c r="L15" s="18">
        <f t="shared" si="1"/>
        <v>0.27520992659004928</v>
      </c>
      <c r="N15" s="4"/>
      <c r="Q15" s="25"/>
      <c r="R15" s="23">
        <v>1998</v>
      </c>
      <c r="S15" s="23" t="s">
        <v>113</v>
      </c>
      <c r="T15" s="4">
        <v>3.53</v>
      </c>
    </row>
    <row r="16" spans="2:20">
      <c r="B16" s="1">
        <v>2001</v>
      </c>
      <c r="C16" s="2" t="s">
        <v>36</v>
      </c>
      <c r="D16" s="7">
        <v>97568578050</v>
      </c>
      <c r="E16" s="7">
        <v>19278072890</v>
      </c>
      <c r="F16" s="11">
        <f t="shared" si="2"/>
        <v>97568578050</v>
      </c>
      <c r="G16" s="12">
        <f t="shared" si="3"/>
        <v>19278072890</v>
      </c>
      <c r="I16" s="1">
        <v>2001</v>
      </c>
      <c r="J16" s="3">
        <v>7069377272000</v>
      </c>
      <c r="K16" s="18">
        <f t="shared" si="0"/>
        <v>1.3801580294270648</v>
      </c>
      <c r="L16" s="18">
        <f t="shared" si="1"/>
        <v>0.27269831766307806</v>
      </c>
      <c r="N16" s="4"/>
      <c r="Q16" s="25"/>
      <c r="R16" s="23">
        <v>1999</v>
      </c>
      <c r="S16" s="23" t="s">
        <v>112</v>
      </c>
      <c r="T16" s="4">
        <v>3.66</v>
      </c>
    </row>
    <row r="17" spans="2:20">
      <c r="B17" s="1">
        <v>2002</v>
      </c>
      <c r="C17" s="2" t="s">
        <v>55</v>
      </c>
      <c r="D17" s="8">
        <v>110376540576</v>
      </c>
      <c r="E17" s="8">
        <v>21995770000</v>
      </c>
      <c r="F17" s="11">
        <f t="shared" si="2"/>
        <v>110376540576</v>
      </c>
      <c r="G17" s="12">
        <f t="shared" si="3"/>
        <v>21995770000</v>
      </c>
      <c r="I17" s="1">
        <v>2002</v>
      </c>
      <c r="J17" s="3">
        <v>7455459195000</v>
      </c>
      <c r="K17" s="18">
        <f t="shared" si="0"/>
        <v>1.4804794404887089</v>
      </c>
      <c r="L17" s="18">
        <f t="shared" si="1"/>
        <v>0.29502904414997605</v>
      </c>
      <c r="N17" s="4"/>
      <c r="Q17" s="25"/>
      <c r="R17" s="23">
        <v>2000</v>
      </c>
      <c r="S17" s="23" t="s">
        <v>111</v>
      </c>
      <c r="T17" s="4">
        <v>4.13</v>
      </c>
    </row>
    <row r="18" spans="2:20">
      <c r="B18" s="1">
        <v>2003</v>
      </c>
      <c r="C18" s="2" t="s">
        <v>37</v>
      </c>
      <c r="D18" s="6">
        <v>106355088005</v>
      </c>
      <c r="E18" s="6">
        <v>20866971465</v>
      </c>
      <c r="F18" s="11">
        <f t="shared" si="2"/>
        <v>106355088005</v>
      </c>
      <c r="G18" s="12">
        <f t="shared" si="3"/>
        <v>20866971465</v>
      </c>
      <c r="I18" s="1">
        <v>2003</v>
      </c>
      <c r="J18" s="3">
        <v>7868809553000</v>
      </c>
      <c r="K18" s="18">
        <f t="shared" si="0"/>
        <v>1.3516032798690865</v>
      </c>
      <c r="L18" s="18">
        <f t="shared" si="1"/>
        <v>0.26518587499737395</v>
      </c>
      <c r="N18" s="4"/>
      <c r="Q18" s="25"/>
      <c r="R18" s="23">
        <v>2001</v>
      </c>
      <c r="S18" s="23" t="s">
        <v>110</v>
      </c>
      <c r="T18" s="4">
        <v>4.43</v>
      </c>
    </row>
    <row r="19" spans="2:20">
      <c r="B19" s="1">
        <v>2004</v>
      </c>
      <c r="C19" s="2" t="s">
        <v>38</v>
      </c>
      <c r="D19" s="6">
        <v>113414103990</v>
      </c>
      <c r="E19" s="6">
        <v>20973045416</v>
      </c>
      <c r="F19" s="11">
        <f t="shared" si="2"/>
        <v>113414103990</v>
      </c>
      <c r="G19" s="12">
        <f t="shared" si="3"/>
        <v>20973045416</v>
      </c>
      <c r="I19" s="1">
        <v>2004</v>
      </c>
      <c r="J19" s="3">
        <v>8828367434000</v>
      </c>
      <c r="K19" s="18">
        <f t="shared" si="0"/>
        <v>1.284655456831318</v>
      </c>
      <c r="L19" s="18">
        <f t="shared" si="1"/>
        <v>0.23756425605065049</v>
      </c>
      <c r="N19" s="4"/>
      <c r="Q19" s="25"/>
      <c r="R19" s="23">
        <v>2002</v>
      </c>
      <c r="S19" s="23" t="s">
        <v>109</v>
      </c>
      <c r="T19" s="4">
        <v>4.6399999999999997</v>
      </c>
    </row>
    <row r="20" spans="2:20">
      <c r="B20" s="1">
        <v>2005</v>
      </c>
      <c r="C20" s="2" t="s">
        <v>39</v>
      </c>
      <c r="D20" s="6">
        <v>127668397726</v>
      </c>
      <c r="E20" s="6">
        <v>34024454010</v>
      </c>
      <c r="F20" s="11">
        <f t="shared" si="2"/>
        <v>127668397726</v>
      </c>
      <c r="G20" s="12">
        <f t="shared" si="3"/>
        <v>34024454010</v>
      </c>
      <c r="I20" s="1">
        <v>2005</v>
      </c>
      <c r="J20" s="3">
        <v>9562648113000</v>
      </c>
      <c r="K20" s="18">
        <f t="shared" si="0"/>
        <v>1.3350736764269349</v>
      </c>
      <c r="L20" s="18">
        <f t="shared" si="1"/>
        <v>0.35580577271002217</v>
      </c>
      <c r="N20" s="4"/>
      <c r="Q20" s="25"/>
      <c r="R20" s="23">
        <v>2003</v>
      </c>
      <c r="S20" s="23" t="s">
        <v>102</v>
      </c>
      <c r="T20" s="4">
        <v>5.19</v>
      </c>
    </row>
    <row r="21" spans="2:20">
      <c r="B21" s="1">
        <v>2006</v>
      </c>
      <c r="C21" s="2" t="s">
        <v>40</v>
      </c>
      <c r="D21" s="6">
        <v>137590432701</v>
      </c>
      <c r="E21" s="6">
        <v>42355506035</v>
      </c>
      <c r="F21" s="11">
        <f t="shared" si="2"/>
        <v>137590432701</v>
      </c>
      <c r="G21" s="12">
        <f t="shared" si="3"/>
        <v>42355506035</v>
      </c>
      <c r="I21" s="1">
        <v>2006</v>
      </c>
      <c r="J21" s="3">
        <v>10630939426000</v>
      </c>
      <c r="K21" s="18">
        <f t="shared" si="0"/>
        <v>1.2942452890334057</v>
      </c>
      <c r="L21" s="18">
        <f t="shared" si="1"/>
        <v>0.39841733959476328</v>
      </c>
      <c r="N21" s="4"/>
      <c r="Q21" s="25"/>
      <c r="R21" s="23">
        <v>2004</v>
      </c>
      <c r="S21" s="23" t="s">
        <v>108</v>
      </c>
      <c r="T21" s="4">
        <v>4.8</v>
      </c>
    </row>
    <row r="22" spans="2:20">
      <c r="B22" s="1">
        <v>2007</v>
      </c>
      <c r="C22" s="2" t="s">
        <v>41</v>
      </c>
      <c r="D22" s="6">
        <v>151963400000</v>
      </c>
      <c r="E22" s="6">
        <v>55583155867</v>
      </c>
      <c r="F22" s="11">
        <f t="shared" si="2"/>
        <v>151963400000</v>
      </c>
      <c r="G22" s="12">
        <f t="shared" si="3"/>
        <v>55583155867</v>
      </c>
      <c r="I22" s="1">
        <v>2007</v>
      </c>
      <c r="J22" s="3">
        <v>11504075512000</v>
      </c>
      <c r="K22" s="18">
        <f t="shared" si="0"/>
        <v>1.3209527340244391</v>
      </c>
      <c r="L22" s="18">
        <f t="shared" si="1"/>
        <v>0.48316056174197336</v>
      </c>
      <c r="N22" s="4"/>
      <c r="Q22" s="25"/>
      <c r="R22" s="23">
        <v>2005</v>
      </c>
      <c r="S22" s="23" t="s">
        <v>107</v>
      </c>
      <c r="T22" s="4">
        <v>4.91</v>
      </c>
    </row>
    <row r="23" spans="2:20">
      <c r="B23" s="1">
        <v>2008</v>
      </c>
      <c r="C23" s="2" t="s">
        <v>42</v>
      </c>
      <c r="D23" s="6">
        <v>173497800000</v>
      </c>
      <c r="E23" s="6">
        <v>69426100000</v>
      </c>
      <c r="F23" s="11">
        <f t="shared" si="2"/>
        <v>173497800000</v>
      </c>
      <c r="G23" s="12">
        <f t="shared" si="3"/>
        <v>69426100000</v>
      </c>
      <c r="I23" s="1">
        <v>2008</v>
      </c>
      <c r="J23" s="3">
        <v>12353845000000</v>
      </c>
      <c r="K23" s="18">
        <f t="shared" si="0"/>
        <v>1.4044032444959444</v>
      </c>
      <c r="L23" s="18">
        <f t="shared" si="1"/>
        <v>0.56197969134305958</v>
      </c>
      <c r="N23" s="4"/>
      <c r="Q23" s="25"/>
      <c r="R23" s="23">
        <v>2006</v>
      </c>
      <c r="S23" s="23" t="s">
        <v>106</v>
      </c>
      <c r="T23" s="4">
        <v>4.75</v>
      </c>
    </row>
    <row r="24" spans="2:20">
      <c r="B24" s="1">
        <v>2009</v>
      </c>
      <c r="C24" s="2" t="s">
        <v>43</v>
      </c>
      <c r="D24" s="6">
        <v>200930557665</v>
      </c>
      <c r="E24" s="6">
        <v>85036468164</v>
      </c>
      <c r="F24" s="11">
        <f t="shared" si="2"/>
        <v>200930557665</v>
      </c>
      <c r="G24" s="12">
        <f t="shared" si="3"/>
        <v>85036468164</v>
      </c>
      <c r="I24" s="1">
        <v>2009</v>
      </c>
      <c r="J24" s="3">
        <v>12162763000000</v>
      </c>
      <c r="K24" s="18">
        <f t="shared" si="0"/>
        <v>1.6520140831898147</v>
      </c>
      <c r="L24" s="18">
        <f t="shared" si="1"/>
        <v>0.69915419846625304</v>
      </c>
      <c r="N24" s="4"/>
      <c r="Q24" s="25"/>
      <c r="R24" s="23">
        <v>2007</v>
      </c>
      <c r="S24" s="23" t="s">
        <v>105</v>
      </c>
      <c r="T24" s="4">
        <v>4.7300000000000004</v>
      </c>
    </row>
    <row r="25" spans="2:20">
      <c r="B25" s="1">
        <v>2010</v>
      </c>
      <c r="C25" s="2" t="s">
        <v>44</v>
      </c>
      <c r="D25" s="6">
        <v>211186159110</v>
      </c>
      <c r="E25" s="6">
        <v>89892930927</v>
      </c>
      <c r="F25" s="11">
        <f t="shared" si="2"/>
        <v>211186159110</v>
      </c>
      <c r="G25" s="12">
        <f t="shared" si="3"/>
        <v>89892930927</v>
      </c>
      <c r="I25" s="1">
        <v>2010</v>
      </c>
      <c r="J25" s="3">
        <v>13366377000000</v>
      </c>
      <c r="K25" s="18">
        <f t="shared" si="0"/>
        <v>1.5799805669853544</v>
      </c>
      <c r="L25" s="18">
        <f t="shared" si="1"/>
        <v>0.67253026700503804</v>
      </c>
      <c r="N25" s="4"/>
      <c r="Q25" s="25"/>
      <c r="R25" s="23">
        <v>2008</v>
      </c>
      <c r="S25" s="23" t="s">
        <v>104</v>
      </c>
      <c r="T25" s="4">
        <v>4.8600000000000003</v>
      </c>
    </row>
    <row r="26" spans="2:20">
      <c r="B26" s="1">
        <v>2011</v>
      </c>
      <c r="C26" s="2" t="s">
        <v>45</v>
      </c>
      <c r="D26" s="6">
        <v>230684550722</v>
      </c>
      <c r="E26" s="6">
        <v>105313896605</v>
      </c>
      <c r="F26" s="11">
        <f t="shared" si="2"/>
        <v>230684550722</v>
      </c>
      <c r="G26" s="12">
        <f t="shared" si="3"/>
        <v>105313896605</v>
      </c>
      <c r="I26" s="1">
        <v>2011</v>
      </c>
      <c r="J26" s="3">
        <v>14665576000000</v>
      </c>
      <c r="K26" s="18">
        <f t="shared" si="0"/>
        <v>1.5729661809532745</v>
      </c>
      <c r="L26" s="18">
        <f t="shared" si="1"/>
        <v>0.71810269576183028</v>
      </c>
      <c r="N26" s="4"/>
      <c r="Q26" s="25"/>
      <c r="R26" s="23">
        <v>2009</v>
      </c>
      <c r="S26" s="23" t="s">
        <v>103</v>
      </c>
      <c r="T26" s="4">
        <v>5.22</v>
      </c>
    </row>
    <row r="27" spans="2:20">
      <c r="B27" s="1">
        <v>2012</v>
      </c>
      <c r="C27" s="2" t="s">
        <v>46</v>
      </c>
      <c r="D27" s="6">
        <v>251764577932</v>
      </c>
      <c r="E27" s="6">
        <v>113479679217</v>
      </c>
      <c r="F27" s="11">
        <f t="shared" si="2"/>
        <v>251764577932</v>
      </c>
      <c r="G27" s="12">
        <f t="shared" si="3"/>
        <v>113479679217</v>
      </c>
      <c r="I27" s="1">
        <v>2012</v>
      </c>
      <c r="J27" s="3">
        <v>15817755000000</v>
      </c>
      <c r="K27" s="18">
        <f t="shared" si="0"/>
        <v>1.5916580951721655</v>
      </c>
      <c r="L27" s="18">
        <f t="shared" si="1"/>
        <v>0.71741962887274457</v>
      </c>
      <c r="N27" s="4"/>
      <c r="Q27" s="25"/>
      <c r="R27" s="23">
        <v>2010</v>
      </c>
      <c r="S27" s="23" t="s">
        <v>102</v>
      </c>
      <c r="T27" s="4">
        <v>5.19</v>
      </c>
    </row>
    <row r="28" spans="2:20">
      <c r="B28" s="1">
        <v>2013</v>
      </c>
      <c r="C28" s="2" t="s">
        <v>47</v>
      </c>
      <c r="D28" s="6">
        <v>260277219671</v>
      </c>
      <c r="E28" s="6">
        <v>121856567399</v>
      </c>
      <c r="F28" s="11">
        <f t="shared" si="2"/>
        <v>260277219671</v>
      </c>
      <c r="G28" s="12">
        <f t="shared" si="3"/>
        <v>121856567399</v>
      </c>
      <c r="I28" s="1">
        <v>2013</v>
      </c>
      <c r="J28" s="3">
        <v>16277187000000</v>
      </c>
      <c r="K28" s="18">
        <f t="shared" si="0"/>
        <v>1.5990307150185104</v>
      </c>
      <c r="L28" s="18">
        <f t="shared" si="1"/>
        <v>0.74863406925901876</v>
      </c>
      <c r="N28" s="4"/>
      <c r="Q28" s="25"/>
      <c r="R28" s="23">
        <v>2011</v>
      </c>
      <c r="S28" s="23" t="s">
        <v>101</v>
      </c>
      <c r="T28" s="4">
        <v>5.15</v>
      </c>
    </row>
    <row r="29" spans="2:20">
      <c r="B29" s="1">
        <v>2014</v>
      </c>
      <c r="C29" s="2" t="s">
        <v>48</v>
      </c>
      <c r="D29" s="6">
        <v>292548777245</v>
      </c>
      <c r="E29" s="6">
        <v>130264761743</v>
      </c>
      <c r="F29" s="11">
        <f t="shared" si="2"/>
        <v>292548777245</v>
      </c>
      <c r="G29" s="12">
        <f t="shared" si="3"/>
        <v>130264761743</v>
      </c>
      <c r="I29" s="1">
        <v>2014</v>
      </c>
      <c r="J29" s="3">
        <v>17471467000000</v>
      </c>
      <c r="K29" s="18">
        <f t="shared" si="0"/>
        <v>1.6744373969569928</v>
      </c>
      <c r="L29" s="18">
        <f t="shared" si="1"/>
        <v>0.74558571265366547</v>
      </c>
      <c r="N29" s="4"/>
      <c r="Q29" s="25"/>
      <c r="R29" s="23">
        <v>2012</v>
      </c>
      <c r="S29" s="23" t="s">
        <v>100</v>
      </c>
      <c r="T29" s="4">
        <v>5.17</v>
      </c>
    </row>
    <row r="30" spans="2:20">
      <c r="B30" s="1">
        <v>2015</v>
      </c>
      <c r="C30" s="2" t="s">
        <v>49</v>
      </c>
      <c r="D30" s="6">
        <v>305057143549</v>
      </c>
      <c r="E30" s="6">
        <v>134847592069</v>
      </c>
      <c r="F30" s="11">
        <f t="shared" si="2"/>
        <v>305057143549</v>
      </c>
      <c r="G30" s="12">
        <f t="shared" si="3"/>
        <v>134847592069</v>
      </c>
      <c r="I30" s="1">
        <v>2015</v>
      </c>
      <c r="J30" s="3">
        <v>18536531000000</v>
      </c>
      <c r="K30" s="18">
        <f t="shared" si="0"/>
        <v>1.6457078379390404</v>
      </c>
      <c r="L30" s="18">
        <f t="shared" si="1"/>
        <v>0.72746940659500958</v>
      </c>
      <c r="N30" s="4"/>
      <c r="Q30" s="25"/>
      <c r="R30" s="23">
        <v>2013</v>
      </c>
      <c r="S30" s="23" t="s">
        <v>99</v>
      </c>
      <c r="T30" s="4">
        <v>4.74</v>
      </c>
    </row>
    <row r="31" spans="2:20" ht="17" thickBot="1">
      <c r="B31" s="1">
        <v>2016</v>
      </c>
      <c r="C31" s="2" t="s">
        <v>50</v>
      </c>
      <c r="D31" s="6">
        <v>302986555681</v>
      </c>
      <c r="E31" s="6">
        <v>132216881794</v>
      </c>
      <c r="F31" s="13">
        <f t="shared" si="2"/>
        <v>302986555681</v>
      </c>
      <c r="G31" s="14">
        <f t="shared" si="3"/>
        <v>132216881794</v>
      </c>
      <c r="I31" s="1">
        <v>2016</v>
      </c>
      <c r="J31" s="3">
        <v>20099594000000</v>
      </c>
      <c r="K31" s="18">
        <f t="shared" si="0"/>
        <v>1.5074262479182416</v>
      </c>
      <c r="L31" s="18">
        <f>(G31/J31)*100</f>
        <v>0.65780871889253079</v>
      </c>
      <c r="N31" s="4"/>
      <c r="R31" s="23">
        <v>2014</v>
      </c>
      <c r="S31" s="23" t="s">
        <v>98</v>
      </c>
      <c r="T31" s="4">
        <v>5.33</v>
      </c>
    </row>
    <row r="32" spans="2:20">
      <c r="T32" s="4" t="s">
        <v>10</v>
      </c>
    </row>
    <row r="33" spans="20:20">
      <c r="T33" s="4" t="s">
        <v>10</v>
      </c>
    </row>
  </sheetData>
  <sortState xmlns:xlrd2="http://schemas.microsoft.com/office/spreadsheetml/2017/richdata2" ref="R6:S28">
    <sortCondition ref="R6:R28"/>
  </sortState>
  <mergeCells count="2">
    <mergeCell ref="D2:E2"/>
    <mergeCell ref="F2:G2"/>
  </mergeCells>
  <hyperlinks>
    <hyperlink ref="C4" r:id="rId1" xr:uid="{2D836733-F68A-DA4B-BCB0-BE7B219A00C8}"/>
    <hyperlink ref="C5" r:id="rId2" xr:uid="{1D280F98-ECFC-E84B-94AB-C2088A36FA81}"/>
    <hyperlink ref="C6" r:id="rId3" xr:uid="{0F105C5B-B215-AD48-82C9-DD2373ABEBB1}"/>
    <hyperlink ref="C7" r:id="rId4" xr:uid="{FBEA0C89-5BA0-DA4B-849E-C0551CE3225E}"/>
    <hyperlink ref="C9" r:id="rId5" xr:uid="{EFFC3E84-2BDF-5746-9234-6832B2F622BF}"/>
    <hyperlink ref="C10" r:id="rId6" xr:uid="{4A42047E-B0EB-C54E-AF71-510340F31200}"/>
    <hyperlink ref="C11" r:id="rId7" xr:uid="{D9E3CA07-710B-DC45-8CEA-23046DF4CCDB}"/>
    <hyperlink ref="C12" r:id="rId8" xr:uid="{FBD5C8E0-6972-EA4D-91AE-DA5D608E7AE4}"/>
    <hyperlink ref="C13" r:id="rId9" xr:uid="{2C37D794-433D-1646-8F5C-806C64987B0E}"/>
    <hyperlink ref="C14" r:id="rId10" xr:uid="{D79FE221-5A01-B141-AABA-E2F1A649AB00}"/>
    <hyperlink ref="C15" r:id="rId11" xr:uid="{DC7BAB41-9BCB-D546-9576-78FEAB303F61}"/>
    <hyperlink ref="C16" r:id="rId12" xr:uid="{FB315B7B-8449-C34C-BBDC-4535944E8B0E}"/>
    <hyperlink ref="C18" r:id="rId13" xr:uid="{C8EE3BF6-629A-0145-BF7A-EBBAC5EF9CA2}"/>
    <hyperlink ref="C19" r:id="rId14" xr:uid="{A79C1543-7DE4-5540-BC4D-82C31EDA5906}"/>
    <hyperlink ref="C20" r:id="rId15" xr:uid="{F7F42845-ABA5-F445-805B-3972AD6D5F72}"/>
    <hyperlink ref="C21" r:id="rId16" xr:uid="{D3D9038E-C05B-4445-96B4-6D9C92B868B0}"/>
    <hyperlink ref="C22" r:id="rId17" xr:uid="{C6C430EF-01BC-9F4E-AC5E-A179C0846F69}"/>
    <hyperlink ref="C23" r:id="rId18" xr:uid="{3E8B3BCD-F4AB-7F48-8A39-ECD9853D25AA}"/>
    <hyperlink ref="C24" r:id="rId19" xr:uid="{84EE4D12-FA6E-FF44-9CB3-C07706CF21CC}"/>
    <hyperlink ref="C25" r:id="rId20" xr:uid="{D1077CA0-1850-5045-8BC4-21085BDB4842}"/>
    <hyperlink ref="C26" r:id="rId21" xr:uid="{A8794F90-44D2-E344-8EA6-D6026BA516CA}"/>
    <hyperlink ref="C27" r:id="rId22" xr:uid="{02BE1A85-EB95-C14A-B85A-A178E8F1BA16}"/>
    <hyperlink ref="C28" r:id="rId23" xr:uid="{E6B813CE-7413-CD43-A771-8E016A79EF95}"/>
    <hyperlink ref="C29" r:id="rId24" xr:uid="{4E4CB5D0-F1F3-1E40-BD2E-8BBA51997210}"/>
    <hyperlink ref="C30" r:id="rId25" xr:uid="{3E3535C6-F63C-7E4E-8AC1-35585080BCFB}"/>
    <hyperlink ref="C31" r:id="rId26" xr:uid="{3040FA04-732B-054F-8D26-405D24EBF49C}"/>
    <hyperlink ref="C8" r:id="rId27" xr:uid="{CDE18EA4-62F6-D946-9BFB-D31E77E833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0F4D-D72A-0E42-99CE-92B0B3A04861}">
  <dimension ref="A1:C32"/>
  <sheetViews>
    <sheetView topLeftCell="A2" workbookViewId="0">
      <selection activeCell="B1" sqref="B1"/>
    </sheetView>
  </sheetViews>
  <sheetFormatPr baseColWidth="10" defaultRowHeight="16"/>
  <cols>
    <col min="1" max="1" width="13.5" bestFit="1" customWidth="1"/>
    <col min="2" max="2" width="11.5" bestFit="1" customWidth="1"/>
  </cols>
  <sheetData>
    <row r="1" spans="1:3">
      <c r="A1" t="s">
        <v>121</v>
      </c>
      <c r="B1" s="2" t="s">
        <v>122</v>
      </c>
    </row>
    <row r="2" spans="1:3">
      <c r="A2" t="s">
        <v>51</v>
      </c>
      <c r="B2" s="2" t="s">
        <v>120</v>
      </c>
    </row>
    <row r="4" spans="1:3">
      <c r="A4" s="22" t="s">
        <v>69</v>
      </c>
      <c r="B4" s="22" t="s">
        <v>70</v>
      </c>
    </row>
    <row r="5" spans="1:3">
      <c r="A5" s="24">
        <v>1990</v>
      </c>
      <c r="B5" s="24" t="s">
        <v>95</v>
      </c>
      <c r="C5">
        <v>1.75</v>
      </c>
    </row>
    <row r="6" spans="1:3">
      <c r="A6" s="23">
        <v>1991</v>
      </c>
      <c r="B6" s="23" t="s">
        <v>94</v>
      </c>
      <c r="C6">
        <v>2.04</v>
      </c>
    </row>
    <row r="7" spans="1:3">
      <c r="A7" s="23">
        <v>1992</v>
      </c>
      <c r="B7" s="23" t="s">
        <v>93</v>
      </c>
      <c r="C7">
        <v>2.15</v>
      </c>
    </row>
    <row r="8" spans="1:3">
      <c r="A8" s="23">
        <v>1993</v>
      </c>
      <c r="B8" s="23" t="s">
        <v>92</v>
      </c>
      <c r="C8">
        <v>2.2400000000000002</v>
      </c>
    </row>
    <row r="9" spans="1:3">
      <c r="A9" s="23">
        <v>1994</v>
      </c>
      <c r="B9" s="23" t="s">
        <v>91</v>
      </c>
      <c r="C9">
        <v>2.34</v>
      </c>
    </row>
    <row r="10" spans="1:3">
      <c r="A10" s="23">
        <v>1995</v>
      </c>
      <c r="B10" s="23" t="s">
        <v>90</v>
      </c>
      <c r="C10">
        <v>2.13</v>
      </c>
    </row>
    <row r="11" spans="1:3">
      <c r="A11" s="23">
        <v>1996</v>
      </c>
      <c r="B11" s="23" t="s">
        <v>89</v>
      </c>
      <c r="C11">
        <v>1.9</v>
      </c>
    </row>
    <row r="12" spans="1:3">
      <c r="A12" s="23">
        <v>1997</v>
      </c>
      <c r="B12" s="23" t="s">
        <v>85</v>
      </c>
      <c r="C12">
        <v>2.11</v>
      </c>
    </row>
    <row r="13" spans="1:3">
      <c r="A13" s="23">
        <v>1998</v>
      </c>
      <c r="B13" s="23" t="s">
        <v>88</v>
      </c>
      <c r="C13">
        <v>2.21</v>
      </c>
    </row>
    <row r="14" spans="1:3">
      <c r="A14" s="23">
        <v>1999</v>
      </c>
      <c r="B14" s="23" t="s">
        <v>87</v>
      </c>
      <c r="C14">
        <v>2.06</v>
      </c>
    </row>
    <row r="15" spans="1:3">
      <c r="A15" s="23">
        <v>2000</v>
      </c>
      <c r="B15" s="23" t="s">
        <v>86</v>
      </c>
      <c r="C15">
        <v>2.0099999999999998</v>
      </c>
    </row>
    <row r="16" spans="1:3">
      <c r="A16" s="23">
        <v>2001</v>
      </c>
      <c r="B16" s="23" t="s">
        <v>85</v>
      </c>
      <c r="C16">
        <v>2.11</v>
      </c>
    </row>
    <row r="17" spans="1:3">
      <c r="A17" s="23">
        <v>2002</v>
      </c>
      <c r="B17" s="23" t="s">
        <v>84</v>
      </c>
      <c r="C17">
        <v>2.17</v>
      </c>
    </row>
    <row r="18" spans="1:3">
      <c r="A18" s="23">
        <v>2003</v>
      </c>
      <c r="B18" s="23" t="s">
        <v>83</v>
      </c>
      <c r="C18">
        <v>2.41</v>
      </c>
    </row>
    <row r="19" spans="1:3">
      <c r="A19" s="23">
        <v>2004</v>
      </c>
      <c r="B19" s="23" t="s">
        <v>82</v>
      </c>
      <c r="C19">
        <v>2.59</v>
      </c>
    </row>
    <row r="20" spans="1:3">
      <c r="A20" s="23">
        <v>2005</v>
      </c>
      <c r="B20" s="23" t="s">
        <v>81</v>
      </c>
      <c r="C20">
        <v>2.4700000000000002</v>
      </c>
    </row>
    <row r="21" spans="1:3">
      <c r="A21" s="23">
        <v>2006</v>
      </c>
      <c r="B21" s="23" t="s">
        <v>80</v>
      </c>
      <c r="C21">
        <v>2.42</v>
      </c>
    </row>
    <row r="22" spans="1:3">
      <c r="A22" s="23">
        <v>2007</v>
      </c>
      <c r="B22" s="23" t="s">
        <v>79</v>
      </c>
      <c r="C22">
        <v>2.5299999999999998</v>
      </c>
    </row>
    <row r="23" spans="1:3">
      <c r="A23" s="23">
        <v>2008</v>
      </c>
      <c r="B23" s="23" t="s">
        <v>78</v>
      </c>
      <c r="C23">
        <v>2.62</v>
      </c>
    </row>
    <row r="24" spans="1:3">
      <c r="A24" s="23">
        <v>2009</v>
      </c>
      <c r="B24" s="23" t="s">
        <v>72</v>
      </c>
      <c r="C24">
        <v>2.86</v>
      </c>
    </row>
    <row r="25" spans="1:3">
      <c r="A25" s="23">
        <v>2010</v>
      </c>
      <c r="B25" s="23" t="s">
        <v>74</v>
      </c>
      <c r="C25">
        <v>2.91</v>
      </c>
    </row>
    <row r="26" spans="1:3">
      <c r="A26" s="23">
        <v>2011</v>
      </c>
      <c r="B26" s="23" t="s">
        <v>77</v>
      </c>
      <c r="C26">
        <v>2.93</v>
      </c>
    </row>
    <row r="27" spans="1:3">
      <c r="A27" s="23">
        <v>2012</v>
      </c>
      <c r="B27" s="23" t="s">
        <v>76</v>
      </c>
      <c r="C27">
        <v>3.01</v>
      </c>
    </row>
    <row r="28" spans="1:3">
      <c r="A28" s="23">
        <v>2013</v>
      </c>
      <c r="B28" s="23" t="s">
        <v>75</v>
      </c>
      <c r="C28">
        <v>3.14</v>
      </c>
    </row>
    <row r="29" spans="1:3">
      <c r="A29" s="23">
        <v>2014</v>
      </c>
      <c r="B29" s="23" t="s">
        <v>74</v>
      </c>
      <c r="C29">
        <v>2.91</v>
      </c>
    </row>
    <row r="30" spans="1:3">
      <c r="A30" s="23">
        <v>2015</v>
      </c>
      <c r="B30" s="23" t="s">
        <v>73</v>
      </c>
      <c r="C30">
        <v>3</v>
      </c>
    </row>
    <row r="31" spans="1:3">
      <c r="A31" s="23">
        <v>2016</v>
      </c>
      <c r="B31" s="23" t="s">
        <v>72</v>
      </c>
      <c r="C31">
        <v>2.86</v>
      </c>
    </row>
    <row r="32" spans="1:3">
      <c r="A32" s="23">
        <v>2017</v>
      </c>
      <c r="B32" s="23" t="s">
        <v>71</v>
      </c>
      <c r="C32">
        <v>2.79</v>
      </c>
    </row>
  </sheetData>
  <hyperlinks>
    <hyperlink ref="B2" r:id="rId1" xr:uid="{5C65BD06-FF23-694B-8886-44595660A19C}"/>
    <hyperlink ref="B1" r:id="rId2" xr:uid="{9E96A7DD-E2BA-E340-B582-38F11A18E9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17E1-0603-9240-926C-5CFDAA6329DD}">
  <dimension ref="A1:D29"/>
  <sheetViews>
    <sheetView workbookViewId="0">
      <selection activeCell="D28" sqref="D28:D29"/>
    </sheetView>
  </sheetViews>
  <sheetFormatPr baseColWidth="10" defaultRowHeight="16"/>
  <cols>
    <col min="2" max="2" width="23.5" bestFit="1" customWidth="1"/>
    <col min="4" max="4" width="12.6640625" bestFit="1" customWidth="1"/>
  </cols>
  <sheetData>
    <row r="1" spans="1:4">
      <c r="A1" s="22" t="s">
        <v>69</v>
      </c>
      <c r="B1" t="s">
        <v>65</v>
      </c>
      <c r="D1" t="s">
        <v>124</v>
      </c>
    </row>
    <row r="2" spans="1:4">
      <c r="A2" s="24">
        <v>1989</v>
      </c>
      <c r="B2" s="4">
        <v>2.27</v>
      </c>
      <c r="D2" s="16">
        <v>2.2820100784301802</v>
      </c>
    </row>
    <row r="3" spans="1:4">
      <c r="A3" s="23">
        <v>1990</v>
      </c>
      <c r="B3" s="4">
        <v>2.31</v>
      </c>
      <c r="D3" s="16">
        <v>2.32498002052307</v>
      </c>
    </row>
    <row r="4" spans="1:4">
      <c r="A4" s="23">
        <v>1991</v>
      </c>
      <c r="B4" s="4">
        <v>2.54</v>
      </c>
      <c r="D4" s="16">
        <v>2.5480000972747798</v>
      </c>
    </row>
    <row r="5" spans="1:4">
      <c r="A5" s="23">
        <v>1992</v>
      </c>
      <c r="B5" s="4">
        <v>3</v>
      </c>
      <c r="D5" s="16">
        <v>3.0050199031829798</v>
      </c>
    </row>
    <row r="6" spans="1:4">
      <c r="A6" s="23">
        <v>1993</v>
      </c>
      <c r="B6" s="4" t="s">
        <v>10</v>
      </c>
      <c r="D6" s="16"/>
    </row>
    <row r="7" spans="1:4">
      <c r="A7" s="23">
        <v>1994</v>
      </c>
      <c r="B7" s="4">
        <v>3.65</v>
      </c>
      <c r="D7" s="16">
        <v>3.6470899581909202</v>
      </c>
    </row>
    <row r="8" spans="1:4">
      <c r="A8" s="23">
        <v>1995</v>
      </c>
      <c r="B8" s="4">
        <v>3.87</v>
      </c>
      <c r="D8" s="16">
        <v>3.6925599575042698</v>
      </c>
    </row>
    <row r="9" spans="1:4">
      <c r="A9" s="23">
        <v>1996</v>
      </c>
      <c r="B9" s="4" t="s">
        <v>10</v>
      </c>
      <c r="D9" s="16"/>
    </row>
    <row r="10" spans="1:4">
      <c r="A10" s="23">
        <v>1997</v>
      </c>
      <c r="B10" s="4" t="s">
        <v>10</v>
      </c>
      <c r="D10" s="16"/>
    </row>
    <row r="11" spans="1:4">
      <c r="A11" s="23">
        <v>1998</v>
      </c>
      <c r="B11" s="4">
        <v>3.53</v>
      </c>
      <c r="D11" s="16">
        <v>3.3652899265289302</v>
      </c>
    </row>
    <row r="12" spans="1:4">
      <c r="A12" s="23">
        <v>1999</v>
      </c>
      <c r="B12" s="4">
        <v>3.66</v>
      </c>
      <c r="D12" s="16">
        <v>3.5353600978851301</v>
      </c>
    </row>
    <row r="13" spans="1:4">
      <c r="A13" s="23">
        <v>2000</v>
      </c>
      <c r="B13" s="4">
        <v>4.13</v>
      </c>
      <c r="D13" s="16">
        <v>3.9924400000000002</v>
      </c>
    </row>
    <row r="14" spans="1:4">
      <c r="A14" s="23">
        <v>2001</v>
      </c>
      <c r="B14" s="4">
        <v>4.43</v>
      </c>
      <c r="D14" s="16">
        <v>4.2410399999999999</v>
      </c>
    </row>
    <row r="15" spans="1:4">
      <c r="A15" s="23">
        <v>2002</v>
      </c>
      <c r="B15" s="4">
        <v>4.6399999999999997</v>
      </c>
      <c r="D15" s="16">
        <v>4.4549599999999998</v>
      </c>
    </row>
    <row r="16" spans="1:4">
      <c r="A16" s="23">
        <v>2003</v>
      </c>
      <c r="B16" s="4">
        <v>5.19</v>
      </c>
      <c r="D16" s="16">
        <v>5.0725800000000003</v>
      </c>
    </row>
    <row r="17" spans="1:4">
      <c r="A17" s="23">
        <v>2004</v>
      </c>
      <c r="B17" s="4">
        <v>4.8</v>
      </c>
      <c r="D17" s="16">
        <v>4.7267099999999997</v>
      </c>
    </row>
    <row r="18" spans="1:4">
      <c r="A18" s="23">
        <v>2005</v>
      </c>
      <c r="B18" s="4">
        <v>4.91</v>
      </c>
      <c r="D18" s="16">
        <v>4.8456900000000003</v>
      </c>
    </row>
    <row r="19" spans="1:4">
      <c r="A19" s="23">
        <v>2006</v>
      </c>
      <c r="B19" s="4">
        <v>4.75</v>
      </c>
      <c r="D19" s="16">
        <v>4.6999199999999997</v>
      </c>
    </row>
    <row r="20" spans="1:4">
      <c r="A20" s="23">
        <v>2007</v>
      </c>
      <c r="B20" s="4">
        <v>4.7300000000000004</v>
      </c>
      <c r="D20" s="16">
        <v>4.6905099999999997</v>
      </c>
    </row>
    <row r="21" spans="1:4">
      <c r="A21" s="23">
        <v>2008</v>
      </c>
      <c r="B21" s="4">
        <v>4.8600000000000003</v>
      </c>
      <c r="D21" s="16">
        <v>4.8200700000000003</v>
      </c>
    </row>
    <row r="22" spans="1:4">
      <c r="A22" s="23">
        <v>2009</v>
      </c>
      <c r="B22" s="4">
        <v>5.22</v>
      </c>
      <c r="D22" s="16">
        <v>5.1879400000000002</v>
      </c>
    </row>
    <row r="23" spans="1:4">
      <c r="A23" s="23">
        <v>2010</v>
      </c>
      <c r="B23" s="4">
        <v>5.19</v>
      </c>
      <c r="D23" s="16">
        <v>5.1592200000000004</v>
      </c>
    </row>
    <row r="24" spans="1:4">
      <c r="A24" s="23">
        <v>2011</v>
      </c>
      <c r="B24" s="4">
        <v>5.15</v>
      </c>
      <c r="D24" s="16">
        <v>5.1056499999999998</v>
      </c>
    </row>
    <row r="25" spans="1:4">
      <c r="A25" s="23">
        <v>2012</v>
      </c>
      <c r="B25" s="4">
        <v>5.17</v>
      </c>
      <c r="D25" s="16">
        <v>5.1031000000000004</v>
      </c>
    </row>
    <row r="26" spans="1:4">
      <c r="A26" s="23">
        <v>2013</v>
      </c>
      <c r="B26" s="4">
        <v>4.74</v>
      </c>
      <c r="D26" s="16">
        <v>4.6960499999999996</v>
      </c>
    </row>
    <row r="27" spans="1:4">
      <c r="A27" s="23">
        <v>2014</v>
      </c>
      <c r="B27" s="4">
        <v>5.33</v>
      </c>
      <c r="D27" s="16">
        <v>5.2606200000000003</v>
      </c>
    </row>
    <row r="28" spans="1:4">
      <c r="A28" s="23">
        <v>2015</v>
      </c>
      <c r="B28" s="4" t="s">
        <v>10</v>
      </c>
      <c r="D28" s="16">
        <v>5.2352400000000001</v>
      </c>
    </row>
    <row r="29" spans="1:4">
      <c r="A29" s="23">
        <v>2016</v>
      </c>
      <c r="B29" s="4" t="s">
        <v>10</v>
      </c>
      <c r="D29" s="16">
        <v>4.91005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5450-232B-8048-972C-D38FCAB24AB1}">
  <dimension ref="C4:K35"/>
  <sheetViews>
    <sheetView workbookViewId="0">
      <selection activeCell="E6" sqref="E6:E7"/>
    </sheetView>
  </sheetViews>
  <sheetFormatPr baseColWidth="10" defaultRowHeight="16"/>
  <cols>
    <col min="4" max="4" width="65.83203125" bestFit="1" customWidth="1"/>
    <col min="5" max="5" width="21.1640625" bestFit="1" customWidth="1"/>
    <col min="6" max="6" width="13" bestFit="1" customWidth="1"/>
    <col min="7" max="7" width="11.6640625" bestFit="1" customWidth="1"/>
  </cols>
  <sheetData>
    <row r="4" spans="3:10">
      <c r="D4" s="2" t="s">
        <v>120</v>
      </c>
      <c r="E4" s="2" t="s">
        <v>120</v>
      </c>
    </row>
    <row r="5" spans="3:10" ht="23" customHeight="1">
      <c r="D5" t="s">
        <v>123</v>
      </c>
      <c r="E5" t="s">
        <v>51</v>
      </c>
    </row>
    <row r="6" spans="3:10">
      <c r="C6">
        <v>2017</v>
      </c>
      <c r="D6" s="24"/>
      <c r="E6">
        <v>2.84</v>
      </c>
      <c r="F6" s="23"/>
      <c r="I6">
        <v>2015</v>
      </c>
      <c r="J6" s="16">
        <v>5.2352400000000001</v>
      </c>
    </row>
    <row r="7" spans="3:10">
      <c r="C7">
        <v>2018</v>
      </c>
      <c r="E7">
        <v>2.81</v>
      </c>
      <c r="I7">
        <v>2016</v>
      </c>
      <c r="J7" s="16">
        <v>4.91005</v>
      </c>
    </row>
    <row r="11" spans="3:10">
      <c r="D11" t="s">
        <v>125</v>
      </c>
    </row>
    <row r="12" spans="3:10">
      <c r="D12" s="5" t="s">
        <v>126</v>
      </c>
      <c r="E12" s="2" t="s">
        <v>5</v>
      </c>
    </row>
    <row r="13" spans="3:10">
      <c r="D13" s="32">
        <v>2957469.9</v>
      </c>
      <c r="E13" s="32">
        <v>21921241895000</v>
      </c>
      <c r="F13" s="33"/>
    </row>
    <row r="14" spans="3:10">
      <c r="C14">
        <v>2017</v>
      </c>
      <c r="D14" s="18">
        <f>D13*1000000</f>
        <v>2957469900000</v>
      </c>
      <c r="E14" s="32">
        <v>21921241895000</v>
      </c>
      <c r="F14" s="15">
        <f>D14/E14</f>
        <v>0.1349134284529093</v>
      </c>
      <c r="G14" s="16">
        <f>D14/E14*100</f>
        <v>13.49134284529093</v>
      </c>
    </row>
    <row r="15" spans="3:10">
      <c r="D15" s="31">
        <v>3311373.4</v>
      </c>
    </row>
    <row r="16" spans="3:10">
      <c r="C16">
        <v>2018</v>
      </c>
      <c r="D16" s="32">
        <f>D15*1000000</f>
        <v>3311373400000</v>
      </c>
      <c r="E16" s="32">
        <v>23542737230999.996</v>
      </c>
      <c r="F16" s="15">
        <f>D16/E16</f>
        <v>0.14065371275688943</v>
      </c>
      <c r="G16" s="16">
        <f>D16/E16*100</f>
        <v>14.065371275688943</v>
      </c>
    </row>
    <row r="17" spans="3:11">
      <c r="G17" s="1"/>
      <c r="H17" s="4"/>
      <c r="I17" s="3"/>
      <c r="J17" s="15"/>
      <c r="K17" s="28"/>
    </row>
    <row r="20" spans="3:11">
      <c r="D20" s="3" t="s">
        <v>127</v>
      </c>
      <c r="E20" s="2" t="s">
        <v>131</v>
      </c>
    </row>
    <row r="21" spans="3:11">
      <c r="C21">
        <v>2017</v>
      </c>
      <c r="D21" s="32">
        <v>124777324</v>
      </c>
    </row>
    <row r="22" spans="3:11">
      <c r="C22">
        <v>2018</v>
      </c>
      <c r="D22" s="32">
        <v>126190788</v>
      </c>
    </row>
    <row r="24" spans="3:11">
      <c r="D24" t="s">
        <v>128</v>
      </c>
      <c r="E24" s="2" t="s">
        <v>130</v>
      </c>
    </row>
    <row r="25" spans="3:11">
      <c r="C25">
        <v>2017</v>
      </c>
      <c r="D25" s="16">
        <v>3.4196000099182098</v>
      </c>
    </row>
    <row r="26" spans="3:11">
      <c r="C26">
        <v>2018</v>
      </c>
      <c r="D26" s="16">
        <v>3.2829000949859601</v>
      </c>
    </row>
    <row r="29" spans="3:11">
      <c r="D29" t="s">
        <v>63</v>
      </c>
      <c r="E29" s="2" t="s">
        <v>132</v>
      </c>
    </row>
    <row r="30" spans="3:11">
      <c r="C30">
        <v>2017</v>
      </c>
      <c r="D30" s="32">
        <v>21921241895000</v>
      </c>
    </row>
    <row r="31" spans="3:11">
      <c r="C31">
        <v>2018</v>
      </c>
      <c r="D31" s="32">
        <v>23542737230999.996</v>
      </c>
    </row>
    <row r="33" spans="3:5">
      <c r="D33" t="s">
        <v>67</v>
      </c>
      <c r="E33" s="2" t="s">
        <v>129</v>
      </c>
    </row>
    <row r="34" spans="3:5">
      <c r="C34">
        <v>2017</v>
      </c>
      <c r="D34" s="32">
        <v>18157001671000</v>
      </c>
    </row>
    <row r="35" spans="3:5">
      <c r="C35">
        <v>2018</v>
      </c>
      <c r="D35" s="32">
        <v>18519089836000</v>
      </c>
    </row>
  </sheetData>
  <hyperlinks>
    <hyperlink ref="D4" r:id="rId1" xr:uid="{84B7654A-249B-474C-A4DF-18EAB1D1094F}"/>
    <hyperlink ref="E12" r:id="rId2" display="http://ny.gdp.mktp.cn/" xr:uid="{7A505D1B-49D5-B843-B1AC-EF42A1BD877A}"/>
    <hyperlink ref="E4" r:id="rId3" xr:uid="{098768DD-7B22-384A-9EB5-590F928FC8A6}"/>
    <hyperlink ref="E33" r:id="rId4" xr:uid="{CD7D5FEE-5454-1546-AD8E-0398C082DF59}"/>
    <hyperlink ref="E24" r:id="rId5" xr:uid="{3D50B896-C0EA-2245-99F4-6B942ED66450}"/>
    <hyperlink ref="E20" r:id="rId6" xr:uid="{07F3E1C6-2142-B94A-868A-D2F41B577999}"/>
    <hyperlink ref="E29" r:id="rId7" xr:uid="{CB70F969-C1BA-4740-86FA-75CD01678B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A058-6E21-6E48-8A49-E47D59BCA954}">
  <dimension ref="A1:I27"/>
  <sheetViews>
    <sheetView workbookViewId="0">
      <selection activeCell="B1" sqref="B1:I27"/>
    </sheetView>
  </sheetViews>
  <sheetFormatPr baseColWidth="10" defaultRowHeight="16"/>
  <cols>
    <col min="3" max="3" width="27" bestFit="1" customWidth="1"/>
    <col min="4" max="4" width="15.5" bestFit="1" customWidth="1"/>
    <col min="5" max="5" width="21.1640625" bestFit="1" customWidth="1"/>
    <col min="6" max="6" width="29.5" bestFit="1" customWidth="1"/>
    <col min="7" max="7" width="23.5" bestFit="1" customWidth="1"/>
    <col min="8" max="9" width="19.6640625" bestFit="1" customWidth="1"/>
  </cols>
  <sheetData>
    <row r="1" spans="1:9">
      <c r="A1" s="1" t="s">
        <v>1</v>
      </c>
      <c r="B1" s="1" t="s">
        <v>2</v>
      </c>
      <c r="C1" s="1" t="s">
        <v>61</v>
      </c>
      <c r="D1" t="s">
        <v>62</v>
      </c>
      <c r="E1" t="s">
        <v>63</v>
      </c>
      <c r="F1" t="s">
        <v>67</v>
      </c>
      <c r="G1" t="s">
        <v>64</v>
      </c>
      <c r="H1" t="s">
        <v>65</v>
      </c>
      <c r="I1" t="s">
        <v>66</v>
      </c>
    </row>
    <row r="2" spans="1:9">
      <c r="A2" s="1" t="s">
        <v>9</v>
      </c>
      <c r="B2" s="1">
        <v>1991</v>
      </c>
      <c r="C2" s="19">
        <v>87071512</v>
      </c>
      <c r="D2" s="17">
        <v>3.05</v>
      </c>
      <c r="E2" s="19">
        <v>949148000000</v>
      </c>
      <c r="F2" s="20">
        <v>9426753181220.3594</v>
      </c>
      <c r="G2" s="16">
        <v>12.40802888485252</v>
      </c>
      <c r="H2" s="4">
        <v>2.54</v>
      </c>
      <c r="I2">
        <v>2.04</v>
      </c>
    </row>
    <row r="3" spans="1:9">
      <c r="A3" s="1" t="s">
        <v>9</v>
      </c>
      <c r="B3" s="1">
        <v>1992</v>
      </c>
      <c r="C3" s="19">
        <v>88828310</v>
      </c>
      <c r="D3" s="17">
        <v>3.1</v>
      </c>
      <c r="E3" s="19">
        <v>1125334000000</v>
      </c>
      <c r="F3" s="20">
        <v>9768817881895.1992</v>
      </c>
      <c r="G3" s="16">
        <v>11.91574234849387</v>
      </c>
      <c r="H3" s="4">
        <v>3</v>
      </c>
      <c r="I3">
        <v>2.15</v>
      </c>
    </row>
    <row r="4" spans="1:9">
      <c r="A4" s="1" t="s">
        <v>9</v>
      </c>
      <c r="B4" s="1">
        <v>1993</v>
      </c>
      <c r="C4" s="19">
        <v>90600453</v>
      </c>
      <c r="D4" s="17">
        <v>3.21</v>
      </c>
      <c r="E4" s="19">
        <v>1560093286000</v>
      </c>
      <c r="F4" s="20">
        <v>10165571177000</v>
      </c>
      <c r="G4" s="16">
        <v>9.6107586222892056</v>
      </c>
      <c r="H4" s="27">
        <v>3.3250000000000002</v>
      </c>
      <c r="I4">
        <v>2.2400000000000002</v>
      </c>
    </row>
    <row r="5" spans="1:9">
      <c r="A5" s="1" t="s">
        <v>9</v>
      </c>
      <c r="B5" s="1">
        <v>1994</v>
      </c>
      <c r="C5" s="19">
        <v>92349147</v>
      </c>
      <c r="D5" s="17">
        <v>4.25</v>
      </c>
      <c r="E5" s="19">
        <v>1781422460000</v>
      </c>
      <c r="F5" s="20">
        <v>10667860250000</v>
      </c>
      <c r="G5" s="16">
        <v>9.6469256371675023</v>
      </c>
      <c r="H5" s="4">
        <v>3.65</v>
      </c>
      <c r="I5">
        <v>2.34</v>
      </c>
    </row>
    <row r="6" spans="1:9">
      <c r="A6" s="1" t="s">
        <v>9</v>
      </c>
      <c r="B6" s="1">
        <v>1995</v>
      </c>
      <c r="C6" s="19">
        <v>94045579</v>
      </c>
      <c r="D6" s="17">
        <v>6.89</v>
      </c>
      <c r="E6" s="19">
        <v>2311458453000</v>
      </c>
      <c r="F6" s="20">
        <v>9996720538000</v>
      </c>
      <c r="G6" s="16">
        <v>10.223013080477807</v>
      </c>
      <c r="H6" s="4">
        <v>3.87</v>
      </c>
      <c r="I6">
        <v>2.13</v>
      </c>
    </row>
    <row r="7" spans="1:9">
      <c r="A7" s="1" t="s">
        <v>9</v>
      </c>
      <c r="B7" s="1">
        <v>1996</v>
      </c>
      <c r="C7" s="19">
        <v>95687452</v>
      </c>
      <c r="D7" s="17">
        <v>5.25</v>
      </c>
      <c r="E7" s="19">
        <v>3123167939000</v>
      </c>
      <c r="F7" s="20">
        <v>10673824281000</v>
      </c>
      <c r="G7" s="16">
        <v>9.0491259362277923</v>
      </c>
      <c r="H7" s="27">
        <v>3.7566670000000002</v>
      </c>
      <c r="I7">
        <v>1.9</v>
      </c>
    </row>
    <row r="8" spans="1:9">
      <c r="A8" s="1" t="s">
        <v>9</v>
      </c>
      <c r="B8" s="1">
        <v>1997</v>
      </c>
      <c r="C8" s="19">
        <v>97281739</v>
      </c>
      <c r="D8" s="17">
        <v>4.0599999999999996</v>
      </c>
      <c r="E8" s="19">
        <v>3962524166000</v>
      </c>
      <c r="F8" s="20">
        <v>11404645262000</v>
      </c>
      <c r="G8" s="16">
        <v>9.6988052034507142</v>
      </c>
      <c r="H8" s="27">
        <v>3.6433330000000002</v>
      </c>
      <c r="I8">
        <v>2.11</v>
      </c>
    </row>
    <row r="9" spans="1:9">
      <c r="A9" s="1" t="s">
        <v>9</v>
      </c>
      <c r="B9" s="1">
        <v>1998</v>
      </c>
      <c r="C9" s="19">
        <v>98821456</v>
      </c>
      <c r="D9" s="17">
        <v>3.57</v>
      </c>
      <c r="E9" s="19">
        <v>4810123454000</v>
      </c>
      <c r="F9" s="20">
        <v>11993572609000</v>
      </c>
      <c r="G9" s="16">
        <v>10.928792265463546</v>
      </c>
      <c r="H9" s="4">
        <v>3.53</v>
      </c>
      <c r="I9">
        <v>2.21</v>
      </c>
    </row>
    <row r="10" spans="1:9">
      <c r="A10" s="1" t="s">
        <v>9</v>
      </c>
      <c r="B10" s="1">
        <v>1999</v>
      </c>
      <c r="C10" s="19">
        <v>100300579</v>
      </c>
      <c r="D10" s="17">
        <v>2.4900000000000002</v>
      </c>
      <c r="E10" s="19">
        <v>5738466369000</v>
      </c>
      <c r="F10" s="20">
        <v>12323822137000</v>
      </c>
      <c r="G10" s="16">
        <v>9.8531953250521873</v>
      </c>
      <c r="H10" s="4">
        <v>3.66</v>
      </c>
      <c r="I10">
        <v>2.06</v>
      </c>
    </row>
    <row r="11" spans="1:9">
      <c r="A11" s="1" t="s">
        <v>9</v>
      </c>
      <c r="B11" s="1">
        <v>2000</v>
      </c>
      <c r="C11" s="19">
        <v>101719673</v>
      </c>
      <c r="D11" s="17">
        <v>2.56</v>
      </c>
      <c r="E11" s="19">
        <v>6693683014000</v>
      </c>
      <c r="F11" s="20">
        <v>12932921342000</v>
      </c>
      <c r="G11" s="16">
        <v>9.9496480279548543</v>
      </c>
      <c r="H11" s="4">
        <v>4.13</v>
      </c>
      <c r="I11">
        <v>2.0099999999999998</v>
      </c>
    </row>
    <row r="12" spans="1:9">
      <c r="A12" s="1" t="s">
        <v>9</v>
      </c>
      <c r="B12" s="1">
        <v>2001</v>
      </c>
      <c r="C12" s="19">
        <v>103067068</v>
      </c>
      <c r="D12" s="17">
        <v>2.54</v>
      </c>
      <c r="E12" s="19">
        <v>7069377272000</v>
      </c>
      <c r="F12" s="20">
        <v>12880621885000</v>
      </c>
      <c r="G12" s="16">
        <v>11.40411621817317</v>
      </c>
      <c r="H12" s="4">
        <v>4.43</v>
      </c>
      <c r="I12">
        <v>2.11</v>
      </c>
    </row>
    <row r="13" spans="1:9">
      <c r="A13" s="1" t="s">
        <v>9</v>
      </c>
      <c r="B13" s="1">
        <v>2002</v>
      </c>
      <c r="C13" s="19">
        <v>104355608</v>
      </c>
      <c r="D13" s="17">
        <v>2.86</v>
      </c>
      <c r="E13" s="19">
        <v>7455459195000</v>
      </c>
      <c r="F13" s="20">
        <v>12875489668000</v>
      </c>
      <c r="G13" s="16">
        <v>10.596822802408216</v>
      </c>
      <c r="H13" s="4">
        <v>4.6399999999999997</v>
      </c>
      <c r="I13">
        <v>2.17</v>
      </c>
    </row>
    <row r="14" spans="1:9">
      <c r="A14" s="1" t="s">
        <v>9</v>
      </c>
      <c r="B14" s="1">
        <v>2003</v>
      </c>
      <c r="C14" s="19">
        <v>105640453</v>
      </c>
      <c r="D14" s="17">
        <v>2.96</v>
      </c>
      <c r="E14" s="19">
        <v>7868809553000</v>
      </c>
      <c r="F14" s="20">
        <v>13061718521000</v>
      </c>
      <c r="G14" s="16">
        <v>10.427886130338019</v>
      </c>
      <c r="H14" s="4">
        <v>5.19</v>
      </c>
      <c r="I14">
        <v>2.41</v>
      </c>
    </row>
    <row r="15" spans="1:9">
      <c r="A15" s="1" t="s">
        <v>9</v>
      </c>
      <c r="B15" s="1">
        <v>2004</v>
      </c>
      <c r="C15" s="19">
        <v>106995583</v>
      </c>
      <c r="D15" s="17">
        <v>3.66</v>
      </c>
      <c r="E15" s="19">
        <v>8828367434000</v>
      </c>
      <c r="F15" s="20">
        <v>13573815057000</v>
      </c>
      <c r="G15" s="16">
        <v>9.7960433394439974</v>
      </c>
      <c r="H15" s="4">
        <v>4.8</v>
      </c>
      <c r="I15">
        <v>2.59</v>
      </c>
    </row>
    <row r="16" spans="1:9">
      <c r="A16" s="1" t="s">
        <v>9</v>
      </c>
      <c r="B16" s="1">
        <v>2005</v>
      </c>
      <c r="C16" s="19">
        <v>108472228</v>
      </c>
      <c r="D16" s="17">
        <v>3.56</v>
      </c>
      <c r="E16" s="19">
        <v>9562648113000</v>
      </c>
      <c r="F16" s="20">
        <v>13887072520000</v>
      </c>
      <c r="G16" s="16">
        <v>8.7508438051002884</v>
      </c>
      <c r="H16" s="4">
        <v>4.91</v>
      </c>
      <c r="I16">
        <v>2.4700000000000002</v>
      </c>
    </row>
    <row r="17" spans="1:9">
      <c r="A17" s="1" t="s">
        <v>9</v>
      </c>
      <c r="B17" s="1">
        <v>2006</v>
      </c>
      <c r="C17" s="19">
        <v>110092378</v>
      </c>
      <c r="D17" s="17">
        <v>3.57</v>
      </c>
      <c r="E17" s="19">
        <v>10630939426000</v>
      </c>
      <c r="F17" s="20">
        <v>14511307247000</v>
      </c>
      <c r="G17" s="16">
        <v>9.4426368148135094</v>
      </c>
      <c r="H17" s="4">
        <v>4.75</v>
      </c>
      <c r="I17">
        <v>2.42</v>
      </c>
    </row>
    <row r="18" spans="1:9">
      <c r="A18" s="1" t="s">
        <v>9</v>
      </c>
      <c r="B18" s="1">
        <v>2007</v>
      </c>
      <c r="C18" s="19">
        <v>111836346</v>
      </c>
      <c r="D18" s="17">
        <v>3.63</v>
      </c>
      <c r="E18" s="19">
        <v>11504075512000</v>
      </c>
      <c r="F18" s="20">
        <v>14843825976000</v>
      </c>
      <c r="G18" s="16">
        <v>10.64806032194619</v>
      </c>
      <c r="H18" s="4">
        <v>4.7300000000000004</v>
      </c>
      <c r="I18">
        <v>2.5299999999999998</v>
      </c>
    </row>
    <row r="19" spans="1:9">
      <c r="A19" s="1" t="s">
        <v>9</v>
      </c>
      <c r="B19" s="1">
        <v>2008</v>
      </c>
      <c r="C19" s="19">
        <v>113661809</v>
      </c>
      <c r="D19" s="17">
        <v>3.87</v>
      </c>
      <c r="E19" s="19">
        <v>12353845000000</v>
      </c>
      <c r="F19" s="20">
        <v>15013577681000</v>
      </c>
      <c r="G19" s="16">
        <v>9.399430703558286</v>
      </c>
      <c r="H19" s="4">
        <v>4.8600000000000003</v>
      </c>
      <c r="I19">
        <v>2.62</v>
      </c>
    </row>
    <row r="20" spans="1:9">
      <c r="A20" s="1" t="s">
        <v>9</v>
      </c>
      <c r="B20" s="1">
        <v>2009</v>
      </c>
      <c r="C20" s="19">
        <v>115505228</v>
      </c>
      <c r="D20" s="17">
        <v>5.36</v>
      </c>
      <c r="E20" s="19">
        <v>12162763000000</v>
      </c>
      <c r="F20" s="20">
        <v>14219998379000</v>
      </c>
      <c r="G20" s="16">
        <v>10.776017751887462</v>
      </c>
      <c r="H20" s="4">
        <v>5.22</v>
      </c>
      <c r="I20">
        <v>2.86</v>
      </c>
    </row>
    <row r="21" spans="1:9">
      <c r="A21" s="1" t="s">
        <v>9</v>
      </c>
      <c r="B21" s="1">
        <v>2010</v>
      </c>
      <c r="C21" s="19">
        <v>117318941</v>
      </c>
      <c r="D21" s="17">
        <v>5.3</v>
      </c>
      <c r="E21" s="19">
        <v>13366377000000</v>
      </c>
      <c r="F21" s="20">
        <v>14947794696000</v>
      </c>
      <c r="G21" s="16">
        <v>10.955096508201139</v>
      </c>
      <c r="H21" s="4">
        <v>5.19</v>
      </c>
      <c r="I21">
        <v>2.91</v>
      </c>
    </row>
    <row r="22" spans="1:9">
      <c r="A22" s="1" t="s">
        <v>9</v>
      </c>
      <c r="B22" s="1">
        <v>2011</v>
      </c>
      <c r="C22" s="19">
        <v>119090017</v>
      </c>
      <c r="D22" s="17">
        <v>5.17</v>
      </c>
      <c r="E22" s="19">
        <v>14665576000000</v>
      </c>
      <c r="F22" s="20">
        <v>15495333601000</v>
      </c>
      <c r="G22" s="16">
        <v>9.9974225356031017</v>
      </c>
      <c r="H22" s="4">
        <v>5.15</v>
      </c>
      <c r="I22">
        <v>2.93</v>
      </c>
    </row>
    <row r="23" spans="1:9">
      <c r="A23" s="1" t="s">
        <v>9</v>
      </c>
      <c r="B23" s="1">
        <v>2012</v>
      </c>
      <c r="C23" s="19">
        <v>120828307</v>
      </c>
      <c r="D23" s="17">
        <v>4.8899999999999997</v>
      </c>
      <c r="E23" s="19">
        <v>15817755000000</v>
      </c>
      <c r="F23" s="20">
        <v>16059723651000</v>
      </c>
      <c r="G23" s="16">
        <v>10.147852840052208</v>
      </c>
      <c r="H23" s="4">
        <v>5.17</v>
      </c>
      <c r="I23">
        <v>3.01</v>
      </c>
    </row>
    <row r="24" spans="1:9">
      <c r="A24" s="1" t="s">
        <v>9</v>
      </c>
      <c r="B24" s="1">
        <v>2013</v>
      </c>
      <c r="C24" s="19">
        <v>122535969</v>
      </c>
      <c r="D24" s="17">
        <v>4.91</v>
      </c>
      <c r="E24" s="19">
        <v>16277187000000</v>
      </c>
      <c r="F24" s="20">
        <v>16277187078000</v>
      </c>
      <c r="G24" s="16">
        <v>10.875116197903237</v>
      </c>
      <c r="H24" s="4">
        <v>4.74</v>
      </c>
      <c r="I24">
        <v>3.14</v>
      </c>
    </row>
    <row r="25" spans="1:9">
      <c r="A25" s="1" t="s">
        <v>9</v>
      </c>
      <c r="B25" s="1">
        <v>2014</v>
      </c>
      <c r="C25" s="19">
        <v>124221600</v>
      </c>
      <c r="D25" s="17">
        <v>4.8099999999999996</v>
      </c>
      <c r="E25" s="19">
        <v>17471467000000</v>
      </c>
      <c r="F25" s="20">
        <v>16740319236000</v>
      </c>
      <c r="G25" s="16">
        <v>11.326928643141414</v>
      </c>
      <c r="H25" s="4">
        <v>5.33</v>
      </c>
      <c r="I25">
        <v>2.91</v>
      </c>
    </row>
    <row r="26" spans="1:9">
      <c r="A26" s="1" t="s">
        <v>9</v>
      </c>
      <c r="B26" s="1">
        <v>2015</v>
      </c>
      <c r="C26" s="19">
        <v>125890949</v>
      </c>
      <c r="D26" s="17">
        <v>4.3099999999999996</v>
      </c>
      <c r="E26" s="19">
        <v>18536531000000</v>
      </c>
      <c r="F26" s="20">
        <v>17287806711000</v>
      </c>
      <c r="G26" s="16">
        <v>12.989036082317668</v>
      </c>
      <c r="H26" s="26">
        <v>5.45</v>
      </c>
      <c r="I26">
        <v>3</v>
      </c>
    </row>
    <row r="27" spans="1:9">
      <c r="A27" s="1" t="s">
        <v>9</v>
      </c>
      <c r="B27" s="1">
        <v>2016</v>
      </c>
      <c r="C27" s="19">
        <v>127540423</v>
      </c>
      <c r="D27" s="17">
        <v>3.86</v>
      </c>
      <c r="E27" s="19">
        <v>20099594000000</v>
      </c>
      <c r="F27" s="20">
        <v>17791457272300</v>
      </c>
      <c r="G27" s="16">
        <v>13.628965838812466</v>
      </c>
      <c r="H27" s="26">
        <v>5.57</v>
      </c>
      <c r="I27">
        <v>2.86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CF46-A63D-0C4A-95F3-5004154B6787}">
  <dimension ref="A1:I13"/>
  <sheetViews>
    <sheetView tabSelected="1" workbookViewId="0">
      <selection activeCell="F12" sqref="F12"/>
    </sheetView>
  </sheetViews>
  <sheetFormatPr baseColWidth="10" defaultRowHeight="16"/>
  <cols>
    <col min="3" max="3" width="16" bestFit="1" customWidth="1"/>
    <col min="4" max="4" width="15.5" bestFit="1" customWidth="1"/>
    <col min="5" max="5" width="21.1640625" bestFit="1" customWidth="1"/>
    <col min="6" max="6" width="20.83203125" bestFit="1" customWidth="1"/>
    <col min="7" max="7" width="29.5" bestFit="1" customWidth="1"/>
    <col min="8" max="8" width="23.5" bestFit="1" customWidth="1"/>
    <col min="9" max="9" width="19.6640625" bestFit="1" customWidth="1"/>
  </cols>
  <sheetData>
    <row r="1" spans="1:9">
      <c r="A1" s="1" t="s">
        <v>1</v>
      </c>
      <c r="B1" s="1" t="s">
        <v>2</v>
      </c>
      <c r="C1" s="1" t="s">
        <v>61</v>
      </c>
      <c r="D1" t="s">
        <v>62</v>
      </c>
      <c r="E1" t="s">
        <v>63</v>
      </c>
      <c r="F1" t="s">
        <v>67</v>
      </c>
      <c r="G1" t="s">
        <v>64</v>
      </c>
      <c r="H1" t="s">
        <v>65</v>
      </c>
      <c r="I1" t="s">
        <v>66</v>
      </c>
    </row>
    <row r="2" spans="1:9">
      <c r="A2" s="1" t="s">
        <v>9</v>
      </c>
      <c r="B2" s="1">
        <v>2016</v>
      </c>
      <c r="C2" s="3">
        <v>127540423</v>
      </c>
      <c r="D2" s="17">
        <v>3.86</v>
      </c>
      <c r="E2" s="3">
        <v>20099594000000</v>
      </c>
      <c r="F2" s="35">
        <v>17791457272300</v>
      </c>
      <c r="G2" s="16">
        <v>13.628965838812466</v>
      </c>
      <c r="H2" s="26">
        <v>5.57</v>
      </c>
      <c r="I2">
        <v>2.86</v>
      </c>
    </row>
    <row r="3" spans="1:9">
      <c r="A3" s="1" t="s">
        <v>9</v>
      </c>
      <c r="B3">
        <v>2017</v>
      </c>
      <c r="C3" s="34">
        <v>124777324</v>
      </c>
      <c r="D3" s="16">
        <v>3.4196000099182098</v>
      </c>
      <c r="E3" s="32">
        <v>21921241895000</v>
      </c>
      <c r="F3" s="32">
        <v>18157001671000</v>
      </c>
      <c r="G3" s="16">
        <v>13.49134284529093</v>
      </c>
      <c r="H3" t="s">
        <v>10</v>
      </c>
      <c r="I3">
        <v>2.84</v>
      </c>
    </row>
    <row r="4" spans="1:9">
      <c r="A4" s="1" t="s">
        <v>9</v>
      </c>
      <c r="B4">
        <v>2018</v>
      </c>
      <c r="C4" s="34">
        <v>126190788</v>
      </c>
      <c r="D4" s="16">
        <v>3.2829000949859601</v>
      </c>
      <c r="E4" s="32">
        <v>23542737230999.996</v>
      </c>
      <c r="F4" s="32">
        <v>18519089836000</v>
      </c>
      <c r="G4" s="16">
        <v>14.065371275688943</v>
      </c>
      <c r="H4" t="s">
        <v>10</v>
      </c>
      <c r="I4">
        <v>2.81</v>
      </c>
    </row>
    <row r="6" spans="1:9">
      <c r="C6" s="36" t="s">
        <v>133</v>
      </c>
    </row>
    <row r="8" spans="1:9">
      <c r="E8">
        <v>0.23595340000000001</v>
      </c>
      <c r="F8">
        <v>0.2734779</v>
      </c>
      <c r="G8">
        <v>0.31872400000000001</v>
      </c>
    </row>
    <row r="9" spans="1:9">
      <c r="B9" t="s">
        <v>2</v>
      </c>
      <c r="C9" t="s">
        <v>138</v>
      </c>
      <c r="D9" s="37" t="s">
        <v>134</v>
      </c>
      <c r="E9" s="37" t="s">
        <v>135</v>
      </c>
      <c r="F9" t="s">
        <v>136</v>
      </c>
      <c r="G9" s="37" t="s">
        <v>137</v>
      </c>
    </row>
    <row r="10" spans="1:9">
      <c r="B10">
        <v>2015</v>
      </c>
      <c r="C10" s="30">
        <f>SUM(D10,E10*$E$8)-SUM(F10*$F$8,G10*$G$8)</f>
        <v>31.099172157600002</v>
      </c>
      <c r="D10" s="37">
        <v>30.481000000000002</v>
      </c>
      <c r="E10" s="37">
        <v>12.989000000000001</v>
      </c>
      <c r="F10">
        <v>5.45</v>
      </c>
      <c r="G10" s="37">
        <v>3</v>
      </c>
    </row>
    <row r="11" spans="1:9">
      <c r="B11">
        <v>2016</v>
      </c>
      <c r="C11" s="30">
        <f>SUM(D11,E11*$E$8)-SUM(F11*$F$8,G11*$G$8)</f>
        <v>31.290717814653217</v>
      </c>
      <c r="D11" s="30">
        <f>LN(F2)</f>
        <v>30.509739529501562</v>
      </c>
      <c r="E11" s="16">
        <f>G2</f>
        <v>13.628965838812466</v>
      </c>
      <c r="F11">
        <f>H2</f>
        <v>5.57</v>
      </c>
      <c r="G11">
        <f>I2</f>
        <v>2.86</v>
      </c>
    </row>
    <row r="12" spans="1:9">
      <c r="B12">
        <v>2017</v>
      </c>
      <c r="C12" s="30">
        <f>SUM(D12,E12*$E$8)-SUM(F12*$F$8,G12*$G$8)</f>
        <v>32.808229424159762</v>
      </c>
      <c r="D12" s="30">
        <f>LN(F3)</f>
        <v>30.530077369247696</v>
      </c>
      <c r="E12" s="16">
        <f>G3</f>
        <v>13.49134284529093</v>
      </c>
      <c r="G12">
        <f>I3</f>
        <v>2.84</v>
      </c>
    </row>
    <row r="13" spans="1:9">
      <c r="B13">
        <v>2018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Descarga de Datos</vt:lpstr>
      <vt:lpstr>Recaudación Impositiva</vt:lpstr>
      <vt:lpstr>Gasto Salud y Edu</vt:lpstr>
      <vt:lpstr>Gasto en Salud</vt:lpstr>
      <vt:lpstr>Gasto en Educación</vt:lpstr>
      <vt:lpstr>datos OOT</vt:lpstr>
      <vt:lpstr>Datos Finales</vt:lpstr>
      <vt:lpstr>Datos Finales 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Díaz Landa</dc:creator>
  <cp:lastModifiedBy>Manuel González Saynes</cp:lastModifiedBy>
  <dcterms:created xsi:type="dcterms:W3CDTF">2018-08-25T18:18:50Z</dcterms:created>
  <dcterms:modified xsi:type="dcterms:W3CDTF">2019-10-06T23:07:57Z</dcterms:modified>
</cp:coreProperties>
</file>