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.karve\CarND-Vehicle-Detection-master\"/>
    </mc:Choice>
  </mc:AlternateContent>
  <bookViews>
    <workbookView xWindow="0" yWindow="0" windowWidth="16170" windowHeight="72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M25" i="1" l="1"/>
  <c r="M24" i="1"/>
  <c r="M4" i="1"/>
  <c r="N4" i="1"/>
  <c r="M5" i="1"/>
  <c r="N5" i="1"/>
  <c r="M6" i="1"/>
  <c r="N6" i="1"/>
  <c r="N3" i="1"/>
  <c r="M3" i="1"/>
  <c r="G4" i="1"/>
  <c r="L4" i="1" s="1"/>
  <c r="H4" i="1"/>
  <c r="I4" i="1"/>
  <c r="G5" i="1"/>
  <c r="H5" i="1"/>
  <c r="I5" i="1"/>
  <c r="G6" i="1"/>
  <c r="H6" i="1"/>
  <c r="I6" i="1"/>
  <c r="I3" i="1"/>
  <c r="G3" i="1"/>
  <c r="L3" i="1" s="1"/>
  <c r="H3" i="1"/>
  <c r="E6" i="1"/>
  <c r="F6" i="1" s="1"/>
  <c r="E5" i="1"/>
  <c r="F5" i="1" s="1"/>
  <c r="K5" i="1" s="1"/>
  <c r="E4" i="1"/>
  <c r="F4" i="1" s="1"/>
  <c r="E3" i="1"/>
  <c r="K3" i="1" s="1"/>
  <c r="O3" i="1" s="1"/>
  <c r="L5" i="1" l="1"/>
  <c r="K6" i="1"/>
  <c r="K4" i="1"/>
  <c r="L6" i="1"/>
</calcChain>
</file>

<file path=xl/sharedStrings.xml><?xml version="1.0" encoding="utf-8"?>
<sst xmlns="http://schemas.openxmlformats.org/spreadsheetml/2006/main" count="14" uniqueCount="14">
  <si>
    <t>ystart</t>
  </si>
  <si>
    <t>ystop</t>
  </si>
  <si>
    <t>xstart</t>
  </si>
  <si>
    <t>xstop</t>
  </si>
  <si>
    <t>winsize</t>
  </si>
  <si>
    <t>nxblocks</t>
  </si>
  <si>
    <t>nyblocks</t>
  </si>
  <si>
    <t>nfeat_per_block</t>
  </si>
  <si>
    <t>nblocks_per_window</t>
  </si>
  <si>
    <t>cells_per_step</t>
  </si>
  <si>
    <t>nxsteps</t>
  </si>
  <si>
    <t>nysteps</t>
  </si>
  <si>
    <t>xpos</t>
  </si>
  <si>
    <t>ypos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</si>
</sst>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Sheet1!$B$3</c:f>
              <c:numCache>
                <c:formatCode>General</c:formatCode>
                <c:ptCount val="1"/>
                <c:pt idx="0">
                  <c:v>-380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6-4001-B117-EE964ECC859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</c:f>
              <c:numCache>
                <c:formatCode>General</c:formatCode>
                <c:ptCount val="1"/>
                <c:pt idx="0">
                  <c:v>1280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-460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6-4001-B117-EE964ECC859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Sheet1!$B$4</c:f>
              <c:numCache>
                <c:formatCode>General</c:formatCode>
                <c:ptCount val="1"/>
                <c:pt idx="0">
                  <c:v>-400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6-4001-B117-EE964ECC859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</c:f>
              <c:numCache>
                <c:formatCode>General</c:formatCode>
                <c:ptCount val="1"/>
                <c:pt idx="0">
                  <c:v>1280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-506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6-4001-B117-EE964ECC859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Sheet1!$D$5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-420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6-4001-B117-EE964ECC859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Sheet1!$E$5</c:f>
              <c:numCache>
                <c:formatCode>General</c:formatCode>
                <c:ptCount val="1"/>
                <c:pt idx="0">
                  <c:v>1280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-580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56-4001-B117-EE964ECC859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Sheet1!$D$6</c:f>
              <c:numCache>
                <c:formatCode>General</c:formatCode>
                <c:ptCount val="1"/>
                <c:pt idx="0">
                  <c:v>340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-440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56-4001-B117-EE964ECC859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Sheet1!$E$6</c:f>
              <c:numCache>
                <c:formatCode>General</c:formatCode>
                <c:ptCount val="1"/>
                <c:pt idx="0">
                  <c:v>1280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-653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56-4001-B117-EE964ECC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878495"/>
        <c:axId val="1923202047"/>
      </c:scatterChart>
      <c:valAx>
        <c:axId val="19158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02047"/>
        <c:crosses val="autoZero"/>
        <c:crossBetween val="midCat"/>
      </c:valAx>
      <c:valAx>
        <c:axId val="1923202047"/>
        <c:scaling>
          <c:orientation val="minMax"/>
          <c:max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7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304800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7393-F58B-4323-A062-DEBEFFBC32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0.29375</cdr:x>
      <cdr:y>0.30556</cdr:y>
    </cdr:from>
    <cdr:to>
      <cdr:x>0.87083</cdr:x>
      <cdr:y>0.77083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CDA6C394-D2AC-49DD-A909-146D8F868902}"/>
            </a:ext>
          </a:extLst>
        </cdr:cNvPr>
        <cdr:cNvGrpSpPr/>
      </cdr:nvGrpSpPr>
      <cdr:grpSpPr>
        <a:xfrm xmlns:a="http://schemas.openxmlformats.org/drawingml/2006/main">
          <a:off x="1343023" y="838200"/>
          <a:ext cx="2638427" cy="1276350"/>
          <a:chOff x="1343023" y="838200"/>
          <a:chExt cx="2638427" cy="1276350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311F18A6-A1FC-40BF-9113-F3DD6852E68B}"/>
              </a:ext>
            </a:extLst>
          </cdr:cNvPr>
          <cdr:cNvSpPr/>
        </cdr:nvSpPr>
        <cdr:spPr>
          <a:xfrm xmlns:a="http://schemas.openxmlformats.org/drawingml/2006/main">
            <a:off x="1733550" y="838200"/>
            <a:ext cx="2247900" cy="37147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3EDC0567-D1E9-4C68-8E10-CCC0DADEFC1F}"/>
              </a:ext>
            </a:extLst>
          </cdr:cNvPr>
          <cdr:cNvSpPr/>
        </cdr:nvSpPr>
        <cdr:spPr>
          <a:xfrm xmlns:a="http://schemas.openxmlformats.org/drawingml/2006/main">
            <a:off x="1514474" y="914400"/>
            <a:ext cx="2466975" cy="50482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B234ABF6-A964-4CFA-8B8C-647C758D90A9}"/>
              </a:ext>
            </a:extLst>
          </cdr:cNvPr>
          <cdr:cNvSpPr/>
        </cdr:nvSpPr>
        <cdr:spPr>
          <a:xfrm xmlns:a="http://schemas.openxmlformats.org/drawingml/2006/main">
            <a:off x="1466849" y="1019175"/>
            <a:ext cx="2505076" cy="74295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D07616AB-9DB0-4635-BB7E-4C3FF1EE19F0}"/>
              </a:ext>
            </a:extLst>
          </cdr:cNvPr>
          <cdr:cNvSpPr/>
        </cdr:nvSpPr>
        <cdr:spPr>
          <a:xfrm xmlns:a="http://schemas.openxmlformats.org/drawingml/2006/main">
            <a:off x="1343023" y="1104900"/>
            <a:ext cx="2628901" cy="100965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F3" sqref="F3"/>
    </sheetView>
  </sheetViews>
  <sheetFormatPr defaultRowHeight="15" x14ac:dyDescent="0.25"/>
  <sheetData>
    <row r="1" spans="1:16" x14ac:dyDescent="0.25">
      <c r="A1">
        <v>720</v>
      </c>
      <c r="B1">
        <v>1280</v>
      </c>
    </row>
    <row r="2" spans="1:16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O2" t="s">
        <v>12</v>
      </c>
      <c r="P2" t="s">
        <v>13</v>
      </c>
    </row>
    <row r="3" spans="1:16" x14ac:dyDescent="0.25">
      <c r="A3">
        <v>60</v>
      </c>
      <c r="B3">
        <v>-380</v>
      </c>
      <c r="C3">
        <v>-460</v>
      </c>
      <c r="D3">
        <v>480</v>
      </c>
      <c r="E3">
        <f>$B$1</f>
        <v>1280</v>
      </c>
      <c r="F3">
        <f>INT(((E3-D3)/8)-2+1)</f>
        <v>99</v>
      </c>
      <c r="G3">
        <f>INT((ABS(C3-B3)/8)-2+1)</f>
        <v>9</v>
      </c>
      <c r="H3">
        <f>9*2^2</f>
        <v>36</v>
      </c>
      <c r="I3">
        <f>INT((A3/8)-2+1)</f>
        <v>6</v>
      </c>
      <c r="J3">
        <v>2</v>
      </c>
      <c r="K3">
        <f>INT(((F3-I3)/J3)+1)</f>
        <v>47</v>
      </c>
      <c r="L3">
        <f>INT(((G3-I3)/J3)+1)</f>
        <v>2</v>
      </c>
      <c r="M3">
        <f>ABS(B3-C3)</f>
        <v>80</v>
      </c>
      <c r="N3">
        <f>ABS(D3-E3)</f>
        <v>800</v>
      </c>
      <c r="O3">
        <f>K3*2</f>
        <v>94</v>
      </c>
    </row>
    <row r="4" spans="1:16" x14ac:dyDescent="0.25">
      <c r="A4">
        <v>80</v>
      </c>
      <c r="B4">
        <v>-400</v>
      </c>
      <c r="C4">
        <v>-506</v>
      </c>
      <c r="D4">
        <v>400</v>
      </c>
      <c r="E4">
        <f>$B$1</f>
        <v>1280</v>
      </c>
      <c r="F4">
        <f>INT(((E4-D4)/8)-2+1)</f>
        <v>109</v>
      </c>
      <c r="G4">
        <f>INT((ABS(C4-B4)/8)-2+1)</f>
        <v>12</v>
      </c>
      <c r="H4">
        <f t="shared" ref="H4:H6" si="0">9*2^2</f>
        <v>36</v>
      </c>
      <c r="I4">
        <f t="shared" ref="I4:I6" si="1">INT((A4/8)-2+1)</f>
        <v>9</v>
      </c>
      <c r="J4">
        <v>3</v>
      </c>
      <c r="K4">
        <f t="shared" ref="K4:K6" si="2">INT(((F4-I4)/J4)+1)</f>
        <v>34</v>
      </c>
      <c r="L4">
        <f t="shared" ref="L4:L6" si="3">INT(((G4-I4)/J4)+1)</f>
        <v>2</v>
      </c>
      <c r="M4">
        <f t="shared" ref="M4:M6" si="4">ABS(B4-C4)</f>
        <v>106</v>
      </c>
      <c r="N4">
        <f t="shared" ref="N4:N6" si="5">ABS(D4-E4)</f>
        <v>880</v>
      </c>
    </row>
    <row r="5" spans="1:16" x14ac:dyDescent="0.25">
      <c r="A5">
        <v>120</v>
      </c>
      <c r="B5">
        <v>-420</v>
      </c>
      <c r="C5">
        <v>-580</v>
      </c>
      <c r="D5">
        <v>380</v>
      </c>
      <c r="E5">
        <f>$B$1</f>
        <v>1280</v>
      </c>
      <c r="F5">
        <f>INT(((E5-D5)/8)-2+1)</f>
        <v>111</v>
      </c>
      <c r="G5">
        <f>INT((ABS(C5-B5)/8)-2+1)</f>
        <v>19</v>
      </c>
      <c r="H5">
        <f t="shared" si="0"/>
        <v>36</v>
      </c>
      <c r="I5">
        <f t="shared" si="1"/>
        <v>14</v>
      </c>
      <c r="J5">
        <v>4</v>
      </c>
      <c r="K5">
        <f t="shared" si="2"/>
        <v>25</v>
      </c>
      <c r="L5">
        <f t="shared" si="3"/>
        <v>2</v>
      </c>
      <c r="M5">
        <f t="shared" si="4"/>
        <v>160</v>
      </c>
      <c r="N5">
        <f t="shared" si="5"/>
        <v>900</v>
      </c>
    </row>
    <row r="6" spans="1:16" x14ac:dyDescent="0.25">
      <c r="A6">
        <v>160</v>
      </c>
      <c r="B6">
        <v>-440</v>
      </c>
      <c r="C6">
        <v>-653</v>
      </c>
      <c r="D6">
        <v>340</v>
      </c>
      <c r="E6">
        <f>$B$1</f>
        <v>1280</v>
      </c>
      <c r="F6">
        <f>INT(((E6-D6)/8)-2+1)</f>
        <v>116</v>
      </c>
      <c r="G6">
        <f>INT((ABS(C6-B6)/8)-2+1)</f>
        <v>25</v>
      </c>
      <c r="H6">
        <f t="shared" si="0"/>
        <v>36</v>
      </c>
      <c r="I6">
        <f t="shared" si="1"/>
        <v>19</v>
      </c>
      <c r="J6">
        <v>5</v>
      </c>
      <c r="K6">
        <f t="shared" si="2"/>
        <v>20</v>
      </c>
      <c r="L6">
        <f t="shared" si="3"/>
        <v>2</v>
      </c>
      <c r="M6">
        <f t="shared" si="4"/>
        <v>213</v>
      </c>
      <c r="N6">
        <f t="shared" si="5"/>
        <v>940</v>
      </c>
    </row>
    <row r="23" spans="12:13" x14ac:dyDescent="0.25">
      <c r="L23">
        <v>39</v>
      </c>
      <c r="M23">
        <v>9</v>
      </c>
    </row>
    <row r="24" spans="12:13" x14ac:dyDescent="0.25">
      <c r="L24">
        <v>1261</v>
      </c>
      <c r="M24">
        <f>+L24*M23/L23</f>
        <v>291</v>
      </c>
    </row>
    <row r="25" spans="12:13" x14ac:dyDescent="0.25">
      <c r="M25">
        <f>+M24/60</f>
        <v>4.8499999999999996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Karve</dc:creator>
  <cp:lastModifiedBy>Omkar Karve</cp:lastModifiedBy>
  <dcterms:created xsi:type="dcterms:W3CDTF">2018-04-15T01:42:02Z</dcterms:created>
  <dcterms:modified xsi:type="dcterms:W3CDTF">2018-04-16T16:39:55Z</dcterms:modified>
</cp:coreProperties>
</file>