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rd Year\COA Lab\COA Final Shit\"/>
    </mc:Choice>
  </mc:AlternateContent>
  <xr:revisionPtr revIDLastSave="0" documentId="13_ncr:1_{348F4009-D0A8-4718-BAD8-9AAB5A903CCD}" xr6:coauthVersionLast="47" xr6:coauthVersionMax="47" xr10:uidLastSave="{00000000-0000-0000-0000-000000000000}"/>
  <bookViews>
    <workbookView xWindow="-98" yWindow="-98" windowWidth="21795" windowHeight="13695" xr2:uid="{F7D50B79-BDAB-421E-A060-239BD8E3D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/>
  <c r="D36" i="1"/>
  <c r="D35" i="1"/>
  <c r="D34" i="1"/>
  <c r="D33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<sst xmlns="http://schemas.openxmlformats.org/spreadsheetml/2006/main" count="134" uniqueCount="82">
  <si>
    <t>Instruction</t>
  </si>
  <si>
    <t>ADD</t>
  </si>
  <si>
    <t>SUB</t>
  </si>
  <si>
    <t>AND</t>
  </si>
  <si>
    <t>OR</t>
  </si>
  <si>
    <t>XOR</t>
  </si>
  <si>
    <t>NOR</t>
  </si>
  <si>
    <t>NOT</t>
  </si>
  <si>
    <t>SL</t>
  </si>
  <si>
    <t>SRL</t>
  </si>
  <si>
    <t>SRA</t>
  </si>
  <si>
    <t>INC</t>
  </si>
  <si>
    <t>DEC</t>
  </si>
  <si>
    <t>SLT</t>
  </si>
  <si>
    <t>SGT</t>
  </si>
  <si>
    <t>LUI</t>
  </si>
  <si>
    <t>HAM</t>
  </si>
  <si>
    <t>ADDI</t>
  </si>
  <si>
    <t>SUBI</t>
  </si>
  <si>
    <t>ANDI</t>
  </si>
  <si>
    <t>ORI</t>
  </si>
  <si>
    <t>XORI</t>
  </si>
  <si>
    <t>NORI</t>
  </si>
  <si>
    <t>SLI</t>
  </si>
  <si>
    <t>SRLI</t>
  </si>
  <si>
    <t>SRAI</t>
  </si>
  <si>
    <t>SLTI</t>
  </si>
  <si>
    <t>SGTI</t>
  </si>
  <si>
    <t>LD</t>
  </si>
  <si>
    <t>ST</t>
  </si>
  <si>
    <t>BR</t>
  </si>
  <si>
    <t>BMI</t>
  </si>
  <si>
    <t>BPL</t>
  </si>
  <si>
    <t>BZ</t>
  </si>
  <si>
    <t>MOVE</t>
  </si>
  <si>
    <t>CMOV</t>
  </si>
  <si>
    <t>PC Relative</t>
  </si>
  <si>
    <t>Immediate</t>
  </si>
  <si>
    <t>Register</t>
  </si>
  <si>
    <t>Register Indexed</t>
  </si>
  <si>
    <t>HALT</t>
  </si>
  <si>
    <t>NOP</t>
  </si>
  <si>
    <t>RET</t>
  </si>
  <si>
    <t>Addressing Type</t>
  </si>
  <si>
    <t>Opcode</t>
  </si>
  <si>
    <t>Dummy</t>
  </si>
  <si>
    <t>Interrupt</t>
  </si>
  <si>
    <t>NA</t>
  </si>
  <si>
    <t>Function Code</t>
  </si>
  <si>
    <t>add rd, rs, rt</t>
  </si>
  <si>
    <t>sub rd, rs, rt</t>
  </si>
  <si>
    <t>and rd, rs, rt</t>
  </si>
  <si>
    <t>or rd, rs, rt</t>
  </si>
  <si>
    <t>xor rd, rs, rt</t>
  </si>
  <si>
    <t>nor rd, rs, rt</t>
  </si>
  <si>
    <t>not rd, rs, rt</t>
  </si>
  <si>
    <t>sl rd, rs, rt</t>
  </si>
  <si>
    <t>srl rd, rs, rt</t>
  </si>
  <si>
    <t>sra rd, rs, rt</t>
  </si>
  <si>
    <t>slt rd, rs, rt</t>
  </si>
  <si>
    <t>sgt rd, rs, rt</t>
  </si>
  <si>
    <t>Usage</t>
  </si>
  <si>
    <t>lui rd, rs</t>
  </si>
  <si>
    <t>ham rd, rs</t>
  </si>
  <si>
    <t>move rd, rs</t>
  </si>
  <si>
    <t>cmov rd, rs</t>
  </si>
  <si>
    <t>ld rt, rs</t>
  </si>
  <si>
    <t>st rt, rs</t>
  </si>
  <si>
    <t>br rs, #offset</t>
  </si>
  <si>
    <t>addi rt, rs, #imm</t>
  </si>
  <si>
    <t>subi rt, rs, #imm</t>
  </si>
  <si>
    <t>andi rt, rs, #imm</t>
  </si>
  <si>
    <t>ori rt, rs, #imm</t>
  </si>
  <si>
    <t>xori rt, rs, #imm</t>
  </si>
  <si>
    <t>nori rt, rs, #imm</t>
  </si>
  <si>
    <t>sli rt, rs, #imm</t>
  </si>
  <si>
    <t>srli rt, rs, #imm</t>
  </si>
  <si>
    <t>srai rt, rs, #imm</t>
  </si>
  <si>
    <t>slti rt, rs, #imm</t>
  </si>
  <si>
    <t>sgti rt, rs, #imm</t>
  </si>
  <si>
    <t>inc rd, rs, #4</t>
  </si>
  <si>
    <t>dec rd, rs,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</si>
</sst>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E4A3-52F0-4441-8C69-644542D7AABC}">
  <dimension ref="A1:E44"/>
  <sheetViews>
    <sheetView tabSelected="1" workbookViewId="0">
      <selection activeCell="F13" sqref="F13"/>
    </sheetView>
  </sheetViews>
  <sheetFormatPr defaultRowHeight="14.25" x14ac:dyDescent="0.45"/>
  <cols>
    <col min="1" max="1" width="9.796875" bestFit="1" customWidth="1"/>
    <col min="2" max="2" width="14.73046875" bestFit="1" customWidth="1"/>
    <col min="3" max="3" width="14.73046875" customWidth="1"/>
    <col min="5" max="5" width="13.796875" customWidth="1"/>
  </cols>
  <sheetData>
    <row r="1" spans="1:5" s="1" customFormat="1" x14ac:dyDescent="0.45">
      <c r="A1" s="1" t="s">
        <v>0</v>
      </c>
      <c r="B1" s="1" t="s">
        <v>43</v>
      </c>
      <c r="C1" s="1" t="s">
        <v>61</v>
      </c>
      <c r="D1" s="1" t="s">
        <v>44</v>
      </c>
      <c r="E1" s="1" t="s">
        <v>48</v>
      </c>
    </row>
    <row r="2" spans="1:5" x14ac:dyDescent="0.45">
      <c r="A2" t="s">
        <v>1</v>
      </c>
      <c r="B2" t="s">
        <v>38</v>
      </c>
      <c r="C2" t="s">
        <v>49</v>
      </c>
      <c r="D2" t="str">
        <f>DEC2BIN(0, 6)</f>
        <v>000000</v>
      </c>
      <c r="E2" t="str">
        <f>DEC2BIN(0,6)</f>
        <v>000000</v>
      </c>
    </row>
    <row r="3" spans="1:5" x14ac:dyDescent="0.45">
      <c r="A3" t="s">
        <v>2</v>
      </c>
      <c r="B3" t="s">
        <v>38</v>
      </c>
      <c r="C3" t="s">
        <v>50</v>
      </c>
      <c r="D3" t="str">
        <f t="shared" ref="D3:D17" si="0">DEC2BIN(0, 6)</f>
        <v>000000</v>
      </c>
      <c r="E3" t="str">
        <f>DEC2BIN(1,6)</f>
        <v>000001</v>
      </c>
    </row>
    <row r="4" spans="1:5" x14ac:dyDescent="0.45">
      <c r="A4" t="s">
        <v>3</v>
      </c>
      <c r="B4" t="s">
        <v>38</v>
      </c>
      <c r="C4" t="s">
        <v>51</v>
      </c>
      <c r="D4" t="str">
        <f t="shared" si="0"/>
        <v>000000</v>
      </c>
      <c r="E4" t="str">
        <f>DEC2BIN(2,6)</f>
        <v>000010</v>
      </c>
    </row>
    <row r="5" spans="1:5" x14ac:dyDescent="0.45">
      <c r="A5" t="s">
        <v>4</v>
      </c>
      <c r="B5" t="s">
        <v>38</v>
      </c>
      <c r="C5" t="s">
        <v>52</v>
      </c>
      <c r="D5" t="str">
        <f t="shared" si="0"/>
        <v>000000</v>
      </c>
      <c r="E5" t="str">
        <f>DEC2BIN(3,6)</f>
        <v>000011</v>
      </c>
    </row>
    <row r="6" spans="1:5" x14ac:dyDescent="0.45">
      <c r="A6" t="s">
        <v>5</v>
      </c>
      <c r="B6" t="s">
        <v>38</v>
      </c>
      <c r="C6" t="s">
        <v>53</v>
      </c>
      <c r="D6" t="str">
        <f t="shared" si="0"/>
        <v>000000</v>
      </c>
      <c r="E6" t="str">
        <f>DEC2BIN(4,6)</f>
        <v>000100</v>
      </c>
    </row>
    <row r="7" spans="1:5" x14ac:dyDescent="0.45">
      <c r="A7" t="s">
        <v>6</v>
      </c>
      <c r="B7" t="s">
        <v>38</v>
      </c>
      <c r="C7" t="s">
        <v>54</v>
      </c>
      <c r="D7" t="str">
        <f t="shared" si="0"/>
        <v>000000</v>
      </c>
      <c r="E7" t="str">
        <f>DEC2BIN(5,6)</f>
        <v>000101</v>
      </c>
    </row>
    <row r="8" spans="1:5" x14ac:dyDescent="0.45">
      <c r="A8" t="s">
        <v>7</v>
      </c>
      <c r="B8" t="s">
        <v>38</v>
      </c>
      <c r="C8" t="s">
        <v>55</v>
      </c>
      <c r="D8" t="str">
        <f t="shared" si="0"/>
        <v>000000</v>
      </c>
      <c r="E8" t="str">
        <f>DEC2BIN(6,6)</f>
        <v>000110</v>
      </c>
    </row>
    <row r="9" spans="1:5" x14ac:dyDescent="0.45">
      <c r="A9" t="s">
        <v>8</v>
      </c>
      <c r="B9" t="s">
        <v>38</v>
      </c>
      <c r="C9" t="s">
        <v>56</v>
      </c>
      <c r="D9" t="str">
        <f t="shared" si="0"/>
        <v>000000</v>
      </c>
      <c r="E9" t="str">
        <f>DEC2BIN(7,6)</f>
        <v>000111</v>
      </c>
    </row>
    <row r="10" spans="1:5" x14ac:dyDescent="0.45">
      <c r="A10" t="s">
        <v>9</v>
      </c>
      <c r="B10" t="s">
        <v>38</v>
      </c>
      <c r="C10" t="s">
        <v>57</v>
      </c>
      <c r="D10" t="str">
        <f t="shared" si="0"/>
        <v>000000</v>
      </c>
      <c r="E10" t="str">
        <f>DEC2BIN(8,6)</f>
        <v>001000</v>
      </c>
    </row>
    <row r="11" spans="1:5" x14ac:dyDescent="0.45">
      <c r="A11" t="s">
        <v>10</v>
      </c>
      <c r="B11" t="s">
        <v>38</v>
      </c>
      <c r="C11" t="s">
        <v>58</v>
      </c>
      <c r="D11" t="str">
        <f t="shared" si="0"/>
        <v>000000</v>
      </c>
      <c r="E11" t="str">
        <f>DEC2BIN(9,6)</f>
        <v>001001</v>
      </c>
    </row>
    <row r="12" spans="1:5" x14ac:dyDescent="0.45">
      <c r="A12" t="s">
        <v>11</v>
      </c>
      <c r="B12" t="s">
        <v>38</v>
      </c>
      <c r="C12" t="s">
        <v>80</v>
      </c>
      <c r="D12" t="str">
        <f t="shared" si="0"/>
        <v>000000</v>
      </c>
      <c r="E12" t="str">
        <f>DEC2BIN(10,6)</f>
        <v>001010</v>
      </c>
    </row>
    <row r="13" spans="1:5" x14ac:dyDescent="0.45">
      <c r="A13" t="s">
        <v>12</v>
      </c>
      <c r="B13" t="s">
        <v>38</v>
      </c>
      <c r="C13" t="s">
        <v>81</v>
      </c>
      <c r="D13" t="str">
        <f t="shared" si="0"/>
        <v>000000</v>
      </c>
      <c r="E13" t="str">
        <f>DEC2BIN(11,6)</f>
        <v>001011</v>
      </c>
    </row>
    <row r="14" spans="1:5" x14ac:dyDescent="0.45">
      <c r="A14" t="s">
        <v>13</v>
      </c>
      <c r="B14" t="s">
        <v>38</v>
      </c>
      <c r="C14" t="s">
        <v>59</v>
      </c>
      <c r="D14" t="str">
        <f t="shared" si="0"/>
        <v>000000</v>
      </c>
      <c r="E14" t="str">
        <f>DEC2BIN(12,6)</f>
        <v>001100</v>
      </c>
    </row>
    <row r="15" spans="1:5" x14ac:dyDescent="0.45">
      <c r="A15" t="s">
        <v>14</v>
      </c>
      <c r="B15" t="s">
        <v>38</v>
      </c>
      <c r="C15" t="s">
        <v>60</v>
      </c>
      <c r="D15" t="str">
        <f t="shared" si="0"/>
        <v>000000</v>
      </c>
      <c r="E15" t="str">
        <f>DEC2BIN(13,6)</f>
        <v>001101</v>
      </c>
    </row>
    <row r="16" spans="1:5" x14ac:dyDescent="0.45">
      <c r="A16" t="s">
        <v>15</v>
      </c>
      <c r="B16" t="s">
        <v>38</v>
      </c>
      <c r="C16" t="s">
        <v>62</v>
      </c>
      <c r="D16" t="str">
        <f t="shared" si="0"/>
        <v>000000</v>
      </c>
      <c r="E16" t="str">
        <f>DEC2BIN(14,6)</f>
        <v>001110</v>
      </c>
    </row>
    <row r="17" spans="1:5" x14ac:dyDescent="0.45">
      <c r="A17" t="s">
        <v>16</v>
      </c>
      <c r="B17" t="s">
        <v>38</v>
      </c>
      <c r="C17" t="s">
        <v>63</v>
      </c>
      <c r="D17" t="str">
        <f t="shared" si="0"/>
        <v>000000</v>
      </c>
      <c r="E17" t="str">
        <f>DEC2BIN(15,6)</f>
        <v>001111</v>
      </c>
    </row>
    <row r="18" spans="1:5" x14ac:dyDescent="0.45">
      <c r="A18" t="s">
        <v>17</v>
      </c>
      <c r="B18" t="s">
        <v>37</v>
      </c>
      <c r="C18" t="s">
        <v>69</v>
      </c>
      <c r="D18" t="str">
        <f>DEC2BIN(1, 6)</f>
        <v>000001</v>
      </c>
      <c r="E18" t="s">
        <v>47</v>
      </c>
    </row>
    <row r="19" spans="1:5" x14ac:dyDescent="0.45">
      <c r="A19" t="s">
        <v>18</v>
      </c>
      <c r="B19" t="s">
        <v>37</v>
      </c>
      <c r="C19" t="s">
        <v>70</v>
      </c>
      <c r="D19" t="str">
        <f>DEC2BIN(5, 6)</f>
        <v>000101</v>
      </c>
      <c r="E19" t="s">
        <v>47</v>
      </c>
    </row>
    <row r="20" spans="1:5" x14ac:dyDescent="0.45">
      <c r="A20" t="s">
        <v>19</v>
      </c>
      <c r="B20" t="s">
        <v>37</v>
      </c>
      <c r="C20" t="s">
        <v>71</v>
      </c>
      <c r="D20" t="str">
        <f>DEC2BIN(9, 6)</f>
        <v>001001</v>
      </c>
      <c r="E20" t="s">
        <v>47</v>
      </c>
    </row>
    <row r="21" spans="1:5" x14ac:dyDescent="0.45">
      <c r="A21" t="s">
        <v>20</v>
      </c>
      <c r="B21" t="s">
        <v>37</v>
      </c>
      <c r="C21" t="s">
        <v>72</v>
      </c>
      <c r="D21" t="str">
        <f>DEC2BIN(13, 6)</f>
        <v>001101</v>
      </c>
      <c r="E21" t="s">
        <v>47</v>
      </c>
    </row>
    <row r="22" spans="1:5" x14ac:dyDescent="0.45">
      <c r="A22" t="s">
        <v>21</v>
      </c>
      <c r="B22" t="s">
        <v>37</v>
      </c>
      <c r="C22" t="s">
        <v>73</v>
      </c>
      <c r="D22" t="str">
        <f>DEC2BIN(17, 6)</f>
        <v>010001</v>
      </c>
      <c r="E22" t="s">
        <v>47</v>
      </c>
    </row>
    <row r="23" spans="1:5" x14ac:dyDescent="0.45">
      <c r="A23" t="s">
        <v>22</v>
      </c>
      <c r="B23" t="s">
        <v>37</v>
      </c>
      <c r="C23" t="s">
        <v>74</v>
      </c>
      <c r="D23" t="str">
        <f>DEC2BIN(21, 6)</f>
        <v>010101</v>
      </c>
      <c r="E23" t="s">
        <v>47</v>
      </c>
    </row>
    <row r="24" spans="1:5" x14ac:dyDescent="0.45">
      <c r="A24" t="s">
        <v>23</v>
      </c>
      <c r="B24" t="s">
        <v>37</v>
      </c>
      <c r="C24" t="s">
        <v>75</v>
      </c>
      <c r="D24" t="str">
        <f>DEC2BIN(25, 6)</f>
        <v>011001</v>
      </c>
      <c r="E24" t="s">
        <v>47</v>
      </c>
    </row>
    <row r="25" spans="1:5" x14ac:dyDescent="0.45">
      <c r="A25" t="s">
        <v>24</v>
      </c>
      <c r="B25" t="s">
        <v>37</v>
      </c>
      <c r="C25" t="s">
        <v>76</v>
      </c>
      <c r="D25" t="str">
        <f>DEC2BIN(29, 6)</f>
        <v>011101</v>
      </c>
      <c r="E25" t="s">
        <v>47</v>
      </c>
    </row>
    <row r="26" spans="1:5" x14ac:dyDescent="0.45">
      <c r="A26" t="s">
        <v>25</v>
      </c>
      <c r="B26" t="s">
        <v>37</v>
      </c>
      <c r="C26" t="s">
        <v>77</v>
      </c>
      <c r="D26" t="str">
        <f>DEC2BIN(33, 6)</f>
        <v>100001</v>
      </c>
      <c r="E26" t="s">
        <v>47</v>
      </c>
    </row>
    <row r="27" spans="1:5" x14ac:dyDescent="0.45">
      <c r="A27" t="s">
        <v>26</v>
      </c>
      <c r="B27" t="s">
        <v>37</v>
      </c>
      <c r="C27" t="s">
        <v>78</v>
      </c>
      <c r="D27" t="str">
        <f>DEC2BIN(37, 6)</f>
        <v>100101</v>
      </c>
      <c r="E27" t="s">
        <v>47</v>
      </c>
    </row>
    <row r="28" spans="1:5" x14ac:dyDescent="0.45">
      <c r="A28" t="s">
        <v>27</v>
      </c>
      <c r="B28" t="s">
        <v>37</v>
      </c>
      <c r="C28" t="s">
        <v>79</v>
      </c>
      <c r="D28" t="str">
        <f>DEC2BIN(41, 6)</f>
        <v>101001</v>
      </c>
      <c r="E28" t="s">
        <v>47</v>
      </c>
    </row>
    <row r="30" spans="1:5" x14ac:dyDescent="0.45">
      <c r="A30" t="s">
        <v>28</v>
      </c>
      <c r="B30" t="s">
        <v>39</v>
      </c>
      <c r="C30" t="s">
        <v>66</v>
      </c>
      <c r="D30" t="str">
        <f>DEC2BIN(45,6)</f>
        <v>101101</v>
      </c>
      <c r="E30" t="s">
        <v>47</v>
      </c>
    </row>
    <row r="31" spans="1:5" x14ac:dyDescent="0.45">
      <c r="A31" t="s">
        <v>29</v>
      </c>
      <c r="B31" t="s">
        <v>39</v>
      </c>
      <c r="C31" t="s">
        <v>67</v>
      </c>
      <c r="D31" t="str">
        <f>DEC2BIN(49,6)</f>
        <v>110001</v>
      </c>
      <c r="E31" t="s">
        <v>47</v>
      </c>
    </row>
    <row r="33" spans="1:5" x14ac:dyDescent="0.45">
      <c r="A33" t="s">
        <v>30</v>
      </c>
      <c r="B33" t="s">
        <v>36</v>
      </c>
      <c r="C33" t="s">
        <v>68</v>
      </c>
      <c r="D33" t="str">
        <f>DEC2BIN(2,6)</f>
        <v>000010</v>
      </c>
      <c r="E33" t="s">
        <v>47</v>
      </c>
    </row>
    <row r="34" spans="1:5" x14ac:dyDescent="0.45">
      <c r="A34" t="s">
        <v>31</v>
      </c>
      <c r="B34" t="s">
        <v>36</v>
      </c>
      <c r="D34" t="str">
        <f>DEC2BIN(6,6)</f>
        <v>000110</v>
      </c>
      <c r="E34" t="s">
        <v>47</v>
      </c>
    </row>
    <row r="35" spans="1:5" x14ac:dyDescent="0.45">
      <c r="A35" t="s">
        <v>32</v>
      </c>
      <c r="B35" t="s">
        <v>36</v>
      </c>
      <c r="D35" t="str">
        <f>DEC2BIN(10,6)</f>
        <v>001010</v>
      </c>
      <c r="E35" t="s">
        <v>47</v>
      </c>
    </row>
    <row r="36" spans="1:5" x14ac:dyDescent="0.45">
      <c r="A36" t="s">
        <v>33</v>
      </c>
      <c r="B36" t="s">
        <v>36</v>
      </c>
      <c r="D36" t="str">
        <f>DEC2BIN(14,6)</f>
        <v>001110</v>
      </c>
      <c r="E36" t="s">
        <v>47</v>
      </c>
    </row>
    <row r="38" spans="1:5" x14ac:dyDescent="0.45">
      <c r="A38" t="s">
        <v>34</v>
      </c>
      <c r="B38" t="s">
        <v>38</v>
      </c>
      <c r="C38" t="s">
        <v>64</v>
      </c>
      <c r="D38" t="str">
        <f>DEC2BIN(4, 6)</f>
        <v>000100</v>
      </c>
      <c r="E38" t="s">
        <v>47</v>
      </c>
    </row>
    <row r="39" spans="1:5" x14ac:dyDescent="0.45">
      <c r="A39" t="s">
        <v>35</v>
      </c>
      <c r="B39" t="s">
        <v>38</v>
      </c>
      <c r="C39" t="s">
        <v>65</v>
      </c>
      <c r="D39" t="str">
        <f>DEC2BIN(8,6)</f>
        <v>001000</v>
      </c>
      <c r="E39" t="s">
        <v>47</v>
      </c>
    </row>
    <row r="41" spans="1:5" x14ac:dyDescent="0.45">
      <c r="A41" t="s">
        <v>40</v>
      </c>
      <c r="B41" t="s">
        <v>46</v>
      </c>
      <c r="E41" t="s">
        <v>47</v>
      </c>
    </row>
    <row r="42" spans="1:5" x14ac:dyDescent="0.45">
      <c r="A42" t="s">
        <v>41</v>
      </c>
      <c r="B42" t="s">
        <v>45</v>
      </c>
      <c r="E42" t="s">
        <v>47</v>
      </c>
    </row>
    <row r="44" spans="1:5" x14ac:dyDescent="0.45">
      <c r="A44" t="s">
        <v>42</v>
      </c>
      <c r="E4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 Shah</dc:creator>
  <cp:lastModifiedBy>Bhandare Omkar Vijay</cp:lastModifiedBy>
  <dcterms:created xsi:type="dcterms:W3CDTF">2024-10-14T15:43:39Z</dcterms:created>
  <dcterms:modified xsi:type="dcterms:W3CDTF">2024-10-14T19:02:23Z</dcterms:modified>
</cp:coreProperties>
</file>