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https://d.docs.live.net/1170351972c6abf2/Desktop/Excel/"/>
    </mc:Choice>
  </mc:AlternateContent>
  <xr:revisionPtr revIDLastSave="78" documentId="8_{15DE1F5E-E20F-4704-AE48-BF52BEC4E9FF}" xr6:coauthVersionLast="47" xr6:coauthVersionMax="47" xr10:uidLastSave="{7BA84174-963B-4B7C-B036-0F601D718D36}"/>
  <bookViews>
    <workbookView xWindow="-108" yWindow="-108" windowWidth="23256" windowHeight="12456" xr2:uid="{00000000-000D-0000-FFFF-FFFF00000000}"/>
  </bookViews>
  <sheets>
    <sheet name="DashBoard" sheetId="4" r:id="rId1"/>
    <sheet name="PurchaseData" sheetId="1" r:id="rId2"/>
    <sheet name="Sheet1" sheetId="3" r:id="rId3"/>
  </sheets>
  <definedNames>
    <definedName name="_xlcn.WorksheetConnection_DashBoard.xlsxPurchaseData1" hidden="1">PurchaseData[]</definedName>
    <definedName name="Slicer_Date_Hierarchy">#N/A</definedName>
    <definedName name="Slicer_Month_Number">#N/A</definedName>
    <definedName name="Slicer_Product">#N/A</definedName>
    <definedName name="Slicer_Status">#N/A</definedName>
    <definedName name="Slicer_Vendor">#N/A</definedName>
  </definedNames>
  <calcPr calcId="191029"/>
  <pivotCaches>
    <pivotCache cacheId="212" r:id="rId4"/>
    <pivotCache cacheId="215" r:id="rId5"/>
    <pivotCache cacheId="218" r:id="rId6"/>
    <pivotCache cacheId="221" r:id="rId7"/>
    <pivotCache cacheId="224" r:id="rId8"/>
    <pivotCache cacheId="227" r:id="rId9"/>
    <pivotCache cacheId="230" r:id="rId10"/>
    <pivotCache cacheId="233" r:id="rId11"/>
    <pivotCache cacheId="236" r:id="rId12"/>
    <pivotCache cacheId="239" r:id="rId13"/>
    <pivotCache cacheId="242" r:id="rId14"/>
  </pivotCaches>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urchaseData" name="PurchaseData" connection="WorksheetConnection_DashBoard.xlsx!PurchaseData"/>
          <x15:modelTable id="Calendar" name="Calendar" connection="Connection"/>
        </x15:modelTables>
        <x15:modelRelationships>
          <x15:modelRelationship fromTable="PurchaseData" fromColumn="PO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8" i="3" l="1"/>
  <c r="P19" i="3"/>
  <c r="P17" i="3"/>
  <c r="P1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0E946F-D39D-457F-8135-A038574018C3}" name="Connection" type="104" refreshedVersion="0" background="1">
    <extLst>
      <ext xmlns:x15="http://schemas.microsoft.com/office/spreadsheetml/2010/11/main" uri="{DE250136-89BD-433C-8126-D09CA5730AF9}">
        <x15:connection id="Calendar"/>
      </ext>
    </extLst>
  </connection>
  <connection id="2" xr16:uid="{49F92B3B-4BDC-4592-840E-6C7AFA3906B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040EBFEA-5A65-48BA-9C2F-3C1C3B26C345}" name="WorksheetConnection_DashBoard.xlsx!PurchaseData" type="102" refreshedVersion="8" minRefreshableVersion="5">
    <extLst>
      <ext xmlns:x15="http://schemas.microsoft.com/office/spreadsheetml/2010/11/main" uri="{DE250136-89BD-433C-8126-D09CA5730AF9}">
        <x15:connection id="PurchaseData">
          <x15:rangePr sourceName="_xlcn.WorksheetConnection_DashBoard.xlsxPurchaseData1"/>
        </x15:connection>
      </ext>
    </extLst>
  </connection>
</connections>
</file>

<file path=xl/sharedStrings.xml><?xml version="1.0" encoding="utf-8"?>
<sst xmlns="http://schemas.openxmlformats.org/spreadsheetml/2006/main" count="392" uniqueCount="48">
  <si>
    <t>S.No</t>
  </si>
  <si>
    <t>PO#</t>
  </si>
  <si>
    <t>PO Date</t>
  </si>
  <si>
    <t>Product</t>
  </si>
  <si>
    <t>Qty</t>
  </si>
  <si>
    <t>Price</t>
  </si>
  <si>
    <t>POAmount</t>
  </si>
  <si>
    <t>Vendor</t>
  </si>
  <si>
    <t>Status</t>
  </si>
  <si>
    <t>InventoryIn</t>
  </si>
  <si>
    <t>InventoryOut</t>
  </si>
  <si>
    <t>Balance</t>
  </si>
  <si>
    <t>Item-1</t>
  </si>
  <si>
    <t>Vendor-5</t>
  </si>
  <si>
    <t>Received</t>
  </si>
  <si>
    <t>Vendor-7</t>
  </si>
  <si>
    <t>Vendor-2</t>
  </si>
  <si>
    <t>Pending</t>
  </si>
  <si>
    <t>Item-2</t>
  </si>
  <si>
    <t>Vendor-8</t>
  </si>
  <si>
    <t>Vendor-3</t>
  </si>
  <si>
    <t>Item-3</t>
  </si>
  <si>
    <t>Vendor-10</t>
  </si>
  <si>
    <t>Vendor-1</t>
  </si>
  <si>
    <t>Item-4</t>
  </si>
  <si>
    <t>Vendor-6</t>
  </si>
  <si>
    <t>Vendor-9</t>
  </si>
  <si>
    <t>Vendor-4</t>
  </si>
  <si>
    <t>Row Labels</t>
  </si>
  <si>
    <t>Grand Total</t>
  </si>
  <si>
    <t>Sum of Qty</t>
  </si>
  <si>
    <t>Sum of POAmount</t>
  </si>
  <si>
    <t>January</t>
  </si>
  <si>
    <t>February</t>
  </si>
  <si>
    <t>March</t>
  </si>
  <si>
    <t>April</t>
  </si>
  <si>
    <t>May</t>
  </si>
  <si>
    <t>June</t>
  </si>
  <si>
    <t>July</t>
  </si>
  <si>
    <t>August</t>
  </si>
  <si>
    <t>September</t>
  </si>
  <si>
    <t>Sum of Balance</t>
  </si>
  <si>
    <t>Sum of InventoryOut</t>
  </si>
  <si>
    <t>Count of PO#</t>
  </si>
  <si>
    <t>Distinct Count of Vendor</t>
  </si>
  <si>
    <t>Distinct Count of Product</t>
  </si>
  <si>
    <t>Pending Percent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</si>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</sst>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0" fillId="0" borderId="0" xfId="0"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0" fontId="0" fillId="2" borderId="0" xfId="0" applyFill="1"/>
    <xf numFmtId="9" fontId="0" fillId="0" borderId="0" xfId="1" applyFont="1"/>
    <xf numFmtId="0" fontId="0" fillId="0" borderId="0" xfId="0" applyNumberFormat="1"/>
  </cellXfs>
  <cellStyles count="2">
    <cellStyle name="Normal" xfId="0" builtinId="0"/>
    <cellStyle name="Percent" xfId="1" builtinId="5"/>
  </cellStyles>
  <dxfs count="14">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409]d\-mm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3.xml"/><Relationship Id="rId26" Type="http://schemas.microsoft.com/office/2017/10/relationships/person" Target="persons/person.xml"/><Relationship Id="rId39" Type="http://schemas.openxmlformats.org/officeDocument/2006/relationships/customXml" Target="../customXml/item12.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7.xml"/><Relationship Id="rId19" Type="http://schemas.microsoft.com/office/2007/relationships/slicerCache" Target="slicerCaches/slicerCache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6.xml"/><Relationship Id="rId38"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Final.xlsx]Sheet1!PivotTable1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 By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Sheet1!$C$3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39-4339-AD44-AB7441CC27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39-4339-AD44-AB7441CC27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39-4339-AD44-AB7441CC27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A39-4339-AD44-AB7441CC2751}"/>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Sheet1!$B$4:$B$8</c:f>
              <c:strCache>
                <c:ptCount val="4"/>
                <c:pt idx="0">
                  <c:v>Item-1</c:v>
                </c:pt>
                <c:pt idx="1">
                  <c:v>Item-2</c:v>
                </c:pt>
                <c:pt idx="2">
                  <c:v>Item-3</c:v>
                </c:pt>
                <c:pt idx="3">
                  <c:v>Item-4</c:v>
                </c:pt>
              </c:strCache>
            </c:strRef>
          </c:cat>
          <c:val>
            <c:numRef>
              <c:f>Sheet1!$C$4:$C$8</c:f>
              <c:numCache>
                <c:formatCode>General</c:formatCode>
                <c:ptCount val="4"/>
                <c:pt idx="0">
                  <c:v>9290</c:v>
                </c:pt>
                <c:pt idx="1">
                  <c:v>10350</c:v>
                </c:pt>
                <c:pt idx="2">
                  <c:v>6410</c:v>
                </c:pt>
                <c:pt idx="3">
                  <c:v>4280</c:v>
                </c:pt>
              </c:numCache>
            </c:numRef>
          </c:val>
          <c:extLst>
            <c:ext xmlns:c16="http://schemas.microsoft.com/office/drawing/2014/chart" uri="{C3380CC4-5D6E-409C-BE32-E72D297353CC}">
              <c16:uniqueId val="{00000008-5E4A-4172-808B-5501FB3FCFA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Final.xlsx]Sheet1!PivotTable2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Amount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Sheet1!$F$3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17-4138-8C99-67FA174993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17-4138-8C99-67FA174993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17-4138-8C99-67FA174993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17-4138-8C99-67FA17499376}"/>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Sheet1!$E$4:$E$8</c:f>
              <c:strCache>
                <c:ptCount val="4"/>
                <c:pt idx="0">
                  <c:v>Item-1</c:v>
                </c:pt>
                <c:pt idx="1">
                  <c:v>Item-2</c:v>
                </c:pt>
                <c:pt idx="2">
                  <c:v>Item-3</c:v>
                </c:pt>
                <c:pt idx="3">
                  <c:v>Item-4</c:v>
                </c:pt>
              </c:strCache>
            </c:strRef>
          </c:cat>
          <c:val>
            <c:numRef>
              <c:f>Sheet1!$F$4:$F$8</c:f>
              <c:numCache>
                <c:formatCode>General</c:formatCode>
                <c:ptCount val="4"/>
                <c:pt idx="0">
                  <c:v>133700</c:v>
                </c:pt>
                <c:pt idx="1">
                  <c:v>148840</c:v>
                </c:pt>
                <c:pt idx="2">
                  <c:v>96850</c:v>
                </c:pt>
                <c:pt idx="3">
                  <c:v>70690</c:v>
                </c:pt>
              </c:numCache>
            </c:numRef>
          </c:val>
          <c:extLst>
            <c:ext xmlns:c16="http://schemas.microsoft.com/office/drawing/2014/chart" uri="{C3380CC4-5D6E-409C-BE32-E72D297353CC}">
              <c16:uniqueId val="{00000008-1E8E-4CB6-A767-EB64A2B6D867}"/>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Final.xlsx]Sheet1!PivotTable3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a:solidFill>
              <a:schemeClr val="bg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Sheet1!$I$3</c:f>
              <c:strCache>
                <c:ptCount val="1"/>
                <c:pt idx="0">
                  <c:v>Total</c:v>
                </c:pt>
              </c:strCache>
            </c:strRef>
          </c:tx>
          <c:spPr>
            <a:solidFill>
              <a:schemeClr val="accent1"/>
            </a:solidFill>
            <a:ln w="12700">
              <a:solidFill>
                <a:schemeClr val="bg1"/>
              </a:solid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Sheet1!$H$4:$H$13</c:f>
              <c:strCache>
                <c:ptCount val="9"/>
                <c:pt idx="0">
                  <c:v>January</c:v>
                </c:pt>
                <c:pt idx="1">
                  <c:v>February</c:v>
                </c:pt>
                <c:pt idx="2">
                  <c:v>March</c:v>
                </c:pt>
                <c:pt idx="3">
                  <c:v>April</c:v>
                </c:pt>
                <c:pt idx="4">
                  <c:v>May</c:v>
                </c:pt>
                <c:pt idx="5">
                  <c:v>June</c:v>
                </c:pt>
                <c:pt idx="6">
                  <c:v>July</c:v>
                </c:pt>
                <c:pt idx="7">
                  <c:v>August</c:v>
                </c:pt>
                <c:pt idx="8">
                  <c:v>September</c:v>
                </c:pt>
              </c:strCache>
            </c:strRef>
          </c:cat>
          <c:val>
            <c:numRef>
              <c:f>Sheet1!$I$4:$I$13</c:f>
              <c:numCache>
                <c:formatCode>General</c:formatCode>
                <c:ptCount val="9"/>
                <c:pt idx="0">
                  <c:v>51500</c:v>
                </c:pt>
                <c:pt idx="1">
                  <c:v>44040</c:v>
                </c:pt>
                <c:pt idx="2">
                  <c:v>62050</c:v>
                </c:pt>
                <c:pt idx="3">
                  <c:v>61610</c:v>
                </c:pt>
                <c:pt idx="4">
                  <c:v>57890</c:v>
                </c:pt>
                <c:pt idx="5">
                  <c:v>48410</c:v>
                </c:pt>
                <c:pt idx="6">
                  <c:v>33070</c:v>
                </c:pt>
                <c:pt idx="7">
                  <c:v>62190</c:v>
                </c:pt>
                <c:pt idx="8">
                  <c:v>29320</c:v>
                </c:pt>
              </c:numCache>
            </c:numRef>
          </c:val>
          <c:extLst>
            <c:ext xmlns:c16="http://schemas.microsoft.com/office/drawing/2014/chart" uri="{C3380CC4-5D6E-409C-BE32-E72D297353CC}">
              <c16:uniqueId val="{00000000-6A13-4F81-9135-7A10D9D7AA39}"/>
            </c:ext>
          </c:extLst>
        </c:ser>
        <c:dLbls>
          <c:dLblPos val="outEnd"/>
          <c:showLegendKey val="0"/>
          <c:showVal val="1"/>
          <c:showCatName val="0"/>
          <c:showSerName val="0"/>
          <c:showPercent val="0"/>
          <c:showBubbleSize val="0"/>
        </c:dLbls>
        <c:gapWidth val="219"/>
        <c:overlap val="-27"/>
        <c:axId val="1274924752"/>
        <c:axId val="1394323392"/>
      </c:barChart>
      <c:catAx>
        <c:axId val="127492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94323392"/>
        <c:crosses val="autoZero"/>
        <c:auto val="1"/>
        <c:lblAlgn val="ctr"/>
        <c:lblOffset val="100"/>
        <c:noMultiLvlLbl val="0"/>
      </c:catAx>
      <c:valAx>
        <c:axId val="1394323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274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Final.xlsx]Sheet1!PivotTable4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 Quantity By Vendors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a:solidFill>
              <a:schemeClr val="bg1"/>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Sheet1!$C$18</c:f>
              <c:strCache>
                <c:ptCount val="1"/>
                <c:pt idx="0">
                  <c:v>Total</c:v>
                </c:pt>
              </c:strCache>
            </c:strRef>
          </c:tx>
          <c:spPr>
            <a:solidFill>
              <a:schemeClr val="accent1"/>
            </a:solidFill>
            <a:ln w="15875">
              <a:solidFill>
                <a:schemeClr val="bg1"/>
              </a:solidFill>
            </a:ln>
            <a:effectLst/>
          </c:spPr>
          <c:invertIfNegative val="0"/>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Sheet1!$B$19:$B$29</c:f>
              <c:strCache>
                <c:ptCount val="10"/>
                <c:pt idx="0">
                  <c:v>Vendor-10</c:v>
                </c:pt>
                <c:pt idx="1">
                  <c:v>Vendor-1</c:v>
                </c:pt>
                <c:pt idx="2">
                  <c:v>Vendor-3</c:v>
                </c:pt>
                <c:pt idx="3">
                  <c:v>Vendor-5</c:v>
                </c:pt>
                <c:pt idx="4">
                  <c:v>Vendor-2</c:v>
                </c:pt>
                <c:pt idx="5">
                  <c:v>Vendor-4</c:v>
                </c:pt>
                <c:pt idx="6">
                  <c:v>Vendor-8</c:v>
                </c:pt>
                <c:pt idx="7">
                  <c:v>Vendor-9</c:v>
                </c:pt>
                <c:pt idx="8">
                  <c:v>Vendor-6</c:v>
                </c:pt>
                <c:pt idx="9">
                  <c:v>Vendor-7</c:v>
                </c:pt>
              </c:strCache>
            </c:strRef>
          </c:cat>
          <c:val>
            <c:numRef>
              <c:f>Sheet1!$C$19:$C$29</c:f>
              <c:numCache>
                <c:formatCode>General</c:formatCode>
                <c:ptCount val="10"/>
                <c:pt idx="0">
                  <c:v>1400</c:v>
                </c:pt>
                <c:pt idx="1">
                  <c:v>1810</c:v>
                </c:pt>
                <c:pt idx="2">
                  <c:v>2060</c:v>
                </c:pt>
                <c:pt idx="3">
                  <c:v>3030</c:v>
                </c:pt>
                <c:pt idx="4">
                  <c:v>3260</c:v>
                </c:pt>
                <c:pt idx="5">
                  <c:v>3330</c:v>
                </c:pt>
                <c:pt idx="6">
                  <c:v>3600</c:v>
                </c:pt>
                <c:pt idx="7">
                  <c:v>3620</c:v>
                </c:pt>
                <c:pt idx="8">
                  <c:v>3900</c:v>
                </c:pt>
                <c:pt idx="9">
                  <c:v>4320</c:v>
                </c:pt>
              </c:numCache>
            </c:numRef>
          </c:val>
          <c:extLst>
            <c:ext xmlns:c16="http://schemas.microsoft.com/office/drawing/2014/chart" uri="{C3380CC4-5D6E-409C-BE32-E72D297353CC}">
              <c16:uniqueId val="{00000000-2E1D-4D82-874B-45DADB38CC56}"/>
            </c:ext>
          </c:extLst>
        </c:ser>
        <c:dLbls>
          <c:showLegendKey val="0"/>
          <c:showVal val="1"/>
          <c:showCatName val="0"/>
          <c:showSerName val="0"/>
          <c:showPercent val="0"/>
          <c:showBubbleSize val="0"/>
        </c:dLbls>
        <c:gapWidth val="150"/>
        <c:axId val="401094464"/>
        <c:axId val="401095424"/>
      </c:barChart>
      <c:catAx>
        <c:axId val="40109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01095424"/>
        <c:crosses val="autoZero"/>
        <c:auto val="1"/>
        <c:lblAlgn val="ctr"/>
        <c:lblOffset val="100"/>
        <c:noMultiLvlLbl val="0"/>
      </c:catAx>
      <c:valAx>
        <c:axId val="401095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0109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Final.xlsx]Sheet1!PivotTable5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 Amount By</a:t>
            </a:r>
            <a:r>
              <a:rPr lang="en-US" b="1" baseline="0"/>
              <a:t> Vendors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5875">
            <a:solidFill>
              <a:schemeClr val="bg1"/>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a:solidFill>
              <a:schemeClr val="bg1"/>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Sheet1!$I$16</c:f>
              <c:strCache>
                <c:ptCount val="1"/>
                <c:pt idx="0">
                  <c:v>Total</c:v>
                </c:pt>
              </c:strCache>
            </c:strRef>
          </c:tx>
          <c:spPr>
            <a:solidFill>
              <a:schemeClr val="accent1"/>
            </a:solidFill>
            <a:ln w="15875">
              <a:solidFill>
                <a:schemeClr val="bg1"/>
              </a:solidFill>
            </a:ln>
            <a:effectLst/>
          </c:spPr>
          <c:invertIfNegative val="0"/>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Sheet1!$H$17:$H$27</c:f>
              <c:strCache>
                <c:ptCount val="10"/>
                <c:pt idx="0">
                  <c:v>Vendor-10</c:v>
                </c:pt>
                <c:pt idx="1">
                  <c:v>Vendor-1</c:v>
                </c:pt>
                <c:pt idx="2">
                  <c:v>Vendor-3</c:v>
                </c:pt>
                <c:pt idx="3">
                  <c:v>Vendor-5</c:v>
                </c:pt>
                <c:pt idx="4">
                  <c:v>Vendor-2</c:v>
                </c:pt>
                <c:pt idx="5">
                  <c:v>Vendor-8</c:v>
                </c:pt>
                <c:pt idx="6">
                  <c:v>Vendor-4</c:v>
                </c:pt>
                <c:pt idx="7">
                  <c:v>Vendor-6</c:v>
                </c:pt>
                <c:pt idx="8">
                  <c:v>Vendor-9</c:v>
                </c:pt>
                <c:pt idx="9">
                  <c:v>Vendor-7</c:v>
                </c:pt>
              </c:strCache>
            </c:strRef>
          </c:cat>
          <c:val>
            <c:numRef>
              <c:f>Sheet1!$I$17:$I$27</c:f>
              <c:numCache>
                <c:formatCode>General</c:formatCode>
                <c:ptCount val="10"/>
                <c:pt idx="0">
                  <c:v>19730</c:v>
                </c:pt>
                <c:pt idx="1">
                  <c:v>24180</c:v>
                </c:pt>
                <c:pt idx="2">
                  <c:v>32450</c:v>
                </c:pt>
                <c:pt idx="3">
                  <c:v>43350</c:v>
                </c:pt>
                <c:pt idx="4">
                  <c:v>47460</c:v>
                </c:pt>
                <c:pt idx="5">
                  <c:v>51030</c:v>
                </c:pt>
                <c:pt idx="6">
                  <c:v>51860</c:v>
                </c:pt>
                <c:pt idx="7">
                  <c:v>57160</c:v>
                </c:pt>
                <c:pt idx="8">
                  <c:v>57330</c:v>
                </c:pt>
                <c:pt idx="9">
                  <c:v>65530</c:v>
                </c:pt>
              </c:numCache>
            </c:numRef>
          </c:val>
          <c:extLst>
            <c:ext xmlns:c16="http://schemas.microsoft.com/office/drawing/2014/chart" uri="{C3380CC4-5D6E-409C-BE32-E72D297353CC}">
              <c16:uniqueId val="{00000000-0B5E-43BA-9DBE-86D042DBC608}"/>
            </c:ext>
          </c:extLst>
        </c:ser>
        <c:dLbls>
          <c:showLegendKey val="0"/>
          <c:showVal val="1"/>
          <c:showCatName val="0"/>
          <c:showSerName val="0"/>
          <c:showPercent val="0"/>
          <c:showBubbleSize val="0"/>
        </c:dLbls>
        <c:gapWidth val="129"/>
        <c:axId val="648093232"/>
        <c:axId val="648110032"/>
      </c:barChart>
      <c:catAx>
        <c:axId val="64809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48110032"/>
        <c:crosses val="autoZero"/>
        <c:auto val="1"/>
        <c:lblAlgn val="ctr"/>
        <c:lblOffset val="100"/>
        <c:noMultiLvlLbl val="0"/>
      </c:catAx>
      <c:valAx>
        <c:axId val="648110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64809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Final.xlsx]Sheet1!PivotTable6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t>Inventory Out By</a:t>
            </a:r>
            <a:r>
              <a:rPr lang="en-US" b="1" i="0" baseline="0"/>
              <a:t> Items</a:t>
            </a:r>
            <a:endParaRPr lang="en-US" b="1"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a:solidFill>
              <a:schemeClr val="bg1"/>
            </a:solidFill>
          </a:ln>
          <a:effectLst/>
          <a:sp3d contourW="12700">
            <a:contourClr>
              <a:schemeClr val="bg1"/>
            </a:contourClr>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Sheet1!$L$3</c:f>
              <c:strCache>
                <c:ptCount val="1"/>
                <c:pt idx="0">
                  <c:v>Total</c:v>
                </c:pt>
              </c:strCache>
            </c:strRef>
          </c:tx>
          <c:spPr>
            <a:solidFill>
              <a:schemeClr val="accent1"/>
            </a:solidFill>
            <a:ln w="12700">
              <a:solidFill>
                <a:schemeClr val="bg1"/>
              </a:solidFill>
            </a:ln>
            <a:effectLst/>
            <a:sp3d contourW="12700">
              <a:contourClr>
                <a:schemeClr val="bg1"/>
              </a:contourClr>
            </a:sp3d>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Sheet1!$K$4:$K$8</c:f>
              <c:strCache>
                <c:ptCount val="4"/>
                <c:pt idx="0">
                  <c:v>Item-1</c:v>
                </c:pt>
                <c:pt idx="1">
                  <c:v>Item-2</c:v>
                </c:pt>
                <c:pt idx="2">
                  <c:v>Item-3</c:v>
                </c:pt>
                <c:pt idx="3">
                  <c:v>Item-4</c:v>
                </c:pt>
              </c:strCache>
            </c:strRef>
          </c:cat>
          <c:val>
            <c:numRef>
              <c:f>Sheet1!$L$4:$L$8</c:f>
              <c:numCache>
                <c:formatCode>General</c:formatCode>
                <c:ptCount val="4"/>
                <c:pt idx="0">
                  <c:v>61634</c:v>
                </c:pt>
                <c:pt idx="1">
                  <c:v>69228.600000000006</c:v>
                </c:pt>
                <c:pt idx="2">
                  <c:v>47837.3</c:v>
                </c:pt>
                <c:pt idx="3">
                  <c:v>35770.800000000003</c:v>
                </c:pt>
              </c:numCache>
            </c:numRef>
          </c:val>
          <c:extLst>
            <c:ext xmlns:c16="http://schemas.microsoft.com/office/drawing/2014/chart" uri="{C3380CC4-5D6E-409C-BE32-E72D297353CC}">
              <c16:uniqueId val="{00000000-8ABB-47EC-97C7-C70B5643BEBE}"/>
            </c:ext>
          </c:extLst>
        </c:ser>
        <c:dLbls>
          <c:showLegendKey val="0"/>
          <c:showVal val="1"/>
          <c:showCatName val="0"/>
          <c:showSerName val="0"/>
          <c:showPercent val="0"/>
          <c:showBubbleSize val="0"/>
        </c:dLbls>
        <c:gapWidth val="150"/>
        <c:shape val="box"/>
        <c:axId val="2041719343"/>
        <c:axId val="2041713583"/>
        <c:axId val="0"/>
      </c:bar3DChart>
      <c:catAx>
        <c:axId val="2041719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41713583"/>
        <c:crosses val="autoZero"/>
        <c:auto val="1"/>
        <c:lblAlgn val="ctr"/>
        <c:lblOffset val="100"/>
        <c:noMultiLvlLbl val="0"/>
      </c:catAx>
      <c:valAx>
        <c:axId val="2041713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04171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Final.xlsx]Sheet1!PivotTable7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Inventory</a:t>
            </a:r>
            <a:r>
              <a:rPr lang="en-IN" b="1" baseline="0"/>
              <a:t> Item Balance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a:solidFill>
              <a:schemeClr val="bg1"/>
            </a:solidFill>
          </a:ln>
          <a:effectLst/>
          <a:sp3d contourW="12700">
            <a:contourClr>
              <a:schemeClr val="bg1"/>
            </a:contourClr>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Sheet1!$L$13</c:f>
              <c:strCache>
                <c:ptCount val="1"/>
                <c:pt idx="0">
                  <c:v>Total</c:v>
                </c:pt>
              </c:strCache>
            </c:strRef>
          </c:tx>
          <c:spPr>
            <a:solidFill>
              <a:schemeClr val="accent1"/>
            </a:solidFill>
            <a:ln w="12700">
              <a:solidFill>
                <a:schemeClr val="bg1"/>
              </a:solidFill>
            </a:ln>
            <a:effectLst/>
            <a:sp3d contourW="12700">
              <a:contourClr>
                <a:schemeClr val="bg1"/>
              </a:contourClr>
            </a:sp3d>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Sheet1!$K$14:$K$18</c:f>
              <c:strCache>
                <c:ptCount val="4"/>
                <c:pt idx="0">
                  <c:v>Item-1</c:v>
                </c:pt>
                <c:pt idx="1">
                  <c:v>Item-2</c:v>
                </c:pt>
                <c:pt idx="2">
                  <c:v>Item-3</c:v>
                </c:pt>
                <c:pt idx="3">
                  <c:v>Item-4</c:v>
                </c:pt>
              </c:strCache>
            </c:strRef>
          </c:cat>
          <c:val>
            <c:numRef>
              <c:f>Sheet1!$L$14:$L$18</c:f>
              <c:numCache>
                <c:formatCode>General</c:formatCode>
                <c:ptCount val="4"/>
                <c:pt idx="0">
                  <c:v>13136</c:v>
                </c:pt>
                <c:pt idx="1">
                  <c:v>19581.399999999998</c:v>
                </c:pt>
                <c:pt idx="2">
                  <c:v>10312.700000000001</c:v>
                </c:pt>
                <c:pt idx="3">
                  <c:v>7249.2000000000007</c:v>
                </c:pt>
              </c:numCache>
            </c:numRef>
          </c:val>
          <c:extLst>
            <c:ext xmlns:c16="http://schemas.microsoft.com/office/drawing/2014/chart" uri="{C3380CC4-5D6E-409C-BE32-E72D297353CC}">
              <c16:uniqueId val="{00000000-60E7-4AD5-B25B-AFB4D1EA8932}"/>
            </c:ext>
          </c:extLst>
        </c:ser>
        <c:dLbls>
          <c:showLegendKey val="0"/>
          <c:showVal val="1"/>
          <c:showCatName val="0"/>
          <c:showSerName val="0"/>
          <c:showPercent val="0"/>
          <c:showBubbleSize val="0"/>
        </c:dLbls>
        <c:gapWidth val="150"/>
        <c:shape val="box"/>
        <c:axId val="2113819823"/>
        <c:axId val="2113820303"/>
        <c:axId val="0"/>
      </c:bar3DChart>
      <c:catAx>
        <c:axId val="2113819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113820303"/>
        <c:crosses val="autoZero"/>
        <c:auto val="1"/>
        <c:lblAlgn val="ctr"/>
        <c:lblOffset val="100"/>
        <c:noMultiLvlLbl val="0"/>
      </c:catAx>
      <c:valAx>
        <c:axId val="2113820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11381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Final.xlsx]Sheet1!PivotTable11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 Amount By</a:t>
            </a:r>
            <a:r>
              <a:rPr lang="en-US" b="1" baseline="0"/>
              <a:t> Days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w="12700">
            <a:solidFill>
              <a:schemeClr val="bg1"/>
            </a:solidFill>
          </a:ln>
          <a:effectLst/>
          <a:sp3d contourW="12700">
            <a:contourClr>
              <a:schemeClr val="bg1"/>
            </a:contourClr>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a:solidFill>
              <a:schemeClr val="bg1"/>
            </a:solidFill>
          </a:ln>
          <a:effectLst/>
          <a:sp3d contourW="12700">
            <a:contourClr>
              <a:schemeClr val="bg1"/>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Sheet1!$W$3</c:f>
              <c:strCache>
                <c:ptCount val="1"/>
                <c:pt idx="0">
                  <c:v>Total</c:v>
                </c:pt>
              </c:strCache>
            </c:strRef>
          </c:tx>
          <c:spPr>
            <a:solidFill>
              <a:schemeClr val="accent1"/>
            </a:solidFill>
            <a:ln w="12700">
              <a:solidFill>
                <a:schemeClr val="bg1"/>
              </a:solidFill>
            </a:ln>
            <a:effectLst/>
            <a:sp3d contourW="12700">
              <a:contourClr>
                <a:schemeClr val="bg1"/>
              </a:contourClr>
            </a:sp3d>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Sheet1!$V$4:$V$33</c:f>
              <c:strCache>
                <c:ptCount val="29"/>
                <c:pt idx="0">
                  <c:v>1</c:v>
                </c:pt>
                <c:pt idx="1">
                  <c:v>2</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31</c:v>
                </c:pt>
              </c:strCache>
            </c:strRef>
          </c:cat>
          <c:val>
            <c:numRef>
              <c:f>Sheet1!$W$4:$W$33</c:f>
              <c:numCache>
                <c:formatCode>General</c:formatCode>
                <c:ptCount val="29"/>
                <c:pt idx="0">
                  <c:v>8360</c:v>
                </c:pt>
                <c:pt idx="1">
                  <c:v>19320</c:v>
                </c:pt>
                <c:pt idx="2">
                  <c:v>14860</c:v>
                </c:pt>
                <c:pt idx="3">
                  <c:v>7970</c:v>
                </c:pt>
                <c:pt idx="4">
                  <c:v>27790</c:v>
                </c:pt>
                <c:pt idx="5">
                  <c:v>7040</c:v>
                </c:pt>
                <c:pt idx="6">
                  <c:v>14470</c:v>
                </c:pt>
                <c:pt idx="7">
                  <c:v>13250</c:v>
                </c:pt>
                <c:pt idx="8">
                  <c:v>28110</c:v>
                </c:pt>
                <c:pt idx="9">
                  <c:v>7500</c:v>
                </c:pt>
                <c:pt idx="10">
                  <c:v>17380</c:v>
                </c:pt>
                <c:pt idx="11">
                  <c:v>13330</c:v>
                </c:pt>
                <c:pt idx="12">
                  <c:v>9470</c:v>
                </c:pt>
                <c:pt idx="13">
                  <c:v>2800</c:v>
                </c:pt>
                <c:pt idx="14">
                  <c:v>13160</c:v>
                </c:pt>
                <c:pt idx="15">
                  <c:v>38370</c:v>
                </c:pt>
                <c:pt idx="16">
                  <c:v>15640</c:v>
                </c:pt>
                <c:pt idx="17">
                  <c:v>7640</c:v>
                </c:pt>
                <c:pt idx="18">
                  <c:v>11830</c:v>
                </c:pt>
                <c:pt idx="19">
                  <c:v>18480</c:v>
                </c:pt>
                <c:pt idx="20">
                  <c:v>10680</c:v>
                </c:pt>
                <c:pt idx="21">
                  <c:v>13100</c:v>
                </c:pt>
                <c:pt idx="22">
                  <c:v>26070</c:v>
                </c:pt>
                <c:pt idx="23">
                  <c:v>21060</c:v>
                </c:pt>
                <c:pt idx="24">
                  <c:v>9180</c:v>
                </c:pt>
                <c:pt idx="25">
                  <c:v>23280</c:v>
                </c:pt>
                <c:pt idx="26">
                  <c:v>21340</c:v>
                </c:pt>
                <c:pt idx="27">
                  <c:v>12410</c:v>
                </c:pt>
                <c:pt idx="28">
                  <c:v>16190</c:v>
                </c:pt>
              </c:numCache>
            </c:numRef>
          </c:val>
          <c:extLst>
            <c:ext xmlns:c16="http://schemas.microsoft.com/office/drawing/2014/chart" uri="{C3380CC4-5D6E-409C-BE32-E72D297353CC}">
              <c16:uniqueId val="{00000002-2F18-4A3A-8777-0497974BDA47}"/>
            </c:ext>
          </c:extLst>
        </c:ser>
        <c:dLbls>
          <c:showLegendKey val="0"/>
          <c:showVal val="1"/>
          <c:showCatName val="0"/>
          <c:showSerName val="0"/>
          <c:showPercent val="0"/>
          <c:showBubbleSize val="0"/>
        </c:dLbls>
        <c:gapWidth val="150"/>
        <c:shape val="box"/>
        <c:axId val="1378288255"/>
        <c:axId val="1378282495"/>
        <c:axId val="0"/>
      </c:bar3DChart>
      <c:catAx>
        <c:axId val="1378288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378282495"/>
        <c:crosses val="autoZero"/>
        <c:auto val="1"/>
        <c:lblAlgn val="ctr"/>
        <c:lblOffset val="100"/>
        <c:noMultiLvlLbl val="0"/>
      </c:catAx>
      <c:valAx>
        <c:axId val="1378282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7828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600079</xdr:colOff>
      <xdr:row>5</xdr:row>
      <xdr:rowOff>135474</xdr:rowOff>
    </xdr:from>
    <xdr:to>
      <xdr:col>8</xdr:col>
      <xdr:colOff>432079</xdr:colOff>
      <xdr:row>19</xdr:row>
      <xdr:rowOff>101741</xdr:rowOff>
    </xdr:to>
    <xdr:graphicFrame macro="">
      <xdr:nvGraphicFramePr>
        <xdr:cNvPr id="2" name="Chart 1">
          <a:extLst>
            <a:ext uri="{FF2B5EF4-FFF2-40B4-BE49-F238E27FC236}">
              <a16:creationId xmlns:a16="http://schemas.microsoft.com/office/drawing/2014/main" id="{9C3D6B6E-75F9-D827-982F-6B62E28D18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474563</xdr:colOff>
      <xdr:row>5</xdr:row>
      <xdr:rowOff>147965</xdr:rowOff>
    </xdr:from>
    <xdr:to>
      <xdr:col>13</xdr:col>
      <xdr:colOff>306563</xdr:colOff>
      <xdr:row>19</xdr:row>
      <xdr:rowOff>114232</xdr:rowOff>
    </xdr:to>
    <xdr:graphicFrame macro="">
      <xdr:nvGraphicFramePr>
        <xdr:cNvPr id="3" name="Chart 2">
          <a:extLst>
            <a:ext uri="{FF2B5EF4-FFF2-40B4-BE49-F238E27FC236}">
              <a16:creationId xmlns:a16="http://schemas.microsoft.com/office/drawing/2014/main" id="{5CB92F9F-6102-9F3F-B82B-B3F423B60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359209</xdr:colOff>
      <xdr:row>5</xdr:row>
      <xdr:rowOff>135474</xdr:rowOff>
    </xdr:from>
    <xdr:to>
      <xdr:col>30</xdr:col>
      <xdr:colOff>475609</xdr:colOff>
      <xdr:row>19</xdr:row>
      <xdr:rowOff>101741</xdr:rowOff>
    </xdr:to>
    <xdr:graphicFrame macro="">
      <xdr:nvGraphicFramePr>
        <xdr:cNvPr id="4" name="Chart 3">
          <a:extLst>
            <a:ext uri="{FF2B5EF4-FFF2-40B4-BE49-F238E27FC236}">
              <a16:creationId xmlns:a16="http://schemas.microsoft.com/office/drawing/2014/main" id="{D6B92827-DB03-AB95-38BB-2F789EACF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581868</xdr:colOff>
      <xdr:row>20</xdr:row>
      <xdr:rowOff>8696</xdr:rowOff>
    </xdr:from>
    <xdr:to>
      <xdr:col>8</xdr:col>
      <xdr:colOff>413868</xdr:colOff>
      <xdr:row>47</xdr:row>
      <xdr:rowOff>0</xdr:rowOff>
    </xdr:to>
    <xdr:graphicFrame macro="">
      <xdr:nvGraphicFramePr>
        <xdr:cNvPr id="5" name="Chart 4">
          <a:extLst>
            <a:ext uri="{FF2B5EF4-FFF2-40B4-BE49-F238E27FC236}">
              <a16:creationId xmlns:a16="http://schemas.microsoft.com/office/drawing/2014/main" id="{AE12B6DF-2E86-4F44-7AF7-603120017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471170</xdr:colOff>
      <xdr:row>19</xdr:row>
      <xdr:rowOff>175482</xdr:rowOff>
    </xdr:from>
    <xdr:to>
      <xdr:col>13</xdr:col>
      <xdr:colOff>303604</xdr:colOff>
      <xdr:row>47</xdr:row>
      <xdr:rowOff>0</xdr:rowOff>
    </xdr:to>
    <xdr:graphicFrame macro="">
      <xdr:nvGraphicFramePr>
        <xdr:cNvPr id="6" name="Chart 5">
          <a:extLst>
            <a:ext uri="{FF2B5EF4-FFF2-40B4-BE49-F238E27FC236}">
              <a16:creationId xmlns:a16="http://schemas.microsoft.com/office/drawing/2014/main" id="{63AF13AD-DB33-76CE-E641-A2CD244A4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352268</xdr:colOff>
      <xdr:row>19</xdr:row>
      <xdr:rowOff>157334</xdr:rowOff>
    </xdr:from>
    <xdr:to>
      <xdr:col>22</xdr:col>
      <xdr:colOff>95783</xdr:colOff>
      <xdr:row>47</xdr:row>
      <xdr:rowOff>12700</xdr:rowOff>
    </xdr:to>
    <xdr:graphicFrame macro="">
      <xdr:nvGraphicFramePr>
        <xdr:cNvPr id="7" name="Chart 1">
          <a:extLst>
            <a:ext uri="{FF2B5EF4-FFF2-40B4-BE49-F238E27FC236}">
              <a16:creationId xmlns:a16="http://schemas.microsoft.com/office/drawing/2014/main" id="{76E76560-8EFD-4F10-5714-B07AA3DCF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141656</xdr:colOff>
      <xdr:row>19</xdr:row>
      <xdr:rowOff>152336</xdr:rowOff>
    </xdr:from>
    <xdr:to>
      <xdr:col>30</xdr:col>
      <xdr:colOff>484856</xdr:colOff>
      <xdr:row>47</xdr:row>
      <xdr:rowOff>12700</xdr:rowOff>
    </xdr:to>
    <xdr:graphicFrame macro="">
      <xdr:nvGraphicFramePr>
        <xdr:cNvPr id="8" name="Chart 2">
          <a:extLst>
            <a:ext uri="{FF2B5EF4-FFF2-40B4-BE49-F238E27FC236}">
              <a16:creationId xmlns:a16="http://schemas.microsoft.com/office/drawing/2014/main" id="{FB229761-D443-B5E1-5C7A-B84B26A110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424721</xdr:colOff>
      <xdr:row>0</xdr:row>
      <xdr:rowOff>174884</xdr:rowOff>
    </xdr:from>
    <xdr:to>
      <xdr:col>9</xdr:col>
      <xdr:colOff>362262</xdr:colOff>
      <xdr:row>5</xdr:row>
      <xdr:rowOff>24983</xdr:rowOff>
    </xdr:to>
    <xdr:grpSp>
      <xdr:nvGrpSpPr>
        <xdr:cNvPr id="40" name="Group 39">
          <a:extLst>
            <a:ext uri="{FF2B5EF4-FFF2-40B4-BE49-F238E27FC236}">
              <a16:creationId xmlns:a16="http://schemas.microsoft.com/office/drawing/2014/main" id="{8715BF2B-74F0-2758-8E1C-6C50412C37D7}"/>
            </a:ext>
          </a:extLst>
        </xdr:cNvPr>
        <xdr:cNvGrpSpPr/>
      </xdr:nvGrpSpPr>
      <xdr:grpSpPr>
        <a:xfrm>
          <a:off x="3472721" y="174884"/>
          <a:ext cx="2375941" cy="739099"/>
          <a:chOff x="3485213" y="174884"/>
          <a:chExt cx="2385934" cy="786984"/>
        </a:xfrm>
      </xdr:grpSpPr>
      <xdr:sp macro="" textlink="Sheet1!P17">
        <xdr:nvSpPr>
          <xdr:cNvPr id="11" name="Rectangle: Rounded Corners 10">
            <a:extLst>
              <a:ext uri="{FF2B5EF4-FFF2-40B4-BE49-F238E27FC236}">
                <a16:creationId xmlns:a16="http://schemas.microsoft.com/office/drawing/2014/main" id="{F4A3E69E-1D67-9814-3037-AEBA0B399ADF}"/>
              </a:ext>
            </a:extLst>
          </xdr:cNvPr>
          <xdr:cNvSpPr/>
        </xdr:nvSpPr>
        <xdr:spPr>
          <a:xfrm>
            <a:off x="3485213" y="174884"/>
            <a:ext cx="2385934" cy="786984"/>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r"/>
            <a:fld id="{7BCF475E-1C4B-4413-B2C0-A8992C568A94}" type="TxLink">
              <a:rPr lang="en-US" sz="4000" b="0" i="0" u="none" strike="noStrike">
                <a:solidFill>
                  <a:srgbClr val="000000"/>
                </a:solidFill>
                <a:latin typeface="ADLaM Display" panose="02010000000000000000" pitchFamily="2" charset="0"/>
                <a:ea typeface="ADLaM Display" panose="02010000000000000000" pitchFamily="2" charset="0"/>
                <a:cs typeface="ADLaM Display" panose="02010000000000000000" pitchFamily="2" charset="0"/>
              </a:rPr>
              <a:pPr algn="r"/>
              <a:t>26</a:t>
            </a:fld>
            <a:endParaRPr lang="en-US" sz="11500">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
        <xdr:nvSpPr>
          <xdr:cNvPr id="14" name="TextBox 13">
            <a:extLst>
              <a:ext uri="{FF2B5EF4-FFF2-40B4-BE49-F238E27FC236}">
                <a16:creationId xmlns:a16="http://schemas.microsoft.com/office/drawing/2014/main" id="{3D56EAB3-7D4B-D46D-AE70-9C45EFAF976F}"/>
              </a:ext>
            </a:extLst>
          </xdr:cNvPr>
          <xdr:cNvSpPr txBox="1"/>
        </xdr:nvSpPr>
        <xdr:spPr>
          <a:xfrm>
            <a:off x="3597639" y="299803"/>
            <a:ext cx="1449049" cy="624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atin typeface="ADLaM Display" panose="02010000000000000000" pitchFamily="2" charset="0"/>
                <a:ea typeface="ADLaM Display" panose="02010000000000000000" pitchFamily="2" charset="0"/>
                <a:cs typeface="ADLaM Display" panose="02010000000000000000" pitchFamily="2" charset="0"/>
              </a:rPr>
              <a:t>Pending</a:t>
            </a:r>
          </a:p>
        </xdr:txBody>
      </xdr:sp>
    </xdr:grpSp>
    <xdr:clientData/>
  </xdr:twoCellAnchor>
  <xdr:twoCellAnchor>
    <xdr:from>
      <xdr:col>9</xdr:col>
      <xdr:colOff>439711</xdr:colOff>
      <xdr:row>1</xdr:row>
      <xdr:rowOff>2498</xdr:rowOff>
    </xdr:from>
    <xdr:to>
      <xdr:col>13</xdr:col>
      <xdr:colOff>377251</xdr:colOff>
      <xdr:row>5</xdr:row>
      <xdr:rowOff>39974</xdr:rowOff>
    </xdr:to>
    <xdr:grpSp>
      <xdr:nvGrpSpPr>
        <xdr:cNvPr id="28" name="Group 27">
          <a:extLst>
            <a:ext uri="{FF2B5EF4-FFF2-40B4-BE49-F238E27FC236}">
              <a16:creationId xmlns:a16="http://schemas.microsoft.com/office/drawing/2014/main" id="{0BC75848-33C8-D6F9-FA21-EE5A9DBB9894}"/>
            </a:ext>
          </a:extLst>
        </xdr:cNvPr>
        <xdr:cNvGrpSpPr/>
      </xdr:nvGrpSpPr>
      <xdr:grpSpPr>
        <a:xfrm>
          <a:off x="5926111" y="180298"/>
          <a:ext cx="2375940" cy="748676"/>
          <a:chOff x="8109678" y="164891"/>
          <a:chExt cx="2385934" cy="786984"/>
        </a:xfrm>
      </xdr:grpSpPr>
      <xdr:sp macro="" textlink="Sheet1!P18">
        <xdr:nvSpPr>
          <xdr:cNvPr id="15" name="Rectangle: Rounded Corners 14">
            <a:extLst>
              <a:ext uri="{FF2B5EF4-FFF2-40B4-BE49-F238E27FC236}">
                <a16:creationId xmlns:a16="http://schemas.microsoft.com/office/drawing/2014/main" id="{0C7DF333-A528-4356-844C-E8E870B667A0}"/>
              </a:ext>
            </a:extLst>
          </xdr:cNvPr>
          <xdr:cNvSpPr/>
        </xdr:nvSpPr>
        <xdr:spPr>
          <a:xfrm>
            <a:off x="8109678" y="164891"/>
            <a:ext cx="2385934" cy="786984"/>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r"/>
            <a:fld id="{2C45E58E-3672-4A79-B7F9-4217D731F615}" type="TxLink">
              <a:rPr lang="en-US" sz="4000" b="0" i="0" u="none" strike="noStrike">
                <a:solidFill>
                  <a:srgbClr val="000000"/>
                </a:solidFill>
                <a:latin typeface="ADLaM Display" panose="02010000000000000000" pitchFamily="2" charset="0"/>
                <a:ea typeface="ADLaM Display" panose="02010000000000000000" pitchFamily="2" charset="0"/>
                <a:cs typeface="ADLaM Display" panose="02010000000000000000" pitchFamily="2" charset="0"/>
              </a:rPr>
              <a:pPr algn="r"/>
              <a:t>74</a:t>
            </a:fld>
            <a:endParaRPr lang="en-US" sz="71400">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
        <xdr:nvSpPr>
          <xdr:cNvPr id="16" name="TextBox 15">
            <a:extLst>
              <a:ext uri="{FF2B5EF4-FFF2-40B4-BE49-F238E27FC236}">
                <a16:creationId xmlns:a16="http://schemas.microsoft.com/office/drawing/2014/main" id="{0BBB034B-ACF0-4DDB-9757-ECCA1B9217CF}"/>
              </a:ext>
            </a:extLst>
          </xdr:cNvPr>
          <xdr:cNvSpPr txBox="1"/>
        </xdr:nvSpPr>
        <xdr:spPr>
          <a:xfrm>
            <a:off x="8197121" y="277318"/>
            <a:ext cx="1449049" cy="624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atin typeface="ADLaM Display" panose="02010000000000000000" pitchFamily="2" charset="0"/>
                <a:ea typeface="ADLaM Display" panose="02010000000000000000" pitchFamily="2" charset="0"/>
                <a:cs typeface="ADLaM Display" panose="02010000000000000000" pitchFamily="2" charset="0"/>
              </a:rPr>
              <a:t>Received</a:t>
            </a:r>
          </a:p>
        </xdr:txBody>
      </xdr:sp>
    </xdr:grpSp>
    <xdr:clientData/>
  </xdr:twoCellAnchor>
  <xdr:twoCellAnchor>
    <xdr:from>
      <xdr:col>13</xdr:col>
      <xdr:colOff>462197</xdr:colOff>
      <xdr:row>0</xdr:row>
      <xdr:rowOff>179756</xdr:rowOff>
    </xdr:from>
    <xdr:to>
      <xdr:col>17</xdr:col>
      <xdr:colOff>399738</xdr:colOff>
      <xdr:row>5</xdr:row>
      <xdr:rowOff>37475</xdr:rowOff>
    </xdr:to>
    <xdr:grpSp>
      <xdr:nvGrpSpPr>
        <xdr:cNvPr id="29" name="Group 28">
          <a:extLst>
            <a:ext uri="{FF2B5EF4-FFF2-40B4-BE49-F238E27FC236}">
              <a16:creationId xmlns:a16="http://schemas.microsoft.com/office/drawing/2014/main" id="{C636A6BA-F473-D729-3D6A-97A82091C391}"/>
            </a:ext>
          </a:extLst>
        </xdr:cNvPr>
        <xdr:cNvGrpSpPr/>
      </xdr:nvGrpSpPr>
      <xdr:grpSpPr>
        <a:xfrm>
          <a:off x="8386997" y="179756"/>
          <a:ext cx="2375941" cy="746719"/>
          <a:chOff x="10593049" y="179756"/>
          <a:chExt cx="2385934" cy="794604"/>
        </a:xfrm>
      </xdr:grpSpPr>
      <xdr:sp macro="" textlink="Sheet1!P19">
        <xdr:nvSpPr>
          <xdr:cNvPr id="17" name="Rectangle: Rounded Corners 16">
            <a:extLst>
              <a:ext uri="{FF2B5EF4-FFF2-40B4-BE49-F238E27FC236}">
                <a16:creationId xmlns:a16="http://schemas.microsoft.com/office/drawing/2014/main" id="{566346F0-BE7C-4629-A8AF-A2C1A0F12875}"/>
              </a:ext>
            </a:extLst>
          </xdr:cNvPr>
          <xdr:cNvSpPr/>
        </xdr:nvSpPr>
        <xdr:spPr>
          <a:xfrm>
            <a:off x="10593049" y="179756"/>
            <a:ext cx="2385934" cy="794604"/>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r"/>
            <a:fld id="{E734F35C-8751-4CE7-8210-A55661061881}" type="TxLink">
              <a:rPr lang="en-US" sz="4000" b="0" i="0" u="none" strike="noStrike">
                <a:solidFill>
                  <a:srgbClr val="000000"/>
                </a:solidFill>
                <a:latin typeface="ADLaM Display" panose="02010000000000000000" pitchFamily="2" charset="0"/>
                <a:ea typeface="ADLaM Display" panose="02010000000000000000" pitchFamily="2" charset="0"/>
                <a:cs typeface="ADLaM Display" panose="02010000000000000000" pitchFamily="2" charset="0"/>
              </a:rPr>
              <a:pPr algn="r"/>
              <a:t>100</a:t>
            </a:fld>
            <a:endParaRPr lang="en-US" sz="71400">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
        <xdr:nvSpPr>
          <xdr:cNvPr id="20" name="TextBox 19">
            <a:extLst>
              <a:ext uri="{FF2B5EF4-FFF2-40B4-BE49-F238E27FC236}">
                <a16:creationId xmlns:a16="http://schemas.microsoft.com/office/drawing/2014/main" id="{DF4EC13F-8C9E-4CFD-A91A-78302D60174F}"/>
              </a:ext>
            </a:extLst>
          </xdr:cNvPr>
          <xdr:cNvSpPr txBox="1"/>
        </xdr:nvSpPr>
        <xdr:spPr>
          <a:xfrm>
            <a:off x="10680492" y="307423"/>
            <a:ext cx="1449049" cy="624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atin typeface="ADLaM Display" panose="02010000000000000000" pitchFamily="2" charset="0"/>
                <a:ea typeface="ADLaM Display" panose="02010000000000000000" pitchFamily="2" charset="0"/>
                <a:cs typeface="ADLaM Display" panose="02010000000000000000" pitchFamily="2" charset="0"/>
              </a:rPr>
              <a:t>Total</a:t>
            </a:r>
            <a:r>
              <a:rPr lang="en-IN" sz="2000" baseline="0">
                <a:latin typeface="ADLaM Display" panose="02010000000000000000" pitchFamily="2" charset="0"/>
                <a:ea typeface="ADLaM Display" panose="02010000000000000000" pitchFamily="2" charset="0"/>
                <a:cs typeface="ADLaM Display" panose="02010000000000000000" pitchFamily="2" charset="0"/>
              </a:rPr>
              <a:t> PO</a:t>
            </a:r>
            <a:endParaRPr lang="en-IN" sz="2000">
              <a:latin typeface="ADLaM Display" panose="02010000000000000000" pitchFamily="2" charset="0"/>
              <a:ea typeface="ADLaM Display" panose="02010000000000000000" pitchFamily="2" charset="0"/>
              <a:cs typeface="ADLaM Display" panose="02010000000000000000" pitchFamily="2" charset="0"/>
            </a:endParaRPr>
          </a:p>
        </xdr:txBody>
      </xdr:sp>
    </xdr:grpSp>
    <xdr:clientData/>
  </xdr:twoCellAnchor>
  <xdr:twoCellAnchor>
    <xdr:from>
      <xdr:col>17</xdr:col>
      <xdr:colOff>464694</xdr:colOff>
      <xdr:row>0</xdr:row>
      <xdr:rowOff>177383</xdr:rowOff>
    </xdr:from>
    <xdr:to>
      <xdr:col>22</xdr:col>
      <xdr:colOff>437213</xdr:colOff>
      <xdr:row>5</xdr:row>
      <xdr:rowOff>27482</xdr:rowOff>
    </xdr:to>
    <xdr:grpSp>
      <xdr:nvGrpSpPr>
        <xdr:cNvPr id="30" name="Group 29">
          <a:extLst>
            <a:ext uri="{FF2B5EF4-FFF2-40B4-BE49-F238E27FC236}">
              <a16:creationId xmlns:a16="http://schemas.microsoft.com/office/drawing/2014/main" id="{B2EF6465-C3E0-6CA2-B9A6-99BE5194EFA7}"/>
            </a:ext>
          </a:extLst>
        </xdr:cNvPr>
        <xdr:cNvGrpSpPr/>
      </xdr:nvGrpSpPr>
      <xdr:grpSpPr>
        <a:xfrm>
          <a:off x="10827894" y="177383"/>
          <a:ext cx="3020519" cy="739099"/>
          <a:chOff x="13118890" y="177383"/>
          <a:chExt cx="3033011" cy="786984"/>
        </a:xfrm>
      </xdr:grpSpPr>
      <xdr:sp macro="" textlink="Sheet1!P16">
        <xdr:nvSpPr>
          <xdr:cNvPr id="23" name="Rectangle: Rounded Corners 22">
            <a:extLst>
              <a:ext uri="{FF2B5EF4-FFF2-40B4-BE49-F238E27FC236}">
                <a16:creationId xmlns:a16="http://schemas.microsoft.com/office/drawing/2014/main" id="{2F20AA57-A123-4E26-AAB9-5DD4ED489B5C}"/>
              </a:ext>
            </a:extLst>
          </xdr:cNvPr>
          <xdr:cNvSpPr/>
        </xdr:nvSpPr>
        <xdr:spPr>
          <a:xfrm>
            <a:off x="13118890" y="177383"/>
            <a:ext cx="3033011" cy="786984"/>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r"/>
            <a:fld id="{0420548C-BC05-42CE-871C-D2AC17621753}" type="TxLink">
              <a:rPr lang="en-US" sz="4000" b="0" i="0" u="none" strike="noStrike">
                <a:solidFill>
                  <a:srgbClr val="000000"/>
                </a:solidFill>
                <a:latin typeface="ADLaM Display" panose="02010000000000000000" pitchFamily="2" charset="0"/>
                <a:ea typeface="ADLaM Display" panose="02010000000000000000" pitchFamily="2" charset="0"/>
                <a:cs typeface="ADLaM Display" panose="02010000000000000000" pitchFamily="2" charset="0"/>
              </a:rPr>
              <a:pPr algn="r"/>
              <a:t>26%</a:t>
            </a:fld>
            <a:endParaRPr lang="en-US" sz="400000">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
        <xdr:nvSpPr>
          <xdr:cNvPr id="24" name="TextBox 23">
            <a:extLst>
              <a:ext uri="{FF2B5EF4-FFF2-40B4-BE49-F238E27FC236}">
                <a16:creationId xmlns:a16="http://schemas.microsoft.com/office/drawing/2014/main" id="{B2A41FB5-1372-4F87-B907-943DE545FC3E}"/>
              </a:ext>
            </a:extLst>
          </xdr:cNvPr>
          <xdr:cNvSpPr txBox="1"/>
        </xdr:nvSpPr>
        <xdr:spPr>
          <a:xfrm>
            <a:off x="13206334" y="289810"/>
            <a:ext cx="1571469" cy="624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atin typeface="ADLaM Display" panose="02010000000000000000" pitchFamily="2" charset="0"/>
                <a:ea typeface="ADLaM Display" panose="02010000000000000000" pitchFamily="2" charset="0"/>
                <a:cs typeface="ADLaM Display" panose="02010000000000000000" pitchFamily="2" charset="0"/>
              </a:rPr>
              <a:t>Pending %</a:t>
            </a:r>
          </a:p>
        </xdr:txBody>
      </xdr:sp>
    </xdr:grpSp>
    <xdr:clientData/>
  </xdr:twoCellAnchor>
  <xdr:twoCellAnchor>
    <xdr:from>
      <xdr:col>22</xdr:col>
      <xdr:colOff>527154</xdr:colOff>
      <xdr:row>0</xdr:row>
      <xdr:rowOff>169763</xdr:rowOff>
    </xdr:from>
    <xdr:to>
      <xdr:col>26</xdr:col>
      <xdr:colOff>464695</xdr:colOff>
      <xdr:row>5</xdr:row>
      <xdr:rowOff>27482</xdr:rowOff>
    </xdr:to>
    <xdr:grpSp>
      <xdr:nvGrpSpPr>
        <xdr:cNvPr id="41" name="Group 40">
          <a:extLst>
            <a:ext uri="{FF2B5EF4-FFF2-40B4-BE49-F238E27FC236}">
              <a16:creationId xmlns:a16="http://schemas.microsoft.com/office/drawing/2014/main" id="{C71F6574-9BCC-0CF7-F9ED-CF82FC19E6E1}"/>
            </a:ext>
          </a:extLst>
        </xdr:cNvPr>
        <xdr:cNvGrpSpPr/>
      </xdr:nvGrpSpPr>
      <xdr:grpSpPr>
        <a:xfrm>
          <a:off x="13938354" y="169763"/>
          <a:ext cx="2375941" cy="746719"/>
          <a:chOff x="13993318" y="169763"/>
          <a:chExt cx="2385934" cy="794604"/>
        </a:xfrm>
      </xdr:grpSpPr>
      <xdr:sp macro="" textlink="Sheet1!T4">
        <xdr:nvSpPr>
          <xdr:cNvPr id="35" name="Rectangle: Rounded Corners 34">
            <a:extLst>
              <a:ext uri="{FF2B5EF4-FFF2-40B4-BE49-F238E27FC236}">
                <a16:creationId xmlns:a16="http://schemas.microsoft.com/office/drawing/2014/main" id="{B61E4757-2126-FA01-2BD1-1AB7423B4F62}"/>
              </a:ext>
            </a:extLst>
          </xdr:cNvPr>
          <xdr:cNvSpPr/>
        </xdr:nvSpPr>
        <xdr:spPr>
          <a:xfrm>
            <a:off x="13993318" y="169763"/>
            <a:ext cx="2385934" cy="794604"/>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r"/>
            <a:fld id="{CC34E207-0A0B-4DD2-9BBB-F10EE26E21C9}" type="TxLink">
              <a:rPr lang="en-US" sz="4000" b="0" i="0" u="none" strike="noStrike">
                <a:solidFill>
                  <a:srgbClr val="000000"/>
                </a:solidFill>
                <a:latin typeface="ADLaM Display" panose="02010000000000000000" pitchFamily="2" charset="0"/>
                <a:ea typeface="ADLaM Display" panose="02010000000000000000" pitchFamily="2" charset="0"/>
                <a:cs typeface="ADLaM Display" panose="02010000000000000000" pitchFamily="2" charset="0"/>
              </a:rPr>
              <a:pPr algn="r"/>
              <a:t>10</a:t>
            </a:fld>
            <a:endParaRPr lang="en-US" sz="4000" b="0" i="0" u="none" strike="noStrike">
              <a:solidFill>
                <a:srgbClr val="000000"/>
              </a:solidFill>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
        <xdr:nvSpPr>
          <xdr:cNvPr id="36" name="TextBox 35">
            <a:extLst>
              <a:ext uri="{FF2B5EF4-FFF2-40B4-BE49-F238E27FC236}">
                <a16:creationId xmlns:a16="http://schemas.microsoft.com/office/drawing/2014/main" id="{8F54854D-440D-6C81-230C-5C4855795B39}"/>
              </a:ext>
            </a:extLst>
          </xdr:cNvPr>
          <xdr:cNvSpPr txBox="1"/>
        </xdr:nvSpPr>
        <xdr:spPr>
          <a:xfrm>
            <a:off x="14080761" y="297430"/>
            <a:ext cx="1449049" cy="624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atin typeface="ADLaM Display" panose="02010000000000000000" pitchFamily="2" charset="0"/>
                <a:ea typeface="ADLaM Display" panose="02010000000000000000" pitchFamily="2" charset="0"/>
                <a:cs typeface="ADLaM Display" panose="02010000000000000000" pitchFamily="2" charset="0"/>
              </a:rPr>
              <a:t>#</a:t>
            </a:r>
            <a:r>
              <a:rPr lang="en-IN" sz="2000" baseline="0">
                <a:latin typeface="ADLaM Display" panose="02010000000000000000" pitchFamily="2" charset="0"/>
                <a:ea typeface="ADLaM Display" panose="02010000000000000000" pitchFamily="2" charset="0"/>
                <a:cs typeface="ADLaM Display" panose="02010000000000000000" pitchFamily="2" charset="0"/>
              </a:rPr>
              <a:t>Vendors</a:t>
            </a:r>
            <a:endParaRPr lang="en-IN" sz="2000">
              <a:latin typeface="ADLaM Display" panose="02010000000000000000" pitchFamily="2" charset="0"/>
              <a:ea typeface="ADLaM Display" panose="02010000000000000000" pitchFamily="2" charset="0"/>
              <a:cs typeface="ADLaM Display" panose="02010000000000000000" pitchFamily="2" charset="0"/>
            </a:endParaRPr>
          </a:p>
        </xdr:txBody>
      </xdr:sp>
    </xdr:grpSp>
    <xdr:clientData/>
  </xdr:twoCellAnchor>
  <xdr:twoCellAnchor>
    <xdr:from>
      <xdr:col>26</xdr:col>
      <xdr:colOff>537147</xdr:colOff>
      <xdr:row>1</xdr:row>
      <xdr:rowOff>0</xdr:rowOff>
    </xdr:from>
    <xdr:to>
      <xdr:col>30</xdr:col>
      <xdr:colOff>474687</xdr:colOff>
      <xdr:row>5</xdr:row>
      <xdr:rowOff>45096</xdr:rowOff>
    </xdr:to>
    <xdr:grpSp>
      <xdr:nvGrpSpPr>
        <xdr:cNvPr id="42" name="Group 41">
          <a:extLst>
            <a:ext uri="{FF2B5EF4-FFF2-40B4-BE49-F238E27FC236}">
              <a16:creationId xmlns:a16="http://schemas.microsoft.com/office/drawing/2014/main" id="{81F86585-5CCE-FEB1-B5A9-EB58490492C6}"/>
            </a:ext>
          </a:extLst>
        </xdr:cNvPr>
        <xdr:cNvGrpSpPr/>
      </xdr:nvGrpSpPr>
      <xdr:grpSpPr>
        <a:xfrm>
          <a:off x="16386747" y="177800"/>
          <a:ext cx="2375940" cy="756296"/>
          <a:chOff x="16451704" y="187377"/>
          <a:chExt cx="2385934" cy="794604"/>
        </a:xfrm>
      </xdr:grpSpPr>
      <xdr:sp macro="" textlink="Sheet1!T8">
        <xdr:nvSpPr>
          <xdr:cNvPr id="38" name="Rectangle: Rounded Corners 37">
            <a:extLst>
              <a:ext uri="{FF2B5EF4-FFF2-40B4-BE49-F238E27FC236}">
                <a16:creationId xmlns:a16="http://schemas.microsoft.com/office/drawing/2014/main" id="{26F9D524-3481-0E77-9F1F-E26E9F52DD7D}"/>
              </a:ext>
            </a:extLst>
          </xdr:cNvPr>
          <xdr:cNvSpPr/>
        </xdr:nvSpPr>
        <xdr:spPr>
          <a:xfrm>
            <a:off x="16451704" y="187377"/>
            <a:ext cx="2385934" cy="794604"/>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r"/>
            <a:fld id="{4F481843-7712-4603-8B62-657CF4D04B76}" type="TxLink">
              <a:rPr lang="en-US" sz="4000" b="0" i="0" u="none" strike="noStrike">
                <a:solidFill>
                  <a:srgbClr val="000000"/>
                </a:solidFill>
                <a:latin typeface="ADLaM Display" panose="02010000000000000000" pitchFamily="2" charset="0"/>
                <a:ea typeface="ADLaM Display" panose="02010000000000000000" pitchFamily="2" charset="0"/>
                <a:cs typeface="ADLaM Display" panose="02010000000000000000" pitchFamily="2" charset="0"/>
              </a:rPr>
              <a:pPr algn="r"/>
              <a:t>4</a:t>
            </a:fld>
            <a:endParaRPr lang="en-US" sz="71400">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
        <xdr:nvSpPr>
          <xdr:cNvPr id="39" name="TextBox 38">
            <a:extLst>
              <a:ext uri="{FF2B5EF4-FFF2-40B4-BE49-F238E27FC236}">
                <a16:creationId xmlns:a16="http://schemas.microsoft.com/office/drawing/2014/main" id="{85CED90D-1911-FA5C-5675-97174140852E}"/>
              </a:ext>
            </a:extLst>
          </xdr:cNvPr>
          <xdr:cNvSpPr txBox="1"/>
        </xdr:nvSpPr>
        <xdr:spPr>
          <a:xfrm>
            <a:off x="16539147" y="315044"/>
            <a:ext cx="1449049" cy="624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atin typeface="ADLaM Display" panose="02010000000000000000" pitchFamily="2" charset="0"/>
                <a:ea typeface="ADLaM Display" panose="02010000000000000000" pitchFamily="2" charset="0"/>
                <a:cs typeface="ADLaM Display" panose="02010000000000000000" pitchFamily="2" charset="0"/>
              </a:rPr>
              <a:t>#</a:t>
            </a:r>
            <a:r>
              <a:rPr lang="en-IN" sz="2000" baseline="0">
                <a:latin typeface="ADLaM Display" panose="02010000000000000000" pitchFamily="2" charset="0"/>
                <a:ea typeface="ADLaM Display" panose="02010000000000000000" pitchFamily="2" charset="0"/>
                <a:cs typeface="ADLaM Display" panose="02010000000000000000" pitchFamily="2" charset="0"/>
              </a:rPr>
              <a:t>Items</a:t>
            </a:r>
          </a:p>
          <a:p>
            <a:endParaRPr lang="en-IN" sz="2000">
              <a:latin typeface="ADLaM Display" panose="02010000000000000000" pitchFamily="2" charset="0"/>
              <a:ea typeface="ADLaM Display" panose="02010000000000000000" pitchFamily="2" charset="0"/>
              <a:cs typeface="ADLaM Display" panose="02010000000000000000" pitchFamily="2" charset="0"/>
            </a:endParaRPr>
          </a:p>
        </xdr:txBody>
      </xdr:sp>
    </xdr:grpSp>
    <xdr:clientData/>
  </xdr:twoCellAnchor>
  <xdr:twoCellAnchor>
    <xdr:from>
      <xdr:col>0</xdr:col>
      <xdr:colOff>112426</xdr:colOff>
      <xdr:row>0</xdr:row>
      <xdr:rowOff>162393</xdr:rowOff>
    </xdr:from>
    <xdr:to>
      <xdr:col>5</xdr:col>
      <xdr:colOff>74951</xdr:colOff>
      <xdr:row>5</xdr:row>
      <xdr:rowOff>24983</xdr:rowOff>
    </xdr:to>
    <xdr:sp macro="" textlink="">
      <xdr:nvSpPr>
        <xdr:cNvPr id="48" name="Rectangle: Rounded Corners 47">
          <a:extLst>
            <a:ext uri="{FF2B5EF4-FFF2-40B4-BE49-F238E27FC236}">
              <a16:creationId xmlns:a16="http://schemas.microsoft.com/office/drawing/2014/main" id="{96A9FDC3-3845-8DBB-8C54-70736D7DE9CA}"/>
            </a:ext>
          </a:extLst>
        </xdr:cNvPr>
        <xdr:cNvSpPr/>
      </xdr:nvSpPr>
      <xdr:spPr>
        <a:xfrm>
          <a:off x="112426" y="162393"/>
          <a:ext cx="3023017" cy="799475"/>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IN" sz="1800" b="1">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Procurement Dash Board</a:t>
          </a:r>
          <a:endParaRPr lang="en-IN" sz="1100" b="1">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30</xdr:col>
      <xdr:colOff>526924</xdr:colOff>
      <xdr:row>1</xdr:row>
      <xdr:rowOff>0</xdr:rowOff>
    </xdr:from>
    <xdr:to>
      <xdr:col>38</xdr:col>
      <xdr:colOff>214421</xdr:colOff>
      <xdr:row>46</xdr:row>
      <xdr:rowOff>177799</xdr:rowOff>
    </xdr:to>
    <xdr:graphicFrame macro="">
      <xdr:nvGraphicFramePr>
        <xdr:cNvPr id="9" name="Chart 1">
          <a:extLst>
            <a:ext uri="{FF2B5EF4-FFF2-40B4-BE49-F238E27FC236}">
              <a16:creationId xmlns:a16="http://schemas.microsoft.com/office/drawing/2014/main" id="{CA0CF661-3357-6FFC-E7A2-1EB97DC03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127000</xdr:colOff>
      <xdr:row>18</xdr:row>
      <xdr:rowOff>99060</xdr:rowOff>
    </xdr:from>
    <xdr:to>
      <xdr:col>3</xdr:col>
      <xdr:colOff>530200</xdr:colOff>
      <xdr:row>32</xdr:row>
      <xdr:rowOff>76835</xdr:rowOff>
    </xdr:to>
    <mc:AlternateContent xmlns:mc="http://schemas.openxmlformats.org/markup-compatibility/2006" xmlns:a14="http://schemas.microsoft.com/office/drawing/2010/main">
      <mc:Choice Requires="a14">
        <xdr:graphicFrame macro="">
          <xdr:nvGraphicFramePr>
            <xdr:cNvPr id="10" name="Vendor">
              <a:extLst>
                <a:ext uri="{FF2B5EF4-FFF2-40B4-BE49-F238E27FC236}">
                  <a16:creationId xmlns:a16="http://schemas.microsoft.com/office/drawing/2014/main" id="{93518CD5-5313-57DE-EC0F-991C4B416AB6}"/>
                </a:ext>
              </a:extLst>
            </xdr:cNvPr>
            <xdr:cNvGraphicFramePr/>
          </xdr:nvGraphicFramePr>
          <xdr:xfrm>
            <a:off x="0" y="0"/>
            <a:ext cx="0" cy="0"/>
          </xdr:xfrm>
          <a:graphic>
            <a:graphicData uri="http://schemas.microsoft.com/office/drawing/2010/slicer">
              <sle:slicer xmlns:sle="http://schemas.microsoft.com/office/drawing/2010/slicer" name="Vendor"/>
            </a:graphicData>
          </a:graphic>
        </xdr:graphicFrame>
      </mc:Choice>
      <mc:Fallback xmlns="">
        <xdr:sp macro="" textlink="">
          <xdr:nvSpPr>
            <xdr:cNvPr id="0" name=""/>
            <xdr:cNvSpPr>
              <a:spLocks noTextEdit="1"/>
            </xdr:cNvSpPr>
          </xdr:nvSpPr>
          <xdr:spPr>
            <a:xfrm>
              <a:off x="127000" y="3299460"/>
              <a:ext cx="22320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33</xdr:row>
      <xdr:rowOff>20321</xdr:rowOff>
    </xdr:from>
    <xdr:to>
      <xdr:col>3</xdr:col>
      <xdr:colOff>540360</xdr:colOff>
      <xdr:row>41</xdr:row>
      <xdr:rowOff>12701</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84AE4B89-AC7E-2201-9030-5991E64817F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7160" y="5887721"/>
              <a:ext cx="2232000" cy="1414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109220</xdr:colOff>
      <xdr:row>41</xdr:row>
      <xdr:rowOff>106681</xdr:rowOff>
    </xdr:from>
    <xdr:to>
      <xdr:col>3</xdr:col>
      <xdr:colOff>512420</xdr:colOff>
      <xdr:row>46</xdr:row>
      <xdr:rowOff>127001</xdr:rowOff>
    </xdr:to>
    <mc:AlternateContent xmlns:mc="http://schemas.openxmlformats.org/markup-compatibility/2006" xmlns:a14="http://schemas.microsoft.com/office/drawing/2010/main">
      <mc:Choice Requires="a14">
        <xdr:graphicFrame macro="">
          <xdr:nvGraphicFramePr>
            <xdr:cNvPr id="13" name="Status">
              <a:extLst>
                <a:ext uri="{FF2B5EF4-FFF2-40B4-BE49-F238E27FC236}">
                  <a16:creationId xmlns:a16="http://schemas.microsoft.com/office/drawing/2014/main" id="{E3FCCB3E-BD6D-514E-3BF6-8E0DEC7878E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09220" y="7396481"/>
              <a:ext cx="2232000" cy="909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124460</xdr:colOff>
      <xdr:row>5</xdr:row>
      <xdr:rowOff>160021</xdr:rowOff>
    </xdr:from>
    <xdr:to>
      <xdr:col>3</xdr:col>
      <xdr:colOff>527660</xdr:colOff>
      <xdr:row>10</xdr:row>
      <xdr:rowOff>38101</xdr:rowOff>
    </xdr:to>
    <mc:AlternateContent xmlns:mc="http://schemas.openxmlformats.org/markup-compatibility/2006" xmlns:a14="http://schemas.microsoft.com/office/drawing/2010/main">
      <mc:Choice Requires="a14">
        <xdr:graphicFrame macro="">
          <xdr:nvGraphicFramePr>
            <xdr:cNvPr id="18" name="Year">
              <a:extLst>
                <a:ext uri="{FF2B5EF4-FFF2-40B4-BE49-F238E27FC236}">
                  <a16:creationId xmlns:a16="http://schemas.microsoft.com/office/drawing/2014/main" id="{84FE76BA-3068-DED2-9DE1-71A4ABBBBFA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4460" y="1049021"/>
              <a:ext cx="2232000" cy="767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124460</xdr:colOff>
      <xdr:row>10</xdr:row>
      <xdr:rowOff>147321</xdr:rowOff>
    </xdr:from>
    <xdr:to>
      <xdr:col>3</xdr:col>
      <xdr:colOff>527660</xdr:colOff>
      <xdr:row>18</xdr:row>
      <xdr:rowOff>1</xdr:rowOff>
    </xdr:to>
    <mc:AlternateContent xmlns:mc="http://schemas.openxmlformats.org/markup-compatibility/2006" xmlns:a14="http://schemas.microsoft.com/office/drawing/2010/main">
      <mc:Choice Requires="a14">
        <xdr:graphicFrame macro="">
          <xdr:nvGraphicFramePr>
            <xdr:cNvPr id="19" name="Month Number">
              <a:extLst>
                <a:ext uri="{FF2B5EF4-FFF2-40B4-BE49-F238E27FC236}">
                  <a16:creationId xmlns:a16="http://schemas.microsoft.com/office/drawing/2014/main" id="{D26FDB8F-1BB5-6C0C-279E-E6BF3FE3000E}"/>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124460" y="1925321"/>
              <a:ext cx="2232000" cy="1275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kar gawade" refreshedDate="45823.510905555559" createdVersion="5" refreshedVersion="8" minRefreshableVersion="3" recordCount="0" supportSubquery="1" supportAdvancedDrill="1" xr:uid="{E58E2240-1A0E-493C-8969-F0B50B4A412E}">
  <cacheSource type="external" connectionId="2"/>
  <cacheFields count="3">
    <cacheField name="[PurchaseData].[Product].[Product]" caption="Product" numFmtId="0" hierarchy="12" level="1">
      <sharedItems count="4">
        <s v="Item-1"/>
        <s v="Item-2"/>
        <s v="Item-3"/>
        <s v="Item-4"/>
      </sharedItems>
    </cacheField>
    <cacheField name="[Measures].[Sum of Qty]" caption="Sum of Qty" numFmtId="0" hierarchy="24" level="32767"/>
    <cacheField name="[PurchaseData].[Vendor].[Vendor]" caption="Vendor" numFmtId="0" hierarchy="16" level="1">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2"/>
      </fieldsUsage>
    </cacheHierarchy>
    <cacheHierarchy uniqueName="[PurchaseData].[Status]" caption="Status" attribute="1" defaultMemberUniqueName="[PurchaseData].[Status].[All]" allUniqueName="[PurchaseData].[Status].[All]" dimensionUniqueName="[PurchaseData]" displayFolder="" count="2" memberValueDatatype="130" unbalanced="0"/>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In]" caption="Sum of InventoryIn" measure="1" displayFolder="" measureGroup="PurchaseData" count="0" hidden="1">
      <extLst>
        <ext xmlns:x15="http://schemas.microsoft.com/office/spreadsheetml/2010/11/main" uri="{B97F6D7D-B522-45F9-BDA1-12C45D357490}">
          <x15:cacheHierarchy aggregatedColumn="18"/>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Count of Status]" caption="Count of Status" measure="1" displayFolder="" measureGroup="PurchaseData" count="0" hidden="1">
      <extLst>
        <ext xmlns:x15="http://schemas.microsoft.com/office/spreadsheetml/2010/11/main" uri="{B97F6D7D-B522-45F9-BDA1-12C45D357490}">
          <x15:cacheHierarchy aggregatedColumn="17"/>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Status]" caption="Distinct Count of Status" measure="1" displayFolder="" measureGroup="PurchaseData" count="0" hidden="1">
      <extLst>
        <ext xmlns:x15="http://schemas.microsoft.com/office/spreadsheetml/2010/11/main" uri="{B97F6D7D-B522-45F9-BDA1-12C45D357490}">
          <x15:cacheHierarchy aggregatedColumn="17"/>
        </ext>
      </extLst>
    </cacheHierarchy>
    <cacheHierarchy uniqueName="[Measures].[Count of POAmount]" caption="Count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Distinct Count of POAmount]" caption="Distinct Count of POAmount" measure="1" displayFolder="" measureGroup="PurchaseData" count="0" hidden="1">
      <extLst>
        <ext xmlns:x15="http://schemas.microsoft.com/office/spreadsheetml/2010/11/main" uri="{B97F6D7D-B522-45F9-BDA1-12C45D357490}">
          <x15:cacheHierarchy aggregatedColumn="15"/>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kar gawade" refreshedDate="45823.510909259261" createdVersion="5" refreshedVersion="8" minRefreshableVersion="3" recordCount="0" supportSubquery="1" supportAdvancedDrill="1" xr:uid="{5DA44E36-09D5-4127-B275-B98D4954895B}">
  <cacheSource type="external" connectionId="2"/>
  <cacheFields count="3">
    <cacheField name="[PurchaseData].[Status].[Status]" caption="Status" numFmtId="0" hierarchy="17" level="1">
      <sharedItems count="2">
        <s v="Pending"/>
        <s v="Received"/>
      </sharedItems>
    </cacheField>
    <cacheField name="[Measures].[Count of PO#]" caption="Count of PO#" numFmtId="0" hierarchy="31" level="32767"/>
    <cacheField name="[PurchaseData].[Vendor].[Vendor]" caption="Vendor" numFmtId="0" hierarchy="16" level="1">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0"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2"/>
      </fieldsUsage>
    </cacheHierarchy>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0"/>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In]" caption="Sum of InventoryIn" measure="1" displayFolder="" measureGroup="PurchaseData" count="0" hidden="1">
      <extLst>
        <ext xmlns:x15="http://schemas.microsoft.com/office/spreadsheetml/2010/11/main" uri="{B97F6D7D-B522-45F9-BDA1-12C45D357490}">
          <x15:cacheHierarchy aggregatedColumn="18"/>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Count of Status]" caption="Count of Status" measure="1" displayFolder="" measureGroup="PurchaseData" count="0" hidden="1">
      <extLst>
        <ext xmlns:x15="http://schemas.microsoft.com/office/spreadsheetml/2010/11/main" uri="{B97F6D7D-B522-45F9-BDA1-12C45D357490}">
          <x15:cacheHierarchy aggregatedColumn="17"/>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Status]" caption="Distinct Count of Status" measure="1" displayFolder="" measureGroup="PurchaseData" count="0" hidden="1">
      <extLst>
        <ext xmlns:x15="http://schemas.microsoft.com/office/spreadsheetml/2010/11/main" uri="{B97F6D7D-B522-45F9-BDA1-12C45D357490}">
          <x15:cacheHierarchy aggregatedColumn="17"/>
        </ext>
      </extLst>
    </cacheHierarchy>
    <cacheHierarchy uniqueName="[Measures].[Count of POAmount]" caption="Count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Distinct Count of POAmount]" caption="Distinct Count of POAmount" measure="1" displayFolder="" measureGroup="PurchaseData" count="0" hidden="1">
      <extLst>
        <ext xmlns:x15="http://schemas.microsoft.com/office/spreadsheetml/2010/11/main" uri="{B97F6D7D-B522-45F9-BDA1-12C45D357490}">
          <x15:cacheHierarchy aggregatedColumn="15"/>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kar gawade" refreshedDate="45823.510909259261" createdVersion="5" refreshedVersion="8" minRefreshableVersion="3" recordCount="0" supportSubquery="1" supportAdvancedDrill="1" xr:uid="{DA436745-45BE-43F3-A992-992B48CD0D7D}">
  <cacheSource type="external" connectionId="2"/>
  <cacheFields count="2">
    <cacheField name="[Measures].[Distinct Count of Vendor]" caption="Distinct Count of Vendor" numFmtId="0" hierarchy="33" level="32767"/>
    <cacheField name="[PurchaseData].[Vendor].[Vendor]" caption="Vendor" numFmtId="0" hierarchy="16" level="1">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0"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1"/>
      </fieldsUsage>
    </cacheHierarchy>
    <cacheHierarchy uniqueName="[PurchaseData].[Status]" caption="Status" attribute="1" defaultMemberUniqueName="[PurchaseData].[Status].[All]" allUniqueName="[PurchaseData].[Status].[All]" dimensionUniqueName="[PurchaseData]" displayFolder="" count="2" memberValueDatatype="130" unbalanced="0"/>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In]" caption="Sum of InventoryIn" measure="1" displayFolder="" measureGroup="PurchaseData" count="0" hidden="1">
      <extLst>
        <ext xmlns:x15="http://schemas.microsoft.com/office/spreadsheetml/2010/11/main" uri="{B97F6D7D-B522-45F9-BDA1-12C45D357490}">
          <x15:cacheHierarchy aggregatedColumn="18"/>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Count of Status]" caption="Count of Status" measure="1" displayFolder="" measureGroup="PurchaseData" count="0" hidden="1">
      <extLst>
        <ext xmlns:x15="http://schemas.microsoft.com/office/spreadsheetml/2010/11/main" uri="{B97F6D7D-B522-45F9-BDA1-12C45D357490}">
          <x15:cacheHierarchy aggregatedColumn="17"/>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Status]" caption="Distinct Count of Status" measure="1" displayFolder="" measureGroup="PurchaseData" count="0" hidden="1">
      <extLst>
        <ext xmlns:x15="http://schemas.microsoft.com/office/spreadsheetml/2010/11/main" uri="{B97F6D7D-B522-45F9-BDA1-12C45D357490}">
          <x15:cacheHierarchy aggregatedColumn="17"/>
        </ext>
      </extLst>
    </cacheHierarchy>
    <cacheHierarchy uniqueName="[Measures].[Count of POAmount]" caption="Count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Distinct Count of POAmount]" caption="Distinct Count of POAmount" measure="1" displayFolder="" measureGroup="PurchaseData" count="0" hidden="1">
      <extLst>
        <ext xmlns:x15="http://schemas.microsoft.com/office/spreadsheetml/2010/11/main" uri="{B97F6D7D-B522-45F9-BDA1-12C45D357490}">
          <x15:cacheHierarchy aggregatedColumn="15"/>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kar gawade" refreshedDate="45823.440400810185" createdVersion="3" refreshedVersion="8" minRefreshableVersion="3" recordCount="0" supportSubquery="1" supportAdvancedDrill="1" xr:uid="{D5DF7BF5-683F-4E39-A008-E11C45C49B4E}">
  <cacheSource type="external" connectionId="2">
    <extLst>
      <ext xmlns:x14="http://schemas.microsoft.com/office/spreadsheetml/2009/9/main" uri="{F057638F-6D5F-4e77-A914-E7F072B9BCA8}">
        <x14:sourceConnection name="ThisWorkbookDataModel"/>
      </ext>
    </extLst>
  </cacheSource>
  <cacheFields count="0"/>
  <cacheHierarchies count="3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Day]" caption="Day" attribute="1" time="1" defaultMemberUniqueName="[Calendar].[Day].[All]" allUniqueName="[Calendar].[Day].[All]" dimensionUniqueName="[Calendar]" displayFolder="" count="2" memberValueDatatype="20" unbalanced="0"/>
    <cacheHierarchy uniqueName="[Measures]" caption="Measures" attribute="1" keyAttribute="1" defaultMemberUniqueName="[Measures].[__No measures defined]" dimensionUniqueName="[Measures]" displayFolder="" measures="1" count="1" memberValueDatatype="130" unbalanced="0"/>
    <cacheHierarchy uniqueName="[PurchaseData].[S.No]" caption="S.No" attribute="1" defaultMemberUniqueName="[PurchaseData].[S.No].[All]" allUniqueName="[PurchaseData].[S.No].[All]" dimensionUniqueName="[PurchaseData]" displayFolder="" count="2" memberValueDatatype="20" unbalanced="0"/>
    <cacheHierarchy uniqueName="[PurchaseData].[PO#]" caption="PO#" attribute="1" defaultMemberUniqueName="[PurchaseData].[PO#].[All]" allUniqueName="[PurchaseData].[PO#].[All]" dimensionUniqueName="[PurchaseData]" displayFolder="" count="2" memberValueDatatype="20" unbalanced="0"/>
    <cacheHierarchy uniqueName="[PurchaseData].[PO Date]" caption="PO Date" attribute="1" time="1" defaultMemberUniqueName="[PurchaseData].[PO Date].[All]" allUniqueName="[PurchaseData].[PO Date].[All]" dimensionUniqueName="[PurchaseData]" displayFolder="" count="2"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2" memberValueDatatype="20" unbalanced="0"/>
    <cacheHierarchy uniqueName="[PurchaseData].[Price]" caption="Price" attribute="1" defaultMemberUniqueName="[PurchaseData].[Price].[All]" allUniqueName="[PurchaseData].[Price].[All]" dimensionUniqueName="[PurchaseData]" displayFolder="" count="2" memberValueDatatype="20" unbalanced="0"/>
    <cacheHierarchy uniqueName="[PurchaseData].[POAmount]" caption="POAmount" attribute="1" defaultMemberUniqueName="[PurchaseData].[POAmount].[All]" allUniqueName="[PurchaseData].[POAmount].[All]" dimensionUniqueName="[PurchaseData]" displayFolder="" count="2"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cacheHierarchy uniqueName="[PurchaseData].[InventoryIn]" caption="InventoryIn" attribute="1" defaultMemberUniqueName="[PurchaseData].[InventoryIn].[All]" allUniqueName="[PurchaseData].[InventoryIn].[All]" dimensionUniqueName="[PurchaseData]" displayFolder="" count="2" memberValueDatatype="20" unbalanced="0"/>
    <cacheHierarchy uniqueName="[PurchaseData].[InventoryOut]" caption="InventoryOut" attribute="1" defaultMemberUniqueName="[PurchaseData].[InventoryOut].[All]" allUniqueName="[PurchaseData].[InventoryOut].[All]" dimensionUniqueName="[PurchaseData]" displayFolder="" count="2" memberValueDatatype="5" unbalanced="0"/>
    <cacheHierarchy uniqueName="[PurchaseData].[Balance]" caption="Balance" attribute="1" defaultMemberUniqueName="[PurchaseData].[Balance].[All]" allUniqueName="[PurchaseData].[Balance].[All]" dimensionUniqueName="[PurchaseData]" displayFolder="" count="2"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6"/>
        </ext>
      </extLst>
    </cacheHierarchy>
    <cacheHierarchy uniqueName="[Measures].[Sum of InventoryIn]" caption="Sum of InventoryIn"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1"/>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20"/>
        </ext>
      </extLst>
    </cacheHierarchy>
    <cacheHierarchy uniqueName="[Measures].[Count of Status]" caption="Count of Status" measure="1" displayFolder="" measureGroup="PurchaseData" count="0" hidden="1">
      <extLst>
        <ext xmlns:x15="http://schemas.microsoft.com/office/spreadsheetml/2010/11/main" uri="{B97F6D7D-B522-45F9-BDA1-12C45D357490}">
          <x15:cacheHierarchy aggregatedColumn="18"/>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1"/>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1"/>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7"/>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7"/>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3"/>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3"/>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licerData="1" pivotCacheId="156974543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kar gawade" refreshedDate="45823.510905787036" createdVersion="5" refreshedVersion="8" minRefreshableVersion="3" recordCount="0" supportSubquery="1" supportAdvancedDrill="1" xr:uid="{78282031-1862-4E4C-8DF6-1B415B224036}">
  <cacheSource type="external" connectionId="2"/>
  <cacheFields count="2">
    <cacheField name="[Measures].[Distinct Count of Product]" caption="Distinct Count of Product" numFmtId="0" hierarchy="35" level="32767"/>
    <cacheField name="[PurchaseData].[Vendor].[Vendor]" caption="Vendor" numFmtId="0" hierarchy="16" level="1">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0"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1"/>
      </fieldsUsage>
    </cacheHierarchy>
    <cacheHierarchy uniqueName="[PurchaseData].[Status]" caption="Status" attribute="1" defaultMemberUniqueName="[PurchaseData].[Status].[All]" allUniqueName="[PurchaseData].[Status].[All]" dimensionUniqueName="[PurchaseData]" displayFolder="" count="2" memberValueDatatype="130" unbalanced="0"/>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In]" caption="Sum of InventoryIn" measure="1" displayFolder="" measureGroup="PurchaseData" count="0" hidden="1">
      <extLst>
        <ext xmlns:x15="http://schemas.microsoft.com/office/spreadsheetml/2010/11/main" uri="{B97F6D7D-B522-45F9-BDA1-12C45D357490}">
          <x15:cacheHierarchy aggregatedColumn="18"/>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Count of Status]" caption="Count of Status" measure="1" displayFolder="" measureGroup="PurchaseData" count="0" hidden="1">
      <extLst>
        <ext xmlns:x15="http://schemas.microsoft.com/office/spreadsheetml/2010/11/main" uri="{B97F6D7D-B522-45F9-BDA1-12C45D357490}">
          <x15:cacheHierarchy aggregatedColumn="17"/>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oneField="1" hidden="1">
      <fieldsUsage count="1">
        <fieldUsage x="0"/>
      </fieldsUsage>
      <extLst>
        <ext xmlns:x15="http://schemas.microsoft.com/office/spreadsheetml/2010/11/main" uri="{B97F6D7D-B522-45F9-BDA1-12C45D357490}">
          <x15:cacheHierarchy aggregatedColumn="12"/>
        </ext>
      </extLst>
    </cacheHierarchy>
    <cacheHierarchy uniqueName="[Measures].[Distinct Count of Status]" caption="Distinct Count of Status" measure="1" displayFolder="" measureGroup="PurchaseData" count="0" hidden="1">
      <extLst>
        <ext xmlns:x15="http://schemas.microsoft.com/office/spreadsheetml/2010/11/main" uri="{B97F6D7D-B522-45F9-BDA1-12C45D357490}">
          <x15:cacheHierarchy aggregatedColumn="17"/>
        </ext>
      </extLst>
    </cacheHierarchy>
    <cacheHierarchy uniqueName="[Measures].[Count of POAmount]" caption="Count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Distinct Count of POAmount]" caption="Distinct Count of POAmount" measure="1" displayFolder="" measureGroup="PurchaseData" count="0" hidden="1">
      <extLst>
        <ext xmlns:x15="http://schemas.microsoft.com/office/spreadsheetml/2010/11/main" uri="{B97F6D7D-B522-45F9-BDA1-12C45D357490}">
          <x15:cacheHierarchy aggregatedColumn="15"/>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kar gawade" refreshedDate="45823.510906597221" createdVersion="5" refreshedVersion="8" minRefreshableVersion="3" recordCount="0" supportSubquery="1" supportAdvancedDrill="1" xr:uid="{0AADCD98-5638-4F3F-9032-96045DE92DB9}">
  <cacheSource type="external" connectionId="2"/>
  <cacheFields count="3">
    <cacheField name="[Measures].[Sum of POAmount]" caption="Sum of POAmount" numFmtId="0" hierarchy="25" level="32767"/>
    <cacheField name="[Calendar].[Day].[Day]" caption="Day" numFmtId="0" hierarchy="8" level="1">
      <sharedItems containsSemiMixedTypes="0" containsString="0" containsNumber="1" containsInteger="1" minValue="1" maxValue="31" count="29">
        <n v="1"/>
        <n v="2"/>
        <n v="4"/>
        <n v="5"/>
        <n v="6"/>
        <n v="7"/>
        <n v="8"/>
        <n v="9"/>
        <n v="10"/>
        <n v="11"/>
        <n v="12"/>
        <n v="13"/>
        <n v="14"/>
        <n v="15"/>
        <n v="16"/>
        <n v="17"/>
        <n v="18"/>
        <n v="19"/>
        <n v="20"/>
        <n v="21"/>
        <n v="22"/>
        <n v="23"/>
        <n v="24"/>
        <n v="25"/>
        <n v="26"/>
        <n v="27"/>
        <n v="28"/>
        <n v="29"/>
        <n v="31"/>
      </sharedItems>
      <extLst>
        <ext xmlns:x15="http://schemas.microsoft.com/office/spreadsheetml/2010/11/main" uri="{4F2E5C28-24EA-4eb8-9CBF-B6C8F9C3D259}">
          <x15:cachedUniqueNames>
            <x15:cachedUniqueName index="0" name="[Calendar].[Day].&amp;[1]"/>
            <x15:cachedUniqueName index="1" name="[Calendar].[Day].&amp;[2]"/>
            <x15:cachedUniqueName index="2" name="[Calendar].[Day].&amp;[4]"/>
            <x15:cachedUniqueName index="3" name="[Calendar].[Day].&amp;[5]"/>
            <x15:cachedUniqueName index="4" name="[Calendar].[Day].&amp;[6]"/>
            <x15:cachedUniqueName index="5" name="[Calendar].[Day].&amp;[7]"/>
            <x15:cachedUniqueName index="6" name="[Calendar].[Day].&amp;[8]"/>
            <x15:cachedUniqueName index="7" name="[Calendar].[Day].&amp;[9]"/>
            <x15:cachedUniqueName index="8" name="[Calendar].[Day].&amp;[10]"/>
            <x15:cachedUniqueName index="9" name="[Calendar].[Day].&amp;[11]"/>
            <x15:cachedUniqueName index="10" name="[Calendar].[Day].&amp;[12]"/>
            <x15:cachedUniqueName index="11" name="[Calendar].[Day].&amp;[13]"/>
            <x15:cachedUniqueName index="12" name="[Calendar].[Day].&amp;[14]"/>
            <x15:cachedUniqueName index="13" name="[Calendar].[Day].&amp;[15]"/>
            <x15:cachedUniqueName index="14" name="[Calendar].[Day].&amp;[16]"/>
            <x15:cachedUniqueName index="15" name="[Calendar].[Day].&amp;[17]"/>
            <x15:cachedUniqueName index="16" name="[Calendar].[Day].&amp;[18]"/>
            <x15:cachedUniqueName index="17" name="[Calendar].[Day].&amp;[19]"/>
            <x15:cachedUniqueName index="18" name="[Calendar].[Day].&amp;[20]"/>
            <x15:cachedUniqueName index="19" name="[Calendar].[Day].&amp;[21]"/>
            <x15:cachedUniqueName index="20" name="[Calendar].[Day].&amp;[22]"/>
            <x15:cachedUniqueName index="21" name="[Calendar].[Day].&amp;[23]"/>
            <x15:cachedUniqueName index="22" name="[Calendar].[Day].&amp;[24]"/>
            <x15:cachedUniqueName index="23" name="[Calendar].[Day].&amp;[25]"/>
            <x15:cachedUniqueName index="24" name="[Calendar].[Day].&amp;[26]"/>
            <x15:cachedUniqueName index="25" name="[Calendar].[Day].&amp;[27]"/>
            <x15:cachedUniqueName index="26" name="[Calendar].[Day].&amp;[28]"/>
            <x15:cachedUniqueName index="27" name="[Calendar].[Day].&amp;[29]"/>
            <x15:cachedUniqueName index="28" name="[Calendar].[Day].&amp;[31]"/>
          </x15:cachedUniqueNames>
        </ext>
      </extLst>
    </cacheField>
    <cacheField name="[PurchaseData].[Vendor].[Vendor]" caption="Vendor" numFmtId="0" hierarchy="16" level="1">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2" memberValueDatatype="20" unbalanced="0">
      <fieldsUsage count="2">
        <fieldUsage x="-1"/>
        <fieldUsage x="1"/>
      </fieldsUsage>
    </cacheHierarchy>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0"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2"/>
      </fieldsUsage>
    </cacheHierarchy>
    <cacheHierarchy uniqueName="[PurchaseData].[Status]" caption="Status" attribute="1" defaultMemberUniqueName="[PurchaseData].[Status].[All]" allUniqueName="[PurchaseData].[Status].[All]" dimensionUniqueName="[PurchaseData]" displayFolder="" count="2" memberValueDatatype="130" unbalanced="0"/>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InventoryIn]" caption="Sum of InventoryIn" measure="1" displayFolder="" measureGroup="PurchaseData" count="0" hidden="1">
      <extLst>
        <ext xmlns:x15="http://schemas.microsoft.com/office/spreadsheetml/2010/11/main" uri="{B97F6D7D-B522-45F9-BDA1-12C45D357490}">
          <x15:cacheHierarchy aggregatedColumn="18"/>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Count of Status]" caption="Count of Status" measure="1" displayFolder="" measureGroup="PurchaseData" count="0" hidden="1">
      <extLst>
        <ext xmlns:x15="http://schemas.microsoft.com/office/spreadsheetml/2010/11/main" uri="{B97F6D7D-B522-45F9-BDA1-12C45D357490}">
          <x15:cacheHierarchy aggregatedColumn="17"/>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Status]" caption="Distinct Count of Status" measure="1" displayFolder="" measureGroup="PurchaseData" count="0" hidden="1">
      <extLst>
        <ext xmlns:x15="http://schemas.microsoft.com/office/spreadsheetml/2010/11/main" uri="{B97F6D7D-B522-45F9-BDA1-12C45D357490}">
          <x15:cacheHierarchy aggregatedColumn="17"/>
        </ext>
      </extLst>
    </cacheHierarchy>
    <cacheHierarchy uniqueName="[Measures].[Count of POAmount]" caption="Count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Distinct Count of POAmount]" caption="Distinct Count of POAmount" measure="1" displayFolder="" measureGroup="PurchaseData" count="0" hidden="1">
      <extLst>
        <ext xmlns:x15="http://schemas.microsoft.com/office/spreadsheetml/2010/11/main" uri="{B97F6D7D-B522-45F9-BDA1-12C45D357490}">
          <x15:cacheHierarchy aggregatedColumn="15"/>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kar gawade" refreshedDate="45823.510907060183" createdVersion="5" refreshedVersion="8" minRefreshableVersion="3" recordCount="0" supportSubquery="1" supportAdvancedDrill="1" xr:uid="{910E8690-AEB4-4511-9A6A-662C39D7FA43}">
  <cacheSource type="external" connectionId="2"/>
  <cacheFields count="3">
    <cacheField name="[PurchaseData].[Product].[Product]" caption="Product" numFmtId="0" hierarchy="12" level="1">
      <sharedItems count="4">
        <s v="Item-1"/>
        <s v="Item-2"/>
        <s v="Item-3"/>
        <s v="Item-4"/>
      </sharedItems>
    </cacheField>
    <cacheField name="[Measures].[Sum of POAmount]" caption="Sum of POAmount" numFmtId="0" hierarchy="25" level="32767"/>
    <cacheField name="[PurchaseData].[Vendor].[Vendor]" caption="Vendor" numFmtId="0" hierarchy="16" level="1">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2"/>
      </fieldsUsage>
    </cacheHierarchy>
    <cacheHierarchy uniqueName="[PurchaseData].[Status]" caption="Status" attribute="1" defaultMemberUniqueName="[PurchaseData].[Status].[All]" allUniqueName="[PurchaseData].[Status].[All]" dimensionUniqueName="[PurchaseData]" displayFolder="" count="2" memberValueDatatype="130" unbalanced="0"/>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InventoryIn]" caption="Sum of InventoryIn" measure="1" displayFolder="" measureGroup="PurchaseData" count="0" hidden="1">
      <extLst>
        <ext xmlns:x15="http://schemas.microsoft.com/office/spreadsheetml/2010/11/main" uri="{B97F6D7D-B522-45F9-BDA1-12C45D357490}">
          <x15:cacheHierarchy aggregatedColumn="18"/>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Count of Status]" caption="Count of Status" measure="1" displayFolder="" measureGroup="PurchaseData" count="0" hidden="1">
      <extLst>
        <ext xmlns:x15="http://schemas.microsoft.com/office/spreadsheetml/2010/11/main" uri="{B97F6D7D-B522-45F9-BDA1-12C45D357490}">
          <x15:cacheHierarchy aggregatedColumn="17"/>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Status]" caption="Distinct Count of Status" measure="1" displayFolder="" measureGroup="PurchaseData" count="0" hidden="1">
      <extLst>
        <ext xmlns:x15="http://schemas.microsoft.com/office/spreadsheetml/2010/11/main" uri="{B97F6D7D-B522-45F9-BDA1-12C45D357490}">
          <x15:cacheHierarchy aggregatedColumn="17"/>
        </ext>
      </extLst>
    </cacheHierarchy>
    <cacheHierarchy uniqueName="[Measures].[Count of POAmount]" caption="Count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Distinct Count of POAmount]" caption="Distinct Count of POAmount" measure="1" displayFolder="" measureGroup="PurchaseData" count="0" hidden="1">
      <extLst>
        <ext xmlns:x15="http://schemas.microsoft.com/office/spreadsheetml/2010/11/main" uri="{B97F6D7D-B522-45F9-BDA1-12C45D357490}">
          <x15:cacheHierarchy aggregatedColumn="15"/>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kar gawade" refreshedDate="45823.510907407406" createdVersion="5" refreshedVersion="8" minRefreshableVersion="3" recordCount="0" supportSubquery="1" supportAdvancedDrill="1" xr:uid="{4DB56DDE-96CB-42FD-8A1E-406DD19F3411}">
  <cacheSource type="external" connectionId="2"/>
  <cacheFields count="3">
    <cacheField name="[Measures].[Sum of POAmount]" caption="Sum of POAmount" numFmtId="0" hierarchy="25" level="32767"/>
    <cacheField name="[Calendar].[Month].[Month]" caption="Month" numFmtId="0" hierarchy="4" level="1">
      <sharedItems count="9">
        <s v="January"/>
        <s v="February"/>
        <s v="March"/>
        <s v="April"/>
        <s v="May"/>
        <s v="June"/>
        <s v="July"/>
        <s v="August"/>
        <s v="September"/>
      </sharedItems>
    </cacheField>
    <cacheField name="[PurchaseData].[Vendor].[Vendor]" caption="Vendor" numFmtId="0" hierarchy="16" level="1">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0"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2"/>
      </fieldsUsage>
    </cacheHierarchy>
    <cacheHierarchy uniqueName="[PurchaseData].[Status]" caption="Status" attribute="1" defaultMemberUniqueName="[PurchaseData].[Status].[All]" allUniqueName="[PurchaseData].[Status].[All]" dimensionUniqueName="[PurchaseData]" displayFolder="" count="2" memberValueDatatype="130" unbalanced="0"/>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InventoryIn]" caption="Sum of InventoryIn" measure="1" displayFolder="" measureGroup="PurchaseData" count="0" hidden="1">
      <extLst>
        <ext xmlns:x15="http://schemas.microsoft.com/office/spreadsheetml/2010/11/main" uri="{B97F6D7D-B522-45F9-BDA1-12C45D357490}">
          <x15:cacheHierarchy aggregatedColumn="18"/>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Count of Status]" caption="Count of Status" measure="1" displayFolder="" measureGroup="PurchaseData" count="0" hidden="1">
      <extLst>
        <ext xmlns:x15="http://schemas.microsoft.com/office/spreadsheetml/2010/11/main" uri="{B97F6D7D-B522-45F9-BDA1-12C45D357490}">
          <x15:cacheHierarchy aggregatedColumn="17"/>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Status]" caption="Distinct Count of Status" measure="1" displayFolder="" measureGroup="PurchaseData" count="0" hidden="1">
      <extLst>
        <ext xmlns:x15="http://schemas.microsoft.com/office/spreadsheetml/2010/11/main" uri="{B97F6D7D-B522-45F9-BDA1-12C45D357490}">
          <x15:cacheHierarchy aggregatedColumn="17"/>
        </ext>
      </extLst>
    </cacheHierarchy>
    <cacheHierarchy uniqueName="[Measures].[Count of POAmount]" caption="Count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Distinct Count of POAmount]" caption="Distinct Count of POAmount" measure="1" displayFolder="" measureGroup="PurchaseData" count="0" hidden="1">
      <extLst>
        <ext xmlns:x15="http://schemas.microsoft.com/office/spreadsheetml/2010/11/main" uri="{B97F6D7D-B522-45F9-BDA1-12C45D357490}">
          <x15:cacheHierarchy aggregatedColumn="15"/>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kar gawade" refreshedDate="45823.510907870368" createdVersion="5" refreshedVersion="8" minRefreshableVersion="3" recordCount="0" supportSubquery="1" supportAdvancedDrill="1" xr:uid="{2354CF90-8C6A-4F23-82BE-F757FD972A56}">
  <cacheSource type="external" connectionId="2"/>
  <cacheFields count="2">
    <cacheField name="[Measures].[Sum of Qty]" caption="Sum of Qty" numFmtId="0" hierarchy="24" level="32767"/>
    <cacheField name="[PurchaseData].[Vendor].[Vendor]" caption="Vendor" numFmtId="0" hierarchy="16" level="1">
      <sharedItems count="10">
        <s v="Vendor-1"/>
        <s v="Vendor-10"/>
        <s v="Vendor-2"/>
        <s v="Vendor-3"/>
        <s v="Vendor-4"/>
        <s v="Vendor-5"/>
        <s v="Vendor-6"/>
        <s v="Vendor-7"/>
        <s v="Vendor-8"/>
        <s v="Vendor-9"/>
      </sharedItems>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0"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1"/>
      </fieldsUsage>
    </cacheHierarchy>
    <cacheHierarchy uniqueName="[PurchaseData].[Status]" caption="Status" attribute="1" defaultMemberUniqueName="[PurchaseData].[Status].[All]" allUniqueName="[PurchaseData].[Status].[All]" dimensionUniqueName="[PurchaseData]" displayFolder="" count="2" memberValueDatatype="130" unbalanced="0"/>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In]" caption="Sum of InventoryIn" measure="1" displayFolder="" measureGroup="PurchaseData" count="0" hidden="1">
      <extLst>
        <ext xmlns:x15="http://schemas.microsoft.com/office/spreadsheetml/2010/11/main" uri="{B97F6D7D-B522-45F9-BDA1-12C45D357490}">
          <x15:cacheHierarchy aggregatedColumn="18"/>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Count of Status]" caption="Count of Status" measure="1" displayFolder="" measureGroup="PurchaseData" count="0" hidden="1">
      <extLst>
        <ext xmlns:x15="http://schemas.microsoft.com/office/spreadsheetml/2010/11/main" uri="{B97F6D7D-B522-45F9-BDA1-12C45D357490}">
          <x15:cacheHierarchy aggregatedColumn="17"/>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Status]" caption="Distinct Count of Status" measure="1" displayFolder="" measureGroup="PurchaseData" count="0" hidden="1">
      <extLst>
        <ext xmlns:x15="http://schemas.microsoft.com/office/spreadsheetml/2010/11/main" uri="{B97F6D7D-B522-45F9-BDA1-12C45D357490}">
          <x15:cacheHierarchy aggregatedColumn="17"/>
        </ext>
      </extLst>
    </cacheHierarchy>
    <cacheHierarchy uniqueName="[Measures].[Count of POAmount]" caption="Count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Distinct Count of POAmount]" caption="Distinct Count of POAmount" measure="1" displayFolder="" measureGroup="PurchaseData" count="0" hidden="1">
      <extLst>
        <ext xmlns:x15="http://schemas.microsoft.com/office/spreadsheetml/2010/11/main" uri="{B97F6D7D-B522-45F9-BDA1-12C45D357490}">
          <x15:cacheHierarchy aggregatedColumn="15"/>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kar gawade" refreshedDate="45823.510908217591" createdVersion="5" refreshedVersion="8" minRefreshableVersion="3" recordCount="0" supportSubquery="1" supportAdvancedDrill="1" xr:uid="{6F79FEA5-570A-4AE6-AD2A-0DA4524BB720}">
  <cacheSource type="external" connectionId="2"/>
  <cacheFields count="2">
    <cacheField name="[Measures].[Sum of POAmount]" caption="Sum of POAmount" numFmtId="0" hierarchy="25" level="32767"/>
    <cacheField name="[PurchaseData].[Vendor].[Vendor]" caption="Vendor" numFmtId="0" hierarchy="16" level="1">
      <sharedItems count="10">
        <s v="Vendor-1"/>
        <s v="Vendor-10"/>
        <s v="Vendor-2"/>
        <s v="Vendor-3"/>
        <s v="Vendor-4"/>
        <s v="Vendor-5"/>
        <s v="Vendor-6"/>
        <s v="Vendor-7"/>
        <s v="Vendor-8"/>
        <s v="Vendor-9"/>
      </sharedItems>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0"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1"/>
      </fieldsUsage>
    </cacheHierarchy>
    <cacheHierarchy uniqueName="[PurchaseData].[Status]" caption="Status" attribute="1" defaultMemberUniqueName="[PurchaseData].[Status].[All]" allUniqueName="[PurchaseData].[Status].[All]" dimensionUniqueName="[PurchaseData]" displayFolder="" count="2" memberValueDatatype="130" unbalanced="0"/>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InventoryIn]" caption="Sum of InventoryIn" measure="1" displayFolder="" measureGroup="PurchaseData" count="0" hidden="1">
      <extLst>
        <ext xmlns:x15="http://schemas.microsoft.com/office/spreadsheetml/2010/11/main" uri="{B97F6D7D-B522-45F9-BDA1-12C45D357490}">
          <x15:cacheHierarchy aggregatedColumn="18"/>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Count of Status]" caption="Count of Status" measure="1" displayFolder="" measureGroup="PurchaseData" count="0" hidden="1">
      <extLst>
        <ext xmlns:x15="http://schemas.microsoft.com/office/spreadsheetml/2010/11/main" uri="{B97F6D7D-B522-45F9-BDA1-12C45D357490}">
          <x15:cacheHierarchy aggregatedColumn="17"/>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Status]" caption="Distinct Count of Status" measure="1" displayFolder="" measureGroup="PurchaseData" count="0" hidden="1">
      <extLst>
        <ext xmlns:x15="http://schemas.microsoft.com/office/spreadsheetml/2010/11/main" uri="{B97F6D7D-B522-45F9-BDA1-12C45D357490}">
          <x15:cacheHierarchy aggregatedColumn="17"/>
        </ext>
      </extLst>
    </cacheHierarchy>
    <cacheHierarchy uniqueName="[Measures].[Count of POAmount]" caption="Count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Distinct Count of POAmount]" caption="Distinct Count of POAmount" measure="1" displayFolder="" measureGroup="PurchaseData" count="0" hidden="1">
      <extLst>
        <ext xmlns:x15="http://schemas.microsoft.com/office/spreadsheetml/2010/11/main" uri="{B97F6D7D-B522-45F9-BDA1-12C45D357490}">
          <x15:cacheHierarchy aggregatedColumn="15"/>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kar gawade" refreshedDate="45823.510908564815" createdVersion="5" refreshedVersion="8" minRefreshableVersion="3" recordCount="0" supportSubquery="1" supportAdvancedDrill="1" xr:uid="{788F1D54-313C-4535-BC36-C079301D9322}">
  <cacheSource type="external" connectionId="2"/>
  <cacheFields count="3">
    <cacheField name="[PurchaseData].[Product].[Product]" caption="Product" numFmtId="0" hierarchy="12" level="1">
      <sharedItems count="4">
        <s v="Item-1"/>
        <s v="Item-2"/>
        <s v="Item-3"/>
        <s v="Item-4"/>
      </sharedItems>
    </cacheField>
    <cacheField name="[Measures].[Sum of InventoryOut]" caption="Sum of InventoryOut" numFmtId="0" hierarchy="28" level="32767"/>
    <cacheField name="[PurchaseData].[Vendor].[Vendor]" caption="Vendor" numFmtId="0" hierarchy="16" level="1">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2"/>
      </fieldsUsage>
    </cacheHierarchy>
    <cacheHierarchy uniqueName="[PurchaseData].[Status]" caption="Status" attribute="1" defaultMemberUniqueName="[PurchaseData].[Status].[All]" allUniqueName="[PurchaseData].[Status].[All]" dimensionUniqueName="[PurchaseData]" displayFolder="" count="2" memberValueDatatype="130" unbalanced="0"/>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In]" caption="Sum of InventoryIn" measure="1" displayFolder="" measureGroup="PurchaseData" count="0" hidden="1">
      <extLst>
        <ext xmlns:x15="http://schemas.microsoft.com/office/spreadsheetml/2010/11/main" uri="{B97F6D7D-B522-45F9-BDA1-12C45D357490}">
          <x15:cacheHierarchy aggregatedColumn="18"/>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InventoryOut]" caption="Sum of InventoryOut" measure="1" displayFolder="" measureGroup="PurchaseData"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Status]" caption="Count of Status" measure="1" displayFolder="" measureGroup="PurchaseData" count="0" hidden="1">
      <extLst>
        <ext xmlns:x15="http://schemas.microsoft.com/office/spreadsheetml/2010/11/main" uri="{B97F6D7D-B522-45F9-BDA1-12C45D357490}">
          <x15:cacheHierarchy aggregatedColumn="17"/>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Status]" caption="Distinct Count of Status" measure="1" displayFolder="" measureGroup="PurchaseData" count="0" hidden="1">
      <extLst>
        <ext xmlns:x15="http://schemas.microsoft.com/office/spreadsheetml/2010/11/main" uri="{B97F6D7D-B522-45F9-BDA1-12C45D357490}">
          <x15:cacheHierarchy aggregatedColumn="17"/>
        </ext>
      </extLst>
    </cacheHierarchy>
    <cacheHierarchy uniqueName="[Measures].[Count of POAmount]" caption="Count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Distinct Count of POAmount]" caption="Distinct Count of POAmount" measure="1" displayFolder="" measureGroup="PurchaseData" count="0" hidden="1">
      <extLst>
        <ext xmlns:x15="http://schemas.microsoft.com/office/spreadsheetml/2010/11/main" uri="{B97F6D7D-B522-45F9-BDA1-12C45D357490}">
          <x15:cacheHierarchy aggregatedColumn="15"/>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kar gawade" refreshedDate="45823.510908912038" createdVersion="5" refreshedVersion="8" minRefreshableVersion="3" recordCount="0" supportSubquery="1" supportAdvancedDrill="1" xr:uid="{DA6FC814-718A-48EE-8AD0-EB4CBB0DE763}">
  <cacheSource type="external" connectionId="2"/>
  <cacheFields count="3">
    <cacheField name="[PurchaseData].[Product].[Product]" caption="Product" numFmtId="0" hierarchy="12" level="1">
      <sharedItems count="4">
        <s v="Item-1"/>
        <s v="Item-2"/>
        <s v="Item-3"/>
        <s v="Item-4"/>
      </sharedItems>
    </cacheField>
    <cacheField name="[Measures].[Sum of Balance]" caption="Sum of Balance" numFmtId="0" hierarchy="27" level="32767"/>
    <cacheField name="[PurchaseData].[Vendor].[Vendor]" caption="Vendor" numFmtId="0" hierarchy="16" level="1">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2"/>
      </fieldsUsage>
    </cacheHierarchy>
    <cacheHierarchy uniqueName="[PurchaseData].[Status]" caption="Status" attribute="1" defaultMemberUniqueName="[PurchaseData].[Status].[All]" allUniqueName="[PurchaseData].[Status].[All]" dimensionUniqueName="[PurchaseData]" displayFolder="" count="2" memberValueDatatype="130" unbalanced="0"/>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In]" caption="Sum of InventoryIn" measure="1" displayFolder="" measureGroup="PurchaseData" count="0" hidden="1">
      <extLst>
        <ext xmlns:x15="http://schemas.microsoft.com/office/spreadsheetml/2010/11/main" uri="{B97F6D7D-B522-45F9-BDA1-12C45D357490}">
          <x15:cacheHierarchy aggregatedColumn="18"/>
        </ext>
      </extLst>
    </cacheHierarchy>
    <cacheHierarchy uniqueName="[Measures].[Sum of Balance]" caption="Sum of Balance" measure="1" displayFolder="" measureGroup="PurchaseData"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Count of Status]" caption="Count of Status" measure="1" displayFolder="" measureGroup="PurchaseData" count="0" hidden="1">
      <extLst>
        <ext xmlns:x15="http://schemas.microsoft.com/office/spreadsheetml/2010/11/main" uri="{B97F6D7D-B522-45F9-BDA1-12C45D357490}">
          <x15:cacheHierarchy aggregatedColumn="17"/>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Status]" caption="Distinct Count of Status" measure="1" displayFolder="" measureGroup="PurchaseData" count="0" hidden="1">
      <extLst>
        <ext xmlns:x15="http://schemas.microsoft.com/office/spreadsheetml/2010/11/main" uri="{B97F6D7D-B522-45F9-BDA1-12C45D357490}">
          <x15:cacheHierarchy aggregatedColumn="17"/>
        </ext>
      </extLst>
    </cacheHierarchy>
    <cacheHierarchy uniqueName="[Measures].[Count of POAmount]" caption="Count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Distinct Count of POAmount]" caption="Distinct Count of POAmount" measure="1" displayFolder="" measureGroup="PurchaseData" count="0" hidden="1">
      <extLst>
        <ext xmlns:x15="http://schemas.microsoft.com/office/spreadsheetml/2010/11/main" uri="{B97F6D7D-B522-45F9-BDA1-12C45D357490}">
          <x15:cacheHierarchy aggregatedColumn="15"/>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312D5E-2217-4159-9BC5-B028DD423D2E}" name="PivotTable6" cacheId="233" applyNumberFormats="0" applyBorderFormats="0" applyFontFormats="0" applyPatternFormats="0" applyAlignmentFormats="0" applyWidthHeightFormats="1" dataCaption="Values" tag="5cca542d-01c9-4bb3-a107-c402c4472c8c" updatedVersion="8" minRefreshableVersion="3" useAutoFormatting="1" itemPrintTitles="1" createdVersion="5" indent="0" outline="1" outlineData="1" multipleFieldFilters="0" chartFormat="16">
  <location ref="K3:L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InventoryOut" fld="1" baseField="0" baseItem="0"/>
  </dataFields>
  <chartFormats count="1">
    <chartFormat chart="15" format="6" series="1">
      <pivotArea type="data" outline="0" fieldPosition="0">
        <references count="1">
          <reference field="4294967294" count="1" selected="0">
            <x v="0"/>
          </reference>
        </references>
      </pivotArea>
    </chartFormat>
  </chartFormats>
  <pivotHierarchies count="39">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6EC38EF-6D3B-4036-90FE-AE5CDC459B37}" name="PivotTable1" cacheId="212" applyNumberFormats="0" applyBorderFormats="0" applyFontFormats="0" applyPatternFormats="0" applyAlignmentFormats="0" applyWidthHeightFormats="1" dataCaption="Values" tag="390cc4aa-2bd4-40ec-8526-2b0f7827766f" updatedVersion="8" minRefreshableVersion="3" useAutoFormatting="1" itemPrintTitles="1" createdVersion="5" indent="0" outline="1" outlineData="1" multipleFieldFilters="0" chartFormat="7">
  <location ref="B3:C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Qty" fld="1" baseField="0" baseItem="0"/>
  </dataFields>
  <chartFormats count="5">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0" count="1" selected="0">
            <x v="0"/>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5" format="4">
      <pivotArea type="data" outline="0" fieldPosition="0">
        <references count="2">
          <reference field="4294967294" count="1" selected="0">
            <x v="0"/>
          </reference>
          <reference field="0" count="1" selected="0">
            <x v="2"/>
          </reference>
        </references>
      </pivotArea>
    </chartFormat>
    <chartFormat chart="5" format="5">
      <pivotArea type="data" outline="0" fieldPosition="0">
        <references count="2">
          <reference field="4294967294" count="1" selected="0">
            <x v="0"/>
          </reference>
          <reference field="0" count="1" selected="0">
            <x v="3"/>
          </reference>
        </references>
      </pivotArea>
    </chartFormat>
  </chartFormats>
  <pivotHierarchies count="39">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710F08F-D119-4A5F-96B8-2C47D1723CF4}" name="PivotTable5" cacheId="230" applyNumberFormats="0" applyBorderFormats="0" applyFontFormats="0" applyPatternFormats="0" applyAlignmentFormats="0" applyWidthHeightFormats="1" dataCaption="Values" tag="3ae47411-11c4-4252-94c9-941dae255cde" updatedVersion="8" minRefreshableVersion="3" useAutoFormatting="1" itemPrintTitles="1" createdVersion="5" indent="0" outline="1" outlineData="1" multipleFieldFilters="0" chartFormat="13">
  <location ref="H16:I27" firstHeaderRow="1" firstDataRow="1" firstDataCol="1"/>
  <pivotFields count="2">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1"/>
  </rowFields>
  <rowItems count="11">
    <i>
      <x v="1"/>
    </i>
    <i>
      <x/>
    </i>
    <i>
      <x v="3"/>
    </i>
    <i>
      <x v="5"/>
    </i>
    <i>
      <x v="2"/>
    </i>
    <i>
      <x v="8"/>
    </i>
    <i>
      <x v="4"/>
    </i>
    <i>
      <x v="6"/>
    </i>
    <i>
      <x v="9"/>
    </i>
    <i>
      <x v="7"/>
    </i>
    <i t="grand">
      <x/>
    </i>
  </rowItems>
  <colItems count="1">
    <i/>
  </colItems>
  <dataFields count="1">
    <dataField name="Sum of POAmount" fld="0" baseField="0" baseItem="0"/>
  </dataFields>
  <chartFormats count="2">
    <chartFormat chart="5"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s>
  <pivotHierarchies count="39">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977DC5-D8B0-48FD-ADF3-54CA9893F844}" name="PivotTable3" cacheId="224" applyNumberFormats="0" applyBorderFormats="0" applyFontFormats="0" applyPatternFormats="0" applyAlignmentFormats="0" applyWidthHeightFormats="1" dataCaption="Values" tag="74d2c47d-13d0-41cb-99b2-60f237cd04ee" updatedVersion="8" minRefreshableVersion="3" useAutoFormatting="1" itemPrintTitles="1" createdVersion="5" indent="0" outline="1" outlineData="1" multipleFieldFilters="0" chartFormat="8">
  <location ref="H3:I13"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POAmount" fld="0" baseField="0" baseItem="0"/>
  </dataFields>
  <chartFormats count="1">
    <chartFormat chart="5" format="1" series="1">
      <pivotArea type="data" outline="0" fieldPosition="0">
        <references count="1">
          <reference field="4294967294" count="1" selected="0">
            <x v="0"/>
          </reference>
        </references>
      </pivotArea>
    </chartFormat>
  </chartFormats>
  <pivotHierarchies count="39">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FCE3F3-A380-41F4-8D27-E493A269CAAE}" name="PivotTable7" cacheId="236" applyNumberFormats="0" applyBorderFormats="0" applyFontFormats="0" applyPatternFormats="0" applyAlignmentFormats="0" applyWidthHeightFormats="1" dataCaption="Values" tag="5cca542d-01c9-4bb3-a107-c402c4472c8c" updatedVersion="8" minRefreshableVersion="3" useAutoFormatting="1" itemPrintTitles="1" createdVersion="5" indent="0" outline="1" outlineData="1" multipleFieldFilters="0" chartFormat="11">
  <location ref="K13:L1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Balance" fld="1" baseField="0" baseItem="0"/>
  </dataFields>
  <chartFormats count="1">
    <chartFormat chart="10" format="1" series="1">
      <pivotArea type="data" outline="0" fieldPosition="0">
        <references count="1">
          <reference field="4294967294" count="1" selected="0">
            <x v="0"/>
          </reference>
        </references>
      </pivotArea>
    </chartFormat>
  </chartFormats>
  <pivotHierarchies count="39">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ED18F3-E551-4069-BBAD-11C5F0D28A35}" name="PivotTable4" cacheId="227" applyNumberFormats="0" applyBorderFormats="0" applyFontFormats="0" applyPatternFormats="0" applyAlignmentFormats="0" applyWidthHeightFormats="1" dataCaption="Values" tag="f22fbf93-1ddb-448f-b6a3-cc29e3e529e0" updatedVersion="8" minRefreshableVersion="3" useAutoFormatting="1" subtotalHiddenItems="1" itemPrintTitles="1" createdVersion="5" indent="0" outline="1" outlineData="1" multipleFieldFilters="0" chartFormat="24">
  <location ref="B18:C29" firstHeaderRow="1" firstDataRow="1" firstDataCol="1"/>
  <pivotFields count="2">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1"/>
  </rowFields>
  <rowItems count="11">
    <i>
      <x v="1"/>
    </i>
    <i>
      <x/>
    </i>
    <i>
      <x v="3"/>
    </i>
    <i>
      <x v="5"/>
    </i>
    <i>
      <x v="2"/>
    </i>
    <i>
      <x v="4"/>
    </i>
    <i>
      <x v="8"/>
    </i>
    <i>
      <x v="9"/>
    </i>
    <i>
      <x v="6"/>
    </i>
    <i>
      <x v="7"/>
    </i>
    <i t="grand">
      <x/>
    </i>
  </rowItems>
  <colItems count="1">
    <i/>
  </colItems>
  <dataFields count="1">
    <dataField name="Sum of Qty" fld="0" baseField="0" baseItem="0"/>
  </dataFields>
  <chartFormats count="2">
    <chartFormat chart="5" format="1"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s>
  <pivotHierarchies count="39">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969045-368C-4C6F-AC0F-161A94C7A13A}" name="PivotTable10" cacheId="215" applyNumberFormats="0" applyBorderFormats="0" applyFontFormats="0" applyPatternFormats="0" applyAlignmentFormats="0" applyWidthHeightFormats="1" dataCaption="Values" tag="5cca542d-01c9-4bb3-a107-c402c4472c8c" updatedVersion="8" minRefreshableVersion="3" useAutoFormatting="1" itemPrintTitles="1" createdVersion="5" indent="0" outline="1" outlineData="1" multipleFieldFilters="0" chartFormat="16">
  <location ref="T7:T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roduct" fld="0" subtotal="count" baseField="0" baseItem="0">
      <extLst>
        <ext xmlns:x15="http://schemas.microsoft.com/office/spreadsheetml/2010/11/main" uri="{FABC7310-3BB5-11E1-824E-6D434824019B}">
          <x15:dataField isCountDistinct="1"/>
        </ext>
      </extLst>
    </dataField>
  </dataFields>
  <pivotHierarchies count="39">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Vendor"/>
    <pivotHierarchy dragToData="1"/>
    <pivotHierarchy dragToData="1" caption="Distinct Count of Product"/>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54BAC1-597C-4F35-8EF7-7A69122BBCDD}" name="PivotTable9" cacheId="242" applyNumberFormats="0" applyBorderFormats="0" applyFontFormats="0" applyPatternFormats="0" applyAlignmentFormats="0" applyWidthHeightFormats="1" dataCaption="Values" tag="5cca542d-01c9-4bb3-a107-c402c4472c8c" updatedVersion="8" minRefreshableVersion="3" useAutoFormatting="1" itemPrintTitles="1" createdVersion="5" indent="0" outline="1" outlineData="1" multipleFieldFilters="0" chartFormat="16">
  <location ref="T3:T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Vendor" fld="0" subtotal="count" baseField="0" baseItem="0">
      <extLst>
        <ext xmlns:x15="http://schemas.microsoft.com/office/spreadsheetml/2010/11/main" uri="{FABC7310-3BB5-11E1-824E-6D434824019B}">
          <x15:dataField isCountDistinct="1"/>
        </ext>
      </extLst>
    </dataField>
  </dataFields>
  <pivotHierarchies count="39">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Vendor"/>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10F84D-8C0F-4C12-8543-3D58941DBD32}" name="PivotTable8" cacheId="239" applyNumberFormats="0" applyBorderFormats="0" applyFontFormats="0" applyPatternFormats="0" applyAlignmentFormats="0" applyWidthHeightFormats="1" dataCaption="Values" tag="5cca542d-01c9-4bb3-a107-c402c4472c8c" updatedVersion="8" minRefreshableVersion="3" useAutoFormatting="1" itemPrintTitles="1" createdVersion="5" indent="0" outline="1" outlineData="1" multipleFieldFilters="0" chartFormat="16">
  <location ref="O3:P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O#" fld="1" subtotal="count" baseField="0" baseItem="0"/>
  </dataFields>
  <pivotHierarchies count="39">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PO#"/>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6F68E3-9CF3-4170-A141-0F34258EF584}" name="PivotTable2" cacheId="221" applyNumberFormats="0" applyBorderFormats="0" applyFontFormats="0" applyPatternFormats="0" applyAlignmentFormats="0" applyWidthHeightFormats="1" dataCaption="Values" tag="5cca542d-01c9-4bb3-a107-c402c4472c8c" updatedVersion="8" minRefreshableVersion="3" useAutoFormatting="1" itemPrintTitles="1" createdVersion="5" indent="0" outline="1" outlineData="1" multipleFieldFilters="0" chartFormat="5">
  <location ref="E3:F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OAmount" fld="1" baseField="0" baseItem="0"/>
  </dataFields>
  <chartFormats count="5">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 chart="4" format="5">
      <pivotArea type="data" outline="0" fieldPosition="0">
        <references count="2">
          <reference field="4294967294" count="1" selected="0">
            <x v="0"/>
          </reference>
          <reference field="0" count="1" selected="0">
            <x v="3"/>
          </reference>
        </references>
      </pivotArea>
    </chartFormat>
  </chartFormats>
  <pivotHierarchies count="39">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6BD91E-11A4-4E66-B467-D94594E9312D}" name="PivotTable11" cacheId="218" applyNumberFormats="0" applyBorderFormats="0" applyFontFormats="0" applyPatternFormats="0" applyAlignmentFormats="0" applyWidthHeightFormats="1" dataCaption="Values" tag="5cca542d-01c9-4bb3-a107-c402c4472c8c" updatedVersion="8" minRefreshableVersion="3" useAutoFormatting="1" itemPrintTitles="1" createdVersion="5" indent="0" outline="1" outlineData="1" multipleFieldFilters="0" chartFormat="18">
  <location ref="V3:W33" firstHeaderRow="1" firstDataRow="1" firstDataCol="1"/>
  <pivotFields count="3">
    <pivotField dataField="1" subtotalTop="0" showAll="0" defaultSubtotal="0"/>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POAmount" fld="0" baseField="0" baseItem="0"/>
  </dataFields>
  <chartFormats count="3">
    <chartFormat chart="4" format="1"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1" count="1" selected="0">
            <x v="28"/>
          </reference>
        </references>
      </pivotArea>
    </chartFormat>
  </chartFormats>
  <pivotHierarchies count="39">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 xr10:uid="{362F630E-497D-40C7-B45F-8F8188FADE70}" sourceName="[PurchaseData].[Vendor]">
  <pivotTables>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olap pivotCacheId="1569745437">
      <levels count="2">
        <level uniqueName="[PurchaseData].[Vendor].[(All)]" sourceCaption="(All)" count="0"/>
        <level uniqueName="[PurchaseData].[Vendor].[Vendor]" sourceCaption="Vendor" count="10">
          <ranges>
            <range startItem="0">
              <i n="[PurchaseData].[Vendor].&amp;[Vendor-1]" c="Vendor-1"/>
              <i n="[PurchaseData].[Vendor].&amp;[Vendor-10]" c="Vendor-10"/>
              <i n="[PurchaseData].[Vendor].&amp;[Vendor-2]" c="Vendor-2"/>
              <i n="[PurchaseData].[Vendor].&amp;[Vendor-3]" c="Vendor-3"/>
              <i n="[PurchaseData].[Vendor].&amp;[Vendor-4]" c="Vendor-4"/>
              <i n="[PurchaseData].[Vendor].&amp;[Vendor-5]" c="Vendor-5"/>
              <i n="[PurchaseData].[Vendor].&amp;[Vendor-6]" c="Vendor-6"/>
              <i n="[PurchaseData].[Vendor].&amp;[Vendor-7]" c="Vendor-7"/>
              <i n="[PurchaseData].[Vendor].&amp;[Vendor-8]" c="Vendor-8"/>
              <i n="[PurchaseData].[Vendor].&amp;[Vendor-9]" c="Vendor-9"/>
            </range>
          </ranges>
        </level>
      </levels>
      <selections count="1">
        <selection n="[PurchaseData].[Vendo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C106AE5-D154-4F3C-83BA-8E9C4FBC0D7A}" sourceName="[PurchaseData].[Product]">
  <pivotTables>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olap pivotCacheId="1569745437">
      <levels count="2">
        <level uniqueName="[PurchaseData].[Product].[(All)]" sourceCaption="(All)" count="0"/>
        <level uniqueName="[PurchaseData].[Product].[Product]" sourceCaption="Product" count="4">
          <ranges>
            <range startItem="0">
              <i n="[PurchaseData].[Product].&amp;[Item-1]" c="Item-1"/>
              <i n="[PurchaseData].[Product].&amp;[Item-2]" c="Item-2"/>
              <i n="[PurchaseData].[Product].&amp;[Item-3]" c="Item-3"/>
              <i n="[PurchaseData].[Product].&amp;[Item-4]" c="Item-4"/>
            </range>
          </ranges>
        </level>
      </levels>
      <selections count="1">
        <selection n="[PurchaseData].[Produc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C4585E43-689A-435A-BA4F-EB45F8D789CF}" sourceName="[PurchaseData].[Status]">
  <pivotTables>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olap pivotCacheId="1569745437">
      <levels count="2">
        <level uniqueName="[PurchaseData].[Status].[(All)]" sourceCaption="(All)" count="0"/>
        <level uniqueName="[PurchaseData].[Status].[Status]" sourceCaption="Status" count="2">
          <ranges>
            <range startItem="0">
              <i n="[PurchaseData].[Status].&amp;[Pending]" c="Pending"/>
              <i n="[PurchaseData].[Status].&amp;[Received]" c="Received"/>
            </range>
          </ranges>
        </level>
      </levels>
      <selections count="1">
        <selection n="[PurchaseData].[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8A8C53F2-E3A1-4091-8E6D-D663B347757C}" sourceName="[Calendar].[Date Hierarchy]">
  <pivotTables>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olap pivotCacheId="1569745437">
      <levels count="4">
        <level uniqueName="[Calendar].[Date Hierarchy].[(All)]" sourceCaption="(All)" count="0"/>
        <level uniqueName="[Calendar].[Date Hierarchy].[Year]" sourceCaption="Year" count="1">
          <ranges>
            <range startItem="0">
              <i n="[Calendar].[Date Hierarchy].[Year].&amp;[2022]" c="2022"/>
            </range>
          </ranges>
        </level>
        <level uniqueName="[Calendar].[Date Hierarchy].[Month]" sourceCaption="Month" count="0"/>
        <level uniqueName="[Calendar].[Date Hierarchy].[DateColumn]" sourceCaption="DateColumn" count="0"/>
      </levels>
      <selections count="1">
        <selection n="[Calendar].[Date Hierarch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83363713-EC37-46F0-A2F1-B15603AA20B8}" sourceName="[Calendar].[Month Number]">
  <pivotTables>
    <pivotTable tabId="3" name="PivotTable1"/>
    <pivotTable tabId="3" name="PivotTable10"/>
    <pivotTable tabId="3" name="PivotTable11"/>
    <pivotTable tabId="3" name="PivotTable2"/>
    <pivotTable tabId="3" name="PivotTable4"/>
    <pivotTable tabId="3" name="PivotTable5"/>
    <pivotTable tabId="3" name="PivotTable6"/>
    <pivotTable tabId="3" name="PivotTable7"/>
    <pivotTable tabId="3" name="PivotTable8"/>
    <pivotTable tabId="3" name="PivotTable9"/>
  </pivotTables>
  <data>
    <olap pivotCacheId="1569745437">
      <levels count="2">
        <level uniqueName="[Calendar].[Month Number].[(All)]" sourceCaption="(All)" count="0"/>
        <level uniqueName="[Calendar].[Month Number].[Month Number]" sourceCaption="Month Number" count="12">
          <ranges>
            <range startItem="0">
              <i n="[Calendar].[Month Number].&amp;[1]" c="1"/>
              <i n="[Calendar].[Month Number].&amp;[2]" c="2"/>
              <i n="[Calendar].[Month Number].&amp;[3]" c="3"/>
              <i n="[Calendar].[Month Number].&amp;[4]" c="4"/>
              <i n="[Calendar].[Month Number].&amp;[5]" c="5"/>
              <i n="[Calendar].[Month Number].&amp;[6]" c="6"/>
              <i n="[Calendar].[Month Number].&amp;[7]" c="7"/>
              <i n="[Calendar].[Month Number].&amp;[8]" c="8"/>
              <i n="[Calendar].[Month Number].&amp;[9]" c="9"/>
              <i n="[Calendar].[Month Number].&amp;[10]" c="10" nd="1"/>
              <i n="[Calendar].[Month Number].&amp;[11]" c="11" nd="1"/>
              <i n="[Calendar].[Month Number].&amp;[12]" c="12" nd="1"/>
            </range>
          </ranges>
        </level>
      </levels>
      <selections count="1">
        <selection n="[Calendar].[Month Numb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or" xr10:uid="{9BFCFEC2-891E-4F92-9F2D-1A348C8170E2}" cache="Slicer_Vendor" caption="Vendor" level="1" style="SlicerStyleDark2" rowHeight="234950"/>
  <slicer name="Product" xr10:uid="{A2293427-3A39-45EB-BA42-8036278EC83B}" cache="Slicer_Product" caption="Product" level="1" style="SlicerStyleDark2" rowHeight="234950"/>
  <slicer name="Status" xr10:uid="{EAA93B69-CE0B-480A-9799-F7D31CEB23FB}" cache="Slicer_Status" caption="Status" level="1" style="SlicerStyleDark2" rowHeight="234950"/>
  <slicer name="Year" xr10:uid="{5BDC0CB0-1233-45D5-B14F-734A8EF31828}" cache="Slicer_Date_Hierarchy" caption="Year" level="1" style="SlicerStyleDark2" rowHeight="234950"/>
  <slicer name="Month Number" xr10:uid="{C834853B-94CE-4A70-BCE1-39C3C47F9840}" cache="Slicer_Month_Number" caption="Month Number" columnCount="4" level="1"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3F03CB-16BD-48E2-BCA4-3DEF9BB48CDC}" name="PurchaseData" displayName="PurchaseData" ref="A1:L101" totalsRowShown="0" headerRowDxfId="13" dataDxfId="12">
  <autoFilter ref="A1:L101" xr:uid="{623F03CB-16BD-48E2-BCA4-3DEF9BB48CDC}"/>
  <tableColumns count="12">
    <tableColumn id="1" xr3:uid="{0844CA4C-7350-4354-A7D8-D4E43EDA9137}" name="S.No" dataDxfId="11"/>
    <tableColumn id="2" xr3:uid="{1565B099-BFFF-4A88-B814-63BB3943948A}" name="PO#" dataDxfId="10"/>
    <tableColumn id="3" xr3:uid="{BECB4273-88E4-4AD7-89A5-A14467396CA4}" name="PO Date" dataDxfId="9"/>
    <tableColumn id="4" xr3:uid="{01BB2DD3-CEA1-4590-9092-333A510694A9}" name="Product" dataDxfId="8"/>
    <tableColumn id="5" xr3:uid="{AC4F0DC7-DDF3-4267-BC00-8ABB5BF25576}" name="Qty" dataDxfId="7"/>
    <tableColumn id="6" xr3:uid="{DA60D0C8-BEA2-463C-9502-038ABF3B27B6}" name="Price" dataDxfId="6"/>
    <tableColumn id="7" xr3:uid="{55DE07C6-6F25-4141-84EC-C7FC937820EC}" name="POAmount" dataDxfId="5"/>
    <tableColumn id="8" xr3:uid="{C6AA065A-42C3-44F1-A091-E37B823C421F}" name="Vendor" dataDxfId="4"/>
    <tableColumn id="9" xr3:uid="{65AE189F-0865-4274-976B-255013129AE8}" name="Status" dataDxfId="3"/>
    <tableColumn id="10" xr3:uid="{54E9AB55-1D98-42C3-89EF-2693E301C316}" name="InventoryIn" dataDxfId="2"/>
    <tableColumn id="11" xr3:uid="{3CFA140F-14BB-430F-8849-F5560855B2A6}" name="InventoryOut" dataDxfId="1"/>
    <tableColumn id="12" xr3:uid="{74901DD7-D960-4199-8061-5D9356F3C45E}" name="Balan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77495-D45C-4578-9383-A0172F1EB01D}">
  <dimension ref="A1:AN75"/>
  <sheetViews>
    <sheetView tabSelected="1" zoomScale="60" zoomScaleNormal="60" workbookViewId="0">
      <selection activeCell="AM9" sqref="AM9"/>
    </sheetView>
  </sheetViews>
  <sheetFormatPr defaultRowHeight="14.4" x14ac:dyDescent="0.3"/>
  <sheetData>
    <row r="1" spans="1:40"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row>
    <row r="2" spans="1:40"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row>
    <row r="3" spans="1:40" x14ac:dyDescent="0.3">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row>
    <row r="4" spans="1:40"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row>
    <row r="5" spans="1:40"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row>
    <row r="6" spans="1:40"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row>
    <row r="7" spans="1:40"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row>
    <row r="8" spans="1:40"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row>
    <row r="9" spans="1:40"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row>
    <row r="10" spans="1:40"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row>
    <row r="11" spans="1:40"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row>
    <row r="12" spans="1:40"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row>
    <row r="13" spans="1:40"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row>
    <row r="14" spans="1:40"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row>
    <row r="15" spans="1:40"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row>
    <row r="16" spans="1:40"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row>
    <row r="17" spans="1:40"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row>
    <row r="18" spans="1:40"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row>
    <row r="19" spans="1:40"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row>
    <row r="20" spans="1:40"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row>
    <row r="21" spans="1:40"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row>
    <row r="22" spans="1:40"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row>
    <row r="23" spans="1:40"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row>
    <row r="24" spans="1:40"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row>
    <row r="25" spans="1:40"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row>
    <row r="26" spans="1:40"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row>
    <row r="27" spans="1:40"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row>
    <row r="28" spans="1:40"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row>
    <row r="29" spans="1:40"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row>
    <row r="30" spans="1:40"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row>
    <row r="31" spans="1:40"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row>
    <row r="32" spans="1:40"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row>
    <row r="33" spans="1:40"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row>
    <row r="34" spans="1:40" x14ac:dyDescent="0.3">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row>
    <row r="35" spans="1:40" x14ac:dyDescent="0.3">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row>
    <row r="36" spans="1:40" x14ac:dyDescent="0.3">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row>
    <row r="37" spans="1:40" x14ac:dyDescent="0.3">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row>
    <row r="38" spans="1:40"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row>
    <row r="39" spans="1:40"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row>
    <row r="40" spans="1:40"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row>
    <row r="41" spans="1:40"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row>
    <row r="42" spans="1:40"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row>
    <row r="43" spans="1:40"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row>
    <row r="44" spans="1:40"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row>
    <row r="45" spans="1:40" x14ac:dyDescent="0.3">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row>
    <row r="46" spans="1:40" x14ac:dyDescent="0.3">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row>
    <row r="47" spans="1:40" x14ac:dyDescent="0.3">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row>
    <row r="48" spans="1:40" x14ac:dyDescent="0.3">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row>
    <row r="49" spans="1:40" x14ac:dyDescent="0.3">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row>
    <row r="50" spans="1:40" x14ac:dyDescent="0.3">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row>
    <row r="51" spans="1:40" x14ac:dyDescent="0.3">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row>
    <row r="52" spans="1:40" x14ac:dyDescent="0.3">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row>
    <row r="53" spans="1:40" x14ac:dyDescent="0.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row>
    <row r="54" spans="1:40" x14ac:dyDescent="0.3">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row>
    <row r="55" spans="1:40" x14ac:dyDescent="0.3">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row>
    <row r="56" spans="1:40" x14ac:dyDescent="0.3">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row>
    <row r="57" spans="1:40" x14ac:dyDescent="0.3">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row>
    <row r="58" spans="1:40" x14ac:dyDescent="0.3">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row>
    <row r="59" spans="1:40" x14ac:dyDescent="0.3">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row>
    <row r="60" spans="1:40" x14ac:dyDescent="0.3">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row>
    <row r="61" spans="1:40" x14ac:dyDescent="0.3">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row>
    <row r="62" spans="1:40" x14ac:dyDescent="0.3">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row>
    <row r="63" spans="1:40" x14ac:dyDescent="0.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row>
    <row r="64" spans="1:40" x14ac:dyDescent="0.3">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row>
    <row r="65" spans="1:40" x14ac:dyDescent="0.3">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row>
    <row r="66" spans="1:40" x14ac:dyDescent="0.3">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row>
    <row r="67" spans="1:40" x14ac:dyDescent="0.3">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row>
    <row r="68" spans="1:40" x14ac:dyDescent="0.3">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row>
    <row r="69" spans="1:40" x14ac:dyDescent="0.3">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row>
    <row r="70" spans="1:40" x14ac:dyDescent="0.3">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x14ac:dyDescent="0.3">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x14ac:dyDescent="0.3">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x14ac:dyDescent="0.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x14ac:dyDescent="0.3">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x14ac:dyDescent="0.3">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1"/>
  <sheetViews>
    <sheetView workbookViewId="0">
      <selection activeCell="N8" sqref="N8"/>
    </sheetView>
  </sheetViews>
  <sheetFormatPr defaultRowHeight="14.4" x14ac:dyDescent="0.3"/>
  <cols>
    <col min="3" max="3" width="20.5546875" customWidth="1"/>
    <col min="4" max="4" width="18.109375" customWidth="1"/>
    <col min="7" max="7" width="17.109375" customWidth="1"/>
    <col min="8" max="8" width="18" customWidth="1"/>
    <col min="9" max="9" width="15" customWidth="1"/>
    <col min="10" max="10" width="16" customWidth="1"/>
    <col min="11" max="11" width="15.88671875" customWidth="1"/>
    <col min="12" max="12" width="14.88671875"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1">
        <v>1</v>
      </c>
      <c r="B2" s="1">
        <v>1012</v>
      </c>
      <c r="C2" s="2">
        <v>44562</v>
      </c>
      <c r="D2" s="1" t="s">
        <v>12</v>
      </c>
      <c r="E2" s="1">
        <v>360</v>
      </c>
      <c r="F2" s="1">
        <v>11</v>
      </c>
      <c r="G2" s="1">
        <v>3960</v>
      </c>
      <c r="H2" s="1" t="s">
        <v>13</v>
      </c>
      <c r="I2" s="1" t="s">
        <v>14</v>
      </c>
      <c r="J2" s="1">
        <v>0</v>
      </c>
      <c r="K2" s="1">
        <v>0</v>
      </c>
      <c r="L2" s="1">
        <v>0</v>
      </c>
    </row>
    <row r="3" spans="1:12" x14ac:dyDescent="0.3">
      <c r="A3" s="1">
        <v>2</v>
      </c>
      <c r="B3" s="1">
        <v>1015</v>
      </c>
      <c r="C3" s="2">
        <v>44566</v>
      </c>
      <c r="D3" s="1" t="s">
        <v>12</v>
      </c>
      <c r="E3" s="1">
        <v>190</v>
      </c>
      <c r="F3" s="1">
        <v>16</v>
      </c>
      <c r="G3" s="1">
        <v>3040</v>
      </c>
      <c r="H3" s="1" t="s">
        <v>15</v>
      </c>
      <c r="I3" s="1" t="s">
        <v>14</v>
      </c>
      <c r="J3" s="1">
        <v>3040</v>
      </c>
      <c r="K3" s="1">
        <v>2492.8000000000002</v>
      </c>
      <c r="L3" s="1">
        <v>547.19999999999982</v>
      </c>
    </row>
    <row r="4" spans="1:12" x14ac:dyDescent="0.3">
      <c r="A4" s="1">
        <v>3</v>
      </c>
      <c r="B4" s="1">
        <v>1018</v>
      </c>
      <c r="C4" s="2">
        <v>44570</v>
      </c>
      <c r="D4" s="1" t="s">
        <v>12</v>
      </c>
      <c r="E4" s="1">
        <v>310</v>
      </c>
      <c r="F4" s="1">
        <v>17</v>
      </c>
      <c r="G4" s="1">
        <v>5270</v>
      </c>
      <c r="H4" s="1" t="s">
        <v>16</v>
      </c>
      <c r="I4" s="1" t="s">
        <v>17</v>
      </c>
      <c r="J4" s="1">
        <v>0</v>
      </c>
      <c r="K4" s="1">
        <v>0</v>
      </c>
      <c r="L4" s="1">
        <v>0</v>
      </c>
    </row>
    <row r="5" spans="1:12" x14ac:dyDescent="0.3">
      <c r="A5" s="1">
        <v>4</v>
      </c>
      <c r="B5" s="1">
        <v>1021</v>
      </c>
      <c r="C5" s="2">
        <v>44574</v>
      </c>
      <c r="D5" s="1" t="s">
        <v>18</v>
      </c>
      <c r="E5" s="1">
        <v>310</v>
      </c>
      <c r="F5" s="1">
        <v>18</v>
      </c>
      <c r="G5" s="1">
        <v>5580</v>
      </c>
      <c r="H5" s="1" t="s">
        <v>19</v>
      </c>
      <c r="I5" s="1" t="s">
        <v>14</v>
      </c>
      <c r="J5" s="1">
        <v>5580</v>
      </c>
      <c r="K5" s="1">
        <v>4798.8</v>
      </c>
      <c r="L5" s="1">
        <v>781.19999999999982</v>
      </c>
    </row>
    <row r="6" spans="1:12" x14ac:dyDescent="0.3">
      <c r="A6" s="1">
        <v>5</v>
      </c>
      <c r="B6" s="1">
        <v>1024</v>
      </c>
      <c r="C6" s="2">
        <v>44578</v>
      </c>
      <c r="D6" s="1" t="s">
        <v>12</v>
      </c>
      <c r="E6" s="1">
        <v>500</v>
      </c>
      <c r="F6" s="1">
        <v>16</v>
      </c>
      <c r="G6" s="1">
        <v>8000</v>
      </c>
      <c r="H6" s="1" t="s">
        <v>20</v>
      </c>
      <c r="I6" s="1" t="s">
        <v>17</v>
      </c>
      <c r="J6" s="1">
        <v>0</v>
      </c>
      <c r="K6" s="1">
        <v>0</v>
      </c>
      <c r="L6" s="1">
        <v>0</v>
      </c>
    </row>
    <row r="7" spans="1:12" x14ac:dyDescent="0.3">
      <c r="A7" s="1">
        <v>6</v>
      </c>
      <c r="B7" s="1">
        <v>1027</v>
      </c>
      <c r="C7" s="2">
        <v>44581</v>
      </c>
      <c r="D7" s="1" t="s">
        <v>18</v>
      </c>
      <c r="E7" s="1">
        <v>370</v>
      </c>
      <c r="F7" s="1">
        <v>18</v>
      </c>
      <c r="G7" s="1">
        <v>6660</v>
      </c>
      <c r="H7" s="1" t="s">
        <v>20</v>
      </c>
      <c r="I7" s="1" t="s">
        <v>14</v>
      </c>
      <c r="J7" s="1">
        <v>0</v>
      </c>
      <c r="K7" s="1">
        <v>0</v>
      </c>
      <c r="L7" s="1">
        <v>0</v>
      </c>
    </row>
    <row r="8" spans="1:12" x14ac:dyDescent="0.3">
      <c r="A8" s="1">
        <v>7</v>
      </c>
      <c r="B8" s="1">
        <v>1030</v>
      </c>
      <c r="C8" s="2">
        <v>44583</v>
      </c>
      <c r="D8" s="1" t="s">
        <v>21</v>
      </c>
      <c r="E8" s="1">
        <v>170</v>
      </c>
      <c r="F8" s="1">
        <v>15</v>
      </c>
      <c r="G8" s="1">
        <v>2550</v>
      </c>
      <c r="H8" s="1" t="s">
        <v>22</v>
      </c>
      <c r="I8" s="1" t="s">
        <v>14</v>
      </c>
      <c r="J8" s="1">
        <v>2550</v>
      </c>
      <c r="K8" s="1">
        <v>1989</v>
      </c>
      <c r="L8" s="1">
        <v>561</v>
      </c>
    </row>
    <row r="9" spans="1:12" x14ac:dyDescent="0.3">
      <c r="A9" s="1">
        <v>8</v>
      </c>
      <c r="B9" s="1">
        <v>1033</v>
      </c>
      <c r="C9" s="2">
        <v>44584</v>
      </c>
      <c r="D9" s="1" t="s">
        <v>18</v>
      </c>
      <c r="E9" s="1">
        <v>380</v>
      </c>
      <c r="F9" s="1">
        <v>14</v>
      </c>
      <c r="G9" s="1">
        <v>5320</v>
      </c>
      <c r="H9" s="1" t="s">
        <v>23</v>
      </c>
      <c r="I9" s="1" t="s">
        <v>14</v>
      </c>
      <c r="J9" s="1">
        <v>5320</v>
      </c>
      <c r="K9" s="1">
        <v>4522</v>
      </c>
      <c r="L9" s="1">
        <v>798</v>
      </c>
    </row>
    <row r="10" spans="1:12" x14ac:dyDescent="0.3">
      <c r="A10" s="1">
        <v>9</v>
      </c>
      <c r="B10" s="1">
        <v>1036</v>
      </c>
      <c r="C10" s="2">
        <v>44585</v>
      </c>
      <c r="D10" s="1" t="s">
        <v>24</v>
      </c>
      <c r="E10" s="1">
        <v>430</v>
      </c>
      <c r="F10" s="1">
        <v>20</v>
      </c>
      <c r="G10" s="1">
        <v>8600</v>
      </c>
      <c r="H10" s="1" t="s">
        <v>25</v>
      </c>
      <c r="I10" s="1" t="s">
        <v>14</v>
      </c>
      <c r="J10" s="1">
        <v>8600</v>
      </c>
      <c r="K10" s="1">
        <v>5762</v>
      </c>
      <c r="L10" s="1">
        <v>2838</v>
      </c>
    </row>
    <row r="11" spans="1:12" x14ac:dyDescent="0.3">
      <c r="A11" s="1">
        <v>10</v>
      </c>
      <c r="B11" s="1">
        <v>1039</v>
      </c>
      <c r="C11" s="2">
        <v>44589</v>
      </c>
      <c r="D11" s="1" t="s">
        <v>12</v>
      </c>
      <c r="E11" s="1">
        <v>210</v>
      </c>
      <c r="F11" s="1">
        <v>12</v>
      </c>
      <c r="G11" s="1">
        <v>2520</v>
      </c>
      <c r="H11" s="1" t="s">
        <v>25</v>
      </c>
      <c r="I11" s="1" t="s">
        <v>14</v>
      </c>
      <c r="J11" s="1">
        <v>2520</v>
      </c>
      <c r="K11" s="1">
        <v>2192.4</v>
      </c>
      <c r="L11" s="1">
        <v>327.59999999999991</v>
      </c>
    </row>
    <row r="12" spans="1:12" x14ac:dyDescent="0.3">
      <c r="A12" s="1">
        <v>11</v>
      </c>
      <c r="B12" s="1">
        <v>1042</v>
      </c>
      <c r="C12" s="2">
        <v>44593</v>
      </c>
      <c r="D12" s="1" t="s">
        <v>18</v>
      </c>
      <c r="E12" s="1">
        <v>440</v>
      </c>
      <c r="F12" s="1">
        <v>10</v>
      </c>
      <c r="G12" s="1">
        <v>4400</v>
      </c>
      <c r="H12" s="1" t="s">
        <v>25</v>
      </c>
      <c r="I12" s="1" t="s">
        <v>14</v>
      </c>
      <c r="J12" s="1">
        <v>4400</v>
      </c>
      <c r="K12" s="1">
        <v>2904</v>
      </c>
      <c r="L12" s="1">
        <v>1496</v>
      </c>
    </row>
    <row r="13" spans="1:12" x14ac:dyDescent="0.3">
      <c r="A13" s="1">
        <v>12</v>
      </c>
      <c r="B13" s="1">
        <v>1045</v>
      </c>
      <c r="C13" s="2">
        <v>44596</v>
      </c>
      <c r="D13" s="1" t="s">
        <v>18</v>
      </c>
      <c r="E13" s="1">
        <v>130</v>
      </c>
      <c r="F13" s="1">
        <v>10</v>
      </c>
      <c r="G13" s="1">
        <v>1300</v>
      </c>
      <c r="H13" s="1" t="s">
        <v>25</v>
      </c>
      <c r="I13" s="1" t="s">
        <v>14</v>
      </c>
      <c r="J13" s="1">
        <v>1300</v>
      </c>
      <c r="K13" s="1">
        <v>1144</v>
      </c>
      <c r="L13" s="1">
        <v>156</v>
      </c>
    </row>
    <row r="14" spans="1:12" x14ac:dyDescent="0.3">
      <c r="A14" s="1">
        <v>13</v>
      </c>
      <c r="B14" s="1">
        <v>1048</v>
      </c>
      <c r="C14" s="2">
        <v>44598</v>
      </c>
      <c r="D14" s="1" t="s">
        <v>12</v>
      </c>
      <c r="E14" s="1">
        <v>390</v>
      </c>
      <c r="F14" s="1">
        <v>11</v>
      </c>
      <c r="G14" s="1">
        <v>4290</v>
      </c>
      <c r="H14" s="1" t="s">
        <v>13</v>
      </c>
      <c r="I14" s="1" t="s">
        <v>17</v>
      </c>
      <c r="J14" s="1">
        <v>0</v>
      </c>
      <c r="K14" s="1">
        <v>0</v>
      </c>
      <c r="L14" s="1">
        <v>0</v>
      </c>
    </row>
    <row r="15" spans="1:12" x14ac:dyDescent="0.3">
      <c r="A15" s="1">
        <v>14</v>
      </c>
      <c r="B15" s="1">
        <v>1051</v>
      </c>
      <c r="C15" s="2">
        <v>44602</v>
      </c>
      <c r="D15" s="1" t="s">
        <v>24</v>
      </c>
      <c r="E15" s="1">
        <v>490</v>
      </c>
      <c r="F15" s="1">
        <v>13</v>
      </c>
      <c r="G15" s="1">
        <v>6370</v>
      </c>
      <c r="H15" s="1" t="s">
        <v>16</v>
      </c>
      <c r="I15" s="1" t="s">
        <v>14</v>
      </c>
      <c r="J15" s="1">
        <v>6370</v>
      </c>
      <c r="K15" s="1">
        <v>5796.7</v>
      </c>
      <c r="L15" s="1">
        <v>573.30000000000018</v>
      </c>
    </row>
    <row r="16" spans="1:12" x14ac:dyDescent="0.3">
      <c r="A16" s="1">
        <v>15</v>
      </c>
      <c r="B16" s="1">
        <v>1054</v>
      </c>
      <c r="C16" s="2">
        <v>44604</v>
      </c>
      <c r="D16" s="1" t="s">
        <v>21</v>
      </c>
      <c r="E16" s="1">
        <v>170</v>
      </c>
      <c r="F16" s="1">
        <v>20</v>
      </c>
      <c r="G16" s="1">
        <v>3400</v>
      </c>
      <c r="H16" s="1" t="s">
        <v>15</v>
      </c>
      <c r="I16" s="1" t="s">
        <v>14</v>
      </c>
      <c r="J16" s="1">
        <v>3400</v>
      </c>
      <c r="K16" s="1">
        <v>3366</v>
      </c>
      <c r="L16" s="1">
        <v>34</v>
      </c>
    </row>
    <row r="17" spans="1:12" x14ac:dyDescent="0.3">
      <c r="A17" s="1">
        <v>16</v>
      </c>
      <c r="B17" s="1">
        <v>1057</v>
      </c>
      <c r="C17" s="2">
        <v>44608</v>
      </c>
      <c r="D17" s="1" t="s">
        <v>21</v>
      </c>
      <c r="E17" s="1">
        <v>280</v>
      </c>
      <c r="F17" s="1">
        <v>17</v>
      </c>
      <c r="G17" s="1">
        <v>4760</v>
      </c>
      <c r="H17" s="1" t="s">
        <v>19</v>
      </c>
      <c r="I17" s="1" t="s">
        <v>14</v>
      </c>
      <c r="J17" s="1">
        <v>4760</v>
      </c>
      <c r="K17" s="1">
        <v>3903.2</v>
      </c>
      <c r="L17" s="1">
        <v>856.80000000000018</v>
      </c>
    </row>
    <row r="18" spans="1:12" x14ac:dyDescent="0.3">
      <c r="A18" s="1">
        <v>17</v>
      </c>
      <c r="B18" s="1">
        <v>1060</v>
      </c>
      <c r="C18" s="2">
        <v>44609</v>
      </c>
      <c r="D18" s="1" t="s">
        <v>12</v>
      </c>
      <c r="E18" s="1">
        <v>490</v>
      </c>
      <c r="F18" s="1">
        <v>16</v>
      </c>
      <c r="G18" s="1">
        <v>7840</v>
      </c>
      <c r="H18" s="1" t="s">
        <v>26</v>
      </c>
      <c r="I18" s="1" t="s">
        <v>14</v>
      </c>
      <c r="J18" s="1">
        <v>7840</v>
      </c>
      <c r="K18" s="1">
        <v>7840</v>
      </c>
      <c r="L18" s="1">
        <v>0</v>
      </c>
    </row>
    <row r="19" spans="1:12" x14ac:dyDescent="0.3">
      <c r="A19" s="1">
        <v>18</v>
      </c>
      <c r="B19" s="1">
        <v>1063</v>
      </c>
      <c r="C19" s="2">
        <v>44612</v>
      </c>
      <c r="D19" s="1" t="s">
        <v>12</v>
      </c>
      <c r="E19" s="1">
        <v>110</v>
      </c>
      <c r="F19" s="1">
        <v>20</v>
      </c>
      <c r="G19" s="1">
        <v>2200</v>
      </c>
      <c r="H19" s="1" t="s">
        <v>22</v>
      </c>
      <c r="I19" s="1" t="s">
        <v>14</v>
      </c>
      <c r="J19" s="1">
        <v>2200</v>
      </c>
      <c r="K19" s="1">
        <v>1386</v>
      </c>
      <c r="L19" s="1">
        <v>814</v>
      </c>
    </row>
    <row r="20" spans="1:12" x14ac:dyDescent="0.3">
      <c r="A20" s="1">
        <v>19</v>
      </c>
      <c r="B20" s="1">
        <v>1066</v>
      </c>
      <c r="C20" s="2">
        <v>44614</v>
      </c>
      <c r="D20" s="1" t="s">
        <v>18</v>
      </c>
      <c r="E20" s="1">
        <v>350</v>
      </c>
      <c r="F20" s="1">
        <v>16</v>
      </c>
      <c r="G20" s="1">
        <v>5600</v>
      </c>
      <c r="H20" s="1" t="s">
        <v>25</v>
      </c>
      <c r="I20" s="1" t="s">
        <v>17</v>
      </c>
      <c r="J20" s="1">
        <v>0</v>
      </c>
      <c r="K20" s="1">
        <v>0</v>
      </c>
      <c r="L20" s="1">
        <v>0</v>
      </c>
    </row>
    <row r="21" spans="1:12" x14ac:dyDescent="0.3">
      <c r="A21" s="1">
        <v>20</v>
      </c>
      <c r="B21" s="1">
        <v>1069</v>
      </c>
      <c r="C21" s="2">
        <v>44615</v>
      </c>
      <c r="D21" s="1" t="s">
        <v>18</v>
      </c>
      <c r="E21" s="1">
        <v>160</v>
      </c>
      <c r="F21" s="1">
        <v>12</v>
      </c>
      <c r="G21" s="1">
        <v>1920</v>
      </c>
      <c r="H21" s="1" t="s">
        <v>16</v>
      </c>
      <c r="I21" s="1" t="s">
        <v>14</v>
      </c>
      <c r="J21" s="1">
        <v>0</v>
      </c>
      <c r="K21" s="1">
        <v>0</v>
      </c>
      <c r="L21" s="1">
        <v>0</v>
      </c>
    </row>
    <row r="22" spans="1:12" x14ac:dyDescent="0.3">
      <c r="A22" s="1">
        <v>21</v>
      </c>
      <c r="B22" s="1">
        <v>1072</v>
      </c>
      <c r="C22" s="2">
        <v>44619</v>
      </c>
      <c r="D22" s="1" t="s">
        <v>12</v>
      </c>
      <c r="E22" s="1">
        <v>140</v>
      </c>
      <c r="F22" s="1">
        <v>14</v>
      </c>
      <c r="G22" s="1">
        <v>1960</v>
      </c>
      <c r="H22" s="1" t="s">
        <v>13</v>
      </c>
      <c r="I22" s="1" t="s">
        <v>14</v>
      </c>
      <c r="J22" s="1">
        <v>1960</v>
      </c>
      <c r="K22" s="1">
        <v>1313.2</v>
      </c>
      <c r="L22" s="1">
        <v>646.79999999999995</v>
      </c>
    </row>
    <row r="23" spans="1:12" x14ac:dyDescent="0.3">
      <c r="A23" s="1">
        <v>22</v>
      </c>
      <c r="B23" s="1">
        <v>1075</v>
      </c>
      <c r="C23" s="2">
        <v>44622</v>
      </c>
      <c r="D23" s="1" t="s">
        <v>24</v>
      </c>
      <c r="E23" s="1">
        <v>500</v>
      </c>
      <c r="F23" s="1">
        <v>19</v>
      </c>
      <c r="G23" s="1">
        <v>9500</v>
      </c>
      <c r="H23" s="1" t="s">
        <v>27</v>
      </c>
      <c r="I23" s="1" t="s">
        <v>17</v>
      </c>
      <c r="J23" s="1">
        <v>0</v>
      </c>
      <c r="K23" s="1">
        <v>0</v>
      </c>
      <c r="L23" s="1">
        <v>0</v>
      </c>
    </row>
    <row r="24" spans="1:12" x14ac:dyDescent="0.3">
      <c r="A24" s="1">
        <v>23</v>
      </c>
      <c r="B24" s="1">
        <v>1078</v>
      </c>
      <c r="C24" s="2">
        <v>44626</v>
      </c>
      <c r="D24" s="1" t="s">
        <v>21</v>
      </c>
      <c r="E24" s="1">
        <v>110</v>
      </c>
      <c r="F24" s="1">
        <v>10</v>
      </c>
      <c r="G24" s="1">
        <v>1100</v>
      </c>
      <c r="H24" s="1" t="s">
        <v>16</v>
      </c>
      <c r="I24" s="1" t="s">
        <v>14</v>
      </c>
      <c r="J24" s="1">
        <v>1100</v>
      </c>
      <c r="K24" s="1">
        <v>1089</v>
      </c>
      <c r="L24" s="1">
        <v>11</v>
      </c>
    </row>
    <row r="25" spans="1:12" x14ac:dyDescent="0.3">
      <c r="A25" s="1">
        <v>24</v>
      </c>
      <c r="B25" s="1">
        <v>1081</v>
      </c>
      <c r="C25" s="2">
        <v>44629</v>
      </c>
      <c r="D25" s="1" t="s">
        <v>18</v>
      </c>
      <c r="E25" s="1">
        <v>420</v>
      </c>
      <c r="F25" s="1">
        <v>19</v>
      </c>
      <c r="G25" s="1">
        <v>7980</v>
      </c>
      <c r="H25" s="1" t="s">
        <v>19</v>
      </c>
      <c r="I25" s="1" t="s">
        <v>14</v>
      </c>
      <c r="J25" s="1">
        <v>7980</v>
      </c>
      <c r="K25" s="1">
        <v>6304.2</v>
      </c>
      <c r="L25" s="1">
        <v>1675.8000000000002</v>
      </c>
    </row>
    <row r="26" spans="1:12" x14ac:dyDescent="0.3">
      <c r="A26" s="1">
        <v>25</v>
      </c>
      <c r="B26" s="1">
        <v>1084</v>
      </c>
      <c r="C26" s="2">
        <v>44630</v>
      </c>
      <c r="D26" s="1" t="s">
        <v>18</v>
      </c>
      <c r="E26" s="1">
        <v>260</v>
      </c>
      <c r="F26" s="1">
        <v>10</v>
      </c>
      <c r="G26" s="1">
        <v>2600</v>
      </c>
      <c r="H26" s="1" t="s">
        <v>13</v>
      </c>
      <c r="I26" s="1" t="s">
        <v>17</v>
      </c>
      <c r="J26" s="1">
        <v>0</v>
      </c>
      <c r="K26" s="1">
        <v>0</v>
      </c>
      <c r="L26" s="1">
        <v>0</v>
      </c>
    </row>
    <row r="27" spans="1:12" x14ac:dyDescent="0.3">
      <c r="A27" s="1">
        <v>26</v>
      </c>
      <c r="B27" s="1">
        <v>1087</v>
      </c>
      <c r="C27" s="2">
        <v>44634</v>
      </c>
      <c r="D27" s="1" t="s">
        <v>24</v>
      </c>
      <c r="E27" s="1">
        <v>120</v>
      </c>
      <c r="F27" s="1">
        <v>16</v>
      </c>
      <c r="G27" s="1">
        <v>1920</v>
      </c>
      <c r="H27" s="1" t="s">
        <v>19</v>
      </c>
      <c r="I27" s="1" t="s">
        <v>14</v>
      </c>
      <c r="J27" s="1">
        <v>1920</v>
      </c>
      <c r="K27" s="1">
        <v>1843.2</v>
      </c>
      <c r="L27" s="1">
        <v>76.799999999999955</v>
      </c>
    </row>
    <row r="28" spans="1:12" x14ac:dyDescent="0.3">
      <c r="A28" s="1">
        <v>27</v>
      </c>
      <c r="B28" s="1">
        <v>1090</v>
      </c>
      <c r="C28" s="2">
        <v>44637</v>
      </c>
      <c r="D28" s="1" t="s">
        <v>12</v>
      </c>
      <c r="E28" s="1">
        <v>300</v>
      </c>
      <c r="F28" s="1">
        <v>17</v>
      </c>
      <c r="G28" s="1">
        <v>5100</v>
      </c>
      <c r="H28" s="1" t="s">
        <v>22</v>
      </c>
      <c r="I28" s="1" t="s">
        <v>14</v>
      </c>
      <c r="J28" s="1">
        <v>0</v>
      </c>
      <c r="K28" s="1">
        <v>0</v>
      </c>
      <c r="L28" s="1">
        <v>0</v>
      </c>
    </row>
    <row r="29" spans="1:12" x14ac:dyDescent="0.3">
      <c r="A29" s="1">
        <v>28</v>
      </c>
      <c r="B29" s="1">
        <v>1093</v>
      </c>
      <c r="C29" s="2">
        <v>44639</v>
      </c>
      <c r="D29" s="1" t="s">
        <v>21</v>
      </c>
      <c r="E29" s="1">
        <v>280</v>
      </c>
      <c r="F29" s="1">
        <v>18</v>
      </c>
      <c r="G29" s="1">
        <v>5040</v>
      </c>
      <c r="H29" s="1" t="s">
        <v>20</v>
      </c>
      <c r="I29" s="1" t="s">
        <v>17</v>
      </c>
      <c r="J29" s="1">
        <v>0</v>
      </c>
      <c r="K29" s="1">
        <v>0</v>
      </c>
      <c r="L29" s="1">
        <v>0</v>
      </c>
    </row>
    <row r="30" spans="1:12" x14ac:dyDescent="0.3">
      <c r="A30" s="1">
        <v>29</v>
      </c>
      <c r="B30" s="1">
        <v>1096</v>
      </c>
      <c r="C30" s="2">
        <v>44643</v>
      </c>
      <c r="D30" s="1" t="s">
        <v>12</v>
      </c>
      <c r="E30" s="1">
        <v>220</v>
      </c>
      <c r="F30" s="1">
        <v>13</v>
      </c>
      <c r="G30" s="1">
        <v>2860</v>
      </c>
      <c r="H30" s="1" t="s">
        <v>27</v>
      </c>
      <c r="I30" s="1" t="s">
        <v>14</v>
      </c>
      <c r="J30" s="1">
        <v>2860</v>
      </c>
      <c r="K30" s="1">
        <v>2659.8</v>
      </c>
      <c r="L30" s="1">
        <v>200.19999999999982</v>
      </c>
    </row>
    <row r="31" spans="1:12" x14ac:dyDescent="0.3">
      <c r="A31" s="1">
        <v>30</v>
      </c>
      <c r="B31" s="1">
        <v>1099</v>
      </c>
      <c r="C31" s="2">
        <v>44645</v>
      </c>
      <c r="D31" s="1" t="s">
        <v>24</v>
      </c>
      <c r="E31" s="1">
        <v>450</v>
      </c>
      <c r="F31" s="1">
        <v>16</v>
      </c>
      <c r="G31" s="1">
        <v>7200</v>
      </c>
      <c r="H31" s="1" t="s">
        <v>27</v>
      </c>
      <c r="I31" s="1" t="s">
        <v>14</v>
      </c>
      <c r="J31" s="1">
        <v>7200</v>
      </c>
      <c r="K31" s="1">
        <v>6336</v>
      </c>
      <c r="L31" s="1">
        <v>864</v>
      </c>
    </row>
    <row r="32" spans="1:12" x14ac:dyDescent="0.3">
      <c r="A32" s="1">
        <v>31</v>
      </c>
      <c r="B32" s="1">
        <v>1102</v>
      </c>
      <c r="C32" s="2">
        <v>44647</v>
      </c>
      <c r="D32" s="1" t="s">
        <v>12</v>
      </c>
      <c r="E32" s="1">
        <v>460</v>
      </c>
      <c r="F32" s="1">
        <v>16</v>
      </c>
      <c r="G32" s="1">
        <v>7360</v>
      </c>
      <c r="H32" s="1" t="s">
        <v>15</v>
      </c>
      <c r="I32" s="1" t="s">
        <v>14</v>
      </c>
      <c r="J32" s="1">
        <v>7360</v>
      </c>
      <c r="K32" s="1">
        <v>4931.2</v>
      </c>
      <c r="L32" s="1">
        <v>2428.8000000000002</v>
      </c>
    </row>
    <row r="33" spans="1:12" x14ac:dyDescent="0.3">
      <c r="A33" s="1">
        <v>32</v>
      </c>
      <c r="B33" s="1">
        <v>1105</v>
      </c>
      <c r="C33" s="2">
        <v>44648</v>
      </c>
      <c r="D33" s="1" t="s">
        <v>18</v>
      </c>
      <c r="E33" s="1">
        <v>220</v>
      </c>
      <c r="F33" s="1">
        <v>17</v>
      </c>
      <c r="G33" s="1">
        <v>3740</v>
      </c>
      <c r="H33" s="1" t="s">
        <v>25</v>
      </c>
      <c r="I33" s="1" t="s">
        <v>14</v>
      </c>
      <c r="J33" s="1">
        <v>3740</v>
      </c>
      <c r="K33" s="1">
        <v>2730.2</v>
      </c>
      <c r="L33" s="1">
        <v>1009.8000000000002</v>
      </c>
    </row>
    <row r="34" spans="1:12" x14ac:dyDescent="0.3">
      <c r="A34" s="1">
        <v>33</v>
      </c>
      <c r="B34" s="1">
        <v>1108</v>
      </c>
      <c r="C34" s="2">
        <v>44651</v>
      </c>
      <c r="D34" s="1" t="s">
        <v>18</v>
      </c>
      <c r="E34" s="1">
        <v>450</v>
      </c>
      <c r="F34" s="1">
        <v>17</v>
      </c>
      <c r="G34" s="1">
        <v>7650</v>
      </c>
      <c r="H34" s="1" t="s">
        <v>26</v>
      </c>
      <c r="I34" s="1" t="s">
        <v>17</v>
      </c>
      <c r="J34" s="1">
        <v>0</v>
      </c>
      <c r="K34" s="1">
        <v>0</v>
      </c>
      <c r="L34" s="1">
        <v>0</v>
      </c>
    </row>
    <row r="35" spans="1:12" x14ac:dyDescent="0.3">
      <c r="A35" s="1">
        <v>34</v>
      </c>
      <c r="B35" s="1">
        <v>1111</v>
      </c>
      <c r="C35" s="2">
        <v>44655</v>
      </c>
      <c r="D35" s="1" t="s">
        <v>12</v>
      </c>
      <c r="E35" s="1">
        <v>400</v>
      </c>
      <c r="F35" s="1">
        <v>15</v>
      </c>
      <c r="G35" s="1">
        <v>6000</v>
      </c>
      <c r="H35" s="1" t="s">
        <v>16</v>
      </c>
      <c r="I35" s="1" t="s">
        <v>14</v>
      </c>
      <c r="J35" s="1">
        <v>0</v>
      </c>
      <c r="K35" s="1">
        <v>0</v>
      </c>
      <c r="L35" s="1">
        <v>0</v>
      </c>
    </row>
    <row r="36" spans="1:12" x14ac:dyDescent="0.3">
      <c r="A36" s="1">
        <v>35</v>
      </c>
      <c r="B36" s="1">
        <v>1114</v>
      </c>
      <c r="C36" s="2">
        <v>44659</v>
      </c>
      <c r="D36" s="1" t="s">
        <v>21</v>
      </c>
      <c r="E36" s="1">
        <v>370</v>
      </c>
      <c r="F36" s="1">
        <v>17</v>
      </c>
      <c r="G36" s="1">
        <v>6290</v>
      </c>
      <c r="H36" s="1" t="s">
        <v>16</v>
      </c>
      <c r="I36" s="1" t="s">
        <v>14</v>
      </c>
      <c r="J36" s="1">
        <v>6290</v>
      </c>
      <c r="K36" s="1">
        <v>5723.9</v>
      </c>
      <c r="L36" s="1">
        <v>566.10000000000036</v>
      </c>
    </row>
    <row r="37" spans="1:12" x14ac:dyDescent="0.3">
      <c r="A37" s="1">
        <v>36</v>
      </c>
      <c r="B37" s="1">
        <v>1117</v>
      </c>
      <c r="C37" s="2">
        <v>44663</v>
      </c>
      <c r="D37" s="1" t="s">
        <v>18</v>
      </c>
      <c r="E37" s="1">
        <v>260</v>
      </c>
      <c r="F37" s="1">
        <v>17</v>
      </c>
      <c r="G37" s="1">
        <v>4420</v>
      </c>
      <c r="H37" s="1" t="s">
        <v>27</v>
      </c>
      <c r="I37" s="1" t="s">
        <v>14</v>
      </c>
      <c r="J37" s="1">
        <v>4420</v>
      </c>
      <c r="K37" s="1">
        <v>2961.4</v>
      </c>
      <c r="L37" s="1">
        <v>1458.6</v>
      </c>
    </row>
    <row r="38" spans="1:12" x14ac:dyDescent="0.3">
      <c r="A38" s="1">
        <v>37</v>
      </c>
      <c r="B38" s="1">
        <v>1120</v>
      </c>
      <c r="C38" s="2">
        <v>44667</v>
      </c>
      <c r="D38" s="1" t="s">
        <v>18</v>
      </c>
      <c r="E38" s="1">
        <v>350</v>
      </c>
      <c r="F38" s="1">
        <v>10</v>
      </c>
      <c r="G38" s="1">
        <v>3500</v>
      </c>
      <c r="H38" s="1" t="s">
        <v>26</v>
      </c>
      <c r="I38" s="1" t="s">
        <v>14</v>
      </c>
      <c r="J38" s="1">
        <v>3500</v>
      </c>
      <c r="K38" s="1">
        <v>2765</v>
      </c>
      <c r="L38" s="1">
        <v>735</v>
      </c>
    </row>
    <row r="39" spans="1:12" x14ac:dyDescent="0.3">
      <c r="A39" s="1">
        <v>38</v>
      </c>
      <c r="B39" s="1">
        <v>1123</v>
      </c>
      <c r="C39" s="2">
        <v>44668</v>
      </c>
      <c r="D39" s="1" t="s">
        <v>21</v>
      </c>
      <c r="E39" s="1">
        <v>470</v>
      </c>
      <c r="F39" s="1">
        <v>14</v>
      </c>
      <c r="G39" s="1">
        <v>6580</v>
      </c>
      <c r="H39" s="1" t="s">
        <v>19</v>
      </c>
      <c r="I39" s="1" t="s">
        <v>14</v>
      </c>
      <c r="J39" s="1">
        <v>6580</v>
      </c>
      <c r="K39" s="1">
        <v>6119.4</v>
      </c>
      <c r="L39" s="1">
        <v>460.60000000000036</v>
      </c>
    </row>
    <row r="40" spans="1:12" x14ac:dyDescent="0.3">
      <c r="A40" s="1">
        <v>39</v>
      </c>
      <c r="B40" s="1">
        <v>1126</v>
      </c>
      <c r="C40" s="2">
        <v>44669</v>
      </c>
      <c r="D40" s="1" t="s">
        <v>18</v>
      </c>
      <c r="E40" s="1">
        <v>170</v>
      </c>
      <c r="F40" s="1">
        <v>20</v>
      </c>
      <c r="G40" s="1">
        <v>3400</v>
      </c>
      <c r="H40" s="1" t="s">
        <v>15</v>
      </c>
      <c r="I40" s="1" t="s">
        <v>17</v>
      </c>
      <c r="J40" s="1">
        <v>0</v>
      </c>
      <c r="K40" s="1">
        <v>0</v>
      </c>
      <c r="L40" s="1">
        <v>0</v>
      </c>
    </row>
    <row r="41" spans="1:12" x14ac:dyDescent="0.3">
      <c r="A41" s="1">
        <v>40</v>
      </c>
      <c r="B41" s="1">
        <v>1129</v>
      </c>
      <c r="C41" s="2">
        <v>44672</v>
      </c>
      <c r="D41" s="1" t="s">
        <v>18</v>
      </c>
      <c r="E41" s="1">
        <v>290</v>
      </c>
      <c r="F41" s="1">
        <v>14</v>
      </c>
      <c r="G41" s="1">
        <v>4060</v>
      </c>
      <c r="H41" s="1" t="s">
        <v>19</v>
      </c>
      <c r="I41" s="1" t="s">
        <v>14</v>
      </c>
      <c r="J41" s="1">
        <v>4060</v>
      </c>
      <c r="K41" s="1">
        <v>2963.8</v>
      </c>
      <c r="L41" s="1">
        <v>1096.1999999999998</v>
      </c>
    </row>
    <row r="42" spans="1:12" x14ac:dyDescent="0.3">
      <c r="A42" s="1">
        <v>41</v>
      </c>
      <c r="B42" s="1">
        <v>1132</v>
      </c>
      <c r="C42" s="2">
        <v>44675</v>
      </c>
      <c r="D42" s="1" t="s">
        <v>24</v>
      </c>
      <c r="E42" s="1">
        <v>380</v>
      </c>
      <c r="F42" s="1">
        <v>17</v>
      </c>
      <c r="G42" s="1">
        <v>6460</v>
      </c>
      <c r="H42" s="1" t="s">
        <v>13</v>
      </c>
      <c r="I42" s="1" t="s">
        <v>17</v>
      </c>
      <c r="J42" s="1">
        <v>0</v>
      </c>
      <c r="K42" s="1">
        <v>0</v>
      </c>
      <c r="L42" s="1">
        <v>0</v>
      </c>
    </row>
    <row r="43" spans="1:12" x14ac:dyDescent="0.3">
      <c r="A43" s="1">
        <v>42</v>
      </c>
      <c r="B43" s="1">
        <v>1135</v>
      </c>
      <c r="C43" s="2">
        <v>44676</v>
      </c>
      <c r="D43" s="1" t="s">
        <v>18</v>
      </c>
      <c r="E43" s="1">
        <v>420</v>
      </c>
      <c r="F43" s="1">
        <v>14</v>
      </c>
      <c r="G43" s="1">
        <v>5880</v>
      </c>
      <c r="H43" s="1" t="s">
        <v>15</v>
      </c>
      <c r="I43" s="1" t="s">
        <v>14</v>
      </c>
      <c r="J43" s="1">
        <v>0</v>
      </c>
      <c r="K43" s="1">
        <v>0</v>
      </c>
      <c r="L43" s="1">
        <v>0</v>
      </c>
    </row>
    <row r="44" spans="1:12" x14ac:dyDescent="0.3">
      <c r="A44" s="1">
        <v>43</v>
      </c>
      <c r="B44" s="1">
        <v>1138</v>
      </c>
      <c r="C44" s="2">
        <v>44677</v>
      </c>
      <c r="D44" s="1" t="s">
        <v>21</v>
      </c>
      <c r="E44" s="1">
        <v>360</v>
      </c>
      <c r="F44" s="1">
        <v>18</v>
      </c>
      <c r="G44" s="1">
        <v>6480</v>
      </c>
      <c r="H44" s="1" t="s">
        <v>15</v>
      </c>
      <c r="I44" s="1" t="s">
        <v>14</v>
      </c>
      <c r="J44" s="1">
        <v>6480</v>
      </c>
      <c r="K44" s="1">
        <v>5637.6</v>
      </c>
      <c r="L44" s="1">
        <v>842.39999999999964</v>
      </c>
    </row>
    <row r="45" spans="1:12" x14ac:dyDescent="0.3">
      <c r="A45" s="1">
        <v>44</v>
      </c>
      <c r="B45" s="1">
        <v>1141</v>
      </c>
      <c r="C45" s="2">
        <v>44678</v>
      </c>
      <c r="D45" s="1" t="s">
        <v>21</v>
      </c>
      <c r="E45" s="1">
        <v>460</v>
      </c>
      <c r="F45" s="1">
        <v>14</v>
      </c>
      <c r="G45" s="1">
        <v>6440</v>
      </c>
      <c r="H45" s="1" t="s">
        <v>25</v>
      </c>
      <c r="I45" s="1" t="s">
        <v>14</v>
      </c>
      <c r="J45" s="1">
        <v>6440</v>
      </c>
      <c r="K45" s="1">
        <v>4508</v>
      </c>
      <c r="L45" s="1">
        <v>1932</v>
      </c>
    </row>
    <row r="46" spans="1:12" x14ac:dyDescent="0.3">
      <c r="A46" s="1">
        <v>45</v>
      </c>
      <c r="B46" s="1">
        <v>1144</v>
      </c>
      <c r="C46" s="2">
        <v>44679</v>
      </c>
      <c r="D46" s="1" t="s">
        <v>18</v>
      </c>
      <c r="E46" s="1">
        <v>140</v>
      </c>
      <c r="F46" s="1">
        <v>15</v>
      </c>
      <c r="G46" s="1">
        <v>2100</v>
      </c>
      <c r="H46" s="1" t="s">
        <v>16</v>
      </c>
      <c r="I46" s="1" t="s">
        <v>14</v>
      </c>
      <c r="J46" s="1">
        <v>2100</v>
      </c>
      <c r="K46" s="1">
        <v>2100</v>
      </c>
      <c r="L46" s="1">
        <v>0</v>
      </c>
    </row>
    <row r="47" spans="1:12" x14ac:dyDescent="0.3">
      <c r="A47" s="1">
        <v>46</v>
      </c>
      <c r="B47" s="1">
        <v>1147</v>
      </c>
      <c r="C47" s="2">
        <v>44683</v>
      </c>
      <c r="D47" s="1" t="s">
        <v>12</v>
      </c>
      <c r="E47" s="1">
        <v>230</v>
      </c>
      <c r="F47" s="1">
        <v>14</v>
      </c>
      <c r="G47" s="1">
        <v>3220</v>
      </c>
      <c r="H47" s="1" t="s">
        <v>15</v>
      </c>
      <c r="I47" s="1" t="s">
        <v>14</v>
      </c>
      <c r="J47" s="1">
        <v>3220</v>
      </c>
      <c r="K47" s="1">
        <v>2898</v>
      </c>
      <c r="L47" s="1">
        <v>322</v>
      </c>
    </row>
    <row r="48" spans="1:12" x14ac:dyDescent="0.3">
      <c r="A48" s="1">
        <v>47</v>
      </c>
      <c r="B48" s="1">
        <v>1150</v>
      </c>
      <c r="C48" s="2">
        <v>44687</v>
      </c>
      <c r="D48" s="1" t="s">
        <v>12</v>
      </c>
      <c r="E48" s="1">
        <v>460</v>
      </c>
      <c r="F48" s="1">
        <v>15</v>
      </c>
      <c r="G48" s="1">
        <v>6900</v>
      </c>
      <c r="H48" s="1" t="s">
        <v>23</v>
      </c>
      <c r="I48" s="1" t="s">
        <v>17</v>
      </c>
      <c r="J48" s="1">
        <v>0</v>
      </c>
      <c r="K48" s="1">
        <v>0</v>
      </c>
      <c r="L48" s="1">
        <v>0</v>
      </c>
    </row>
    <row r="49" spans="1:12" x14ac:dyDescent="0.3">
      <c r="A49" s="1">
        <v>48</v>
      </c>
      <c r="B49" s="1">
        <v>1153</v>
      </c>
      <c r="C49" s="2">
        <v>44689</v>
      </c>
      <c r="D49" s="1" t="s">
        <v>18</v>
      </c>
      <c r="E49" s="1">
        <v>100</v>
      </c>
      <c r="F49" s="1">
        <v>17</v>
      </c>
      <c r="G49" s="1">
        <v>1700</v>
      </c>
      <c r="H49" s="1" t="s">
        <v>15</v>
      </c>
      <c r="I49" s="1" t="s">
        <v>17</v>
      </c>
      <c r="J49" s="1">
        <v>0</v>
      </c>
      <c r="K49" s="1">
        <v>0</v>
      </c>
      <c r="L49" s="1">
        <v>0</v>
      </c>
    </row>
    <row r="50" spans="1:12" x14ac:dyDescent="0.3">
      <c r="A50" s="1">
        <v>49</v>
      </c>
      <c r="B50" s="1">
        <v>1156</v>
      </c>
      <c r="C50" s="2">
        <v>44693</v>
      </c>
      <c r="D50" s="1" t="s">
        <v>18</v>
      </c>
      <c r="E50" s="1">
        <v>340</v>
      </c>
      <c r="F50" s="1">
        <v>10</v>
      </c>
      <c r="G50" s="1">
        <v>3400</v>
      </c>
      <c r="H50" s="1" t="s">
        <v>15</v>
      </c>
      <c r="I50" s="1" t="s">
        <v>14</v>
      </c>
      <c r="J50" s="1">
        <v>3400</v>
      </c>
      <c r="K50" s="1">
        <v>2856</v>
      </c>
      <c r="L50" s="1">
        <v>544</v>
      </c>
    </row>
    <row r="51" spans="1:12" x14ac:dyDescent="0.3">
      <c r="A51" s="1">
        <v>50</v>
      </c>
      <c r="B51" s="1">
        <v>1159</v>
      </c>
      <c r="C51" s="2">
        <v>44694</v>
      </c>
      <c r="D51" s="1" t="s">
        <v>12</v>
      </c>
      <c r="E51" s="1">
        <v>160</v>
      </c>
      <c r="F51" s="1">
        <v>10</v>
      </c>
      <c r="G51" s="1">
        <v>1600</v>
      </c>
      <c r="H51" s="1" t="s">
        <v>26</v>
      </c>
      <c r="I51" s="1" t="s">
        <v>14</v>
      </c>
      <c r="J51" s="1">
        <v>1600</v>
      </c>
      <c r="K51" s="1">
        <v>1488</v>
      </c>
      <c r="L51" s="1">
        <v>112</v>
      </c>
    </row>
    <row r="52" spans="1:12" x14ac:dyDescent="0.3">
      <c r="A52" s="1">
        <v>51</v>
      </c>
      <c r="B52" s="1">
        <v>1162</v>
      </c>
      <c r="C52" s="2">
        <v>44695</v>
      </c>
      <c r="D52" s="1" t="s">
        <v>24</v>
      </c>
      <c r="E52" s="1">
        <v>220</v>
      </c>
      <c r="F52" s="1">
        <v>13</v>
      </c>
      <c r="G52" s="1">
        <v>2860</v>
      </c>
      <c r="H52" s="1" t="s">
        <v>16</v>
      </c>
      <c r="I52" s="1" t="s">
        <v>17</v>
      </c>
      <c r="J52" s="1">
        <v>0</v>
      </c>
      <c r="K52" s="1">
        <v>0</v>
      </c>
      <c r="L52" s="1">
        <v>0</v>
      </c>
    </row>
    <row r="53" spans="1:12" x14ac:dyDescent="0.3">
      <c r="A53" s="1">
        <v>52</v>
      </c>
      <c r="B53" s="1">
        <v>1165</v>
      </c>
      <c r="C53" s="2">
        <v>44697</v>
      </c>
      <c r="D53" s="1" t="s">
        <v>18</v>
      </c>
      <c r="E53" s="1">
        <v>350</v>
      </c>
      <c r="F53" s="1">
        <v>14</v>
      </c>
      <c r="G53" s="1">
        <v>4900</v>
      </c>
      <c r="H53" s="1" t="s">
        <v>13</v>
      </c>
      <c r="I53" s="1" t="s">
        <v>14</v>
      </c>
      <c r="J53" s="1">
        <v>0</v>
      </c>
      <c r="K53" s="1">
        <v>0</v>
      </c>
      <c r="L53" s="1">
        <v>0</v>
      </c>
    </row>
    <row r="54" spans="1:12" x14ac:dyDescent="0.3">
      <c r="A54" s="1">
        <v>53</v>
      </c>
      <c r="B54" s="1">
        <v>1168</v>
      </c>
      <c r="C54" s="2">
        <v>44699</v>
      </c>
      <c r="D54" s="1" t="s">
        <v>18</v>
      </c>
      <c r="E54" s="1">
        <v>300</v>
      </c>
      <c r="F54" s="1">
        <v>12</v>
      </c>
      <c r="G54" s="1">
        <v>3600</v>
      </c>
      <c r="H54" s="1" t="s">
        <v>19</v>
      </c>
      <c r="I54" s="1" t="s">
        <v>14</v>
      </c>
      <c r="J54" s="1">
        <v>3600</v>
      </c>
      <c r="K54" s="1">
        <v>2916</v>
      </c>
      <c r="L54" s="1">
        <v>684</v>
      </c>
    </row>
    <row r="55" spans="1:12" x14ac:dyDescent="0.3">
      <c r="A55" s="1">
        <v>54</v>
      </c>
      <c r="B55" s="1">
        <v>1171</v>
      </c>
      <c r="C55" s="2">
        <v>44702</v>
      </c>
      <c r="D55" s="1" t="s">
        <v>18</v>
      </c>
      <c r="E55" s="1">
        <v>500</v>
      </c>
      <c r="F55" s="1">
        <v>15</v>
      </c>
      <c r="G55" s="1">
        <v>7500</v>
      </c>
      <c r="H55" s="1" t="s">
        <v>15</v>
      </c>
      <c r="I55" s="1" t="s">
        <v>14</v>
      </c>
      <c r="J55" s="1">
        <v>7500</v>
      </c>
      <c r="K55" s="1">
        <v>4875</v>
      </c>
      <c r="L55" s="1">
        <v>2625</v>
      </c>
    </row>
    <row r="56" spans="1:12" x14ac:dyDescent="0.3">
      <c r="A56" s="1">
        <v>55</v>
      </c>
      <c r="B56" s="1">
        <v>1174</v>
      </c>
      <c r="C56" s="2">
        <v>44703</v>
      </c>
      <c r="D56" s="1" t="s">
        <v>12</v>
      </c>
      <c r="E56" s="1">
        <v>230</v>
      </c>
      <c r="F56" s="1">
        <v>11</v>
      </c>
      <c r="G56" s="1">
        <v>2530</v>
      </c>
      <c r="H56" s="1" t="s">
        <v>23</v>
      </c>
      <c r="I56" s="1" t="s">
        <v>14</v>
      </c>
      <c r="J56" s="1">
        <v>2530</v>
      </c>
      <c r="K56" s="1">
        <v>1872.2</v>
      </c>
      <c r="L56" s="1">
        <v>657.8</v>
      </c>
    </row>
    <row r="57" spans="1:12" x14ac:dyDescent="0.3">
      <c r="A57" s="1">
        <v>56</v>
      </c>
      <c r="B57" s="1">
        <v>1177</v>
      </c>
      <c r="C57" s="2">
        <v>44705</v>
      </c>
      <c r="D57" s="1" t="s">
        <v>18</v>
      </c>
      <c r="E57" s="1">
        <v>140</v>
      </c>
      <c r="F57" s="1">
        <v>16</v>
      </c>
      <c r="G57" s="1">
        <v>2240</v>
      </c>
      <c r="H57" s="1" t="s">
        <v>25</v>
      </c>
      <c r="I57" s="1" t="s">
        <v>17</v>
      </c>
      <c r="J57" s="1">
        <v>0</v>
      </c>
      <c r="K57" s="1">
        <v>0</v>
      </c>
      <c r="L57" s="1">
        <v>0</v>
      </c>
    </row>
    <row r="58" spans="1:12" x14ac:dyDescent="0.3">
      <c r="A58" s="1">
        <v>57</v>
      </c>
      <c r="B58" s="1">
        <v>1180</v>
      </c>
      <c r="C58" s="2">
        <v>44706</v>
      </c>
      <c r="D58" s="1" t="s">
        <v>18</v>
      </c>
      <c r="E58" s="1">
        <v>280</v>
      </c>
      <c r="F58" s="1">
        <v>11</v>
      </c>
      <c r="G58" s="1">
        <v>3080</v>
      </c>
      <c r="H58" s="1" t="s">
        <v>27</v>
      </c>
      <c r="I58" s="1" t="s">
        <v>14</v>
      </c>
      <c r="J58" s="1">
        <v>3080</v>
      </c>
      <c r="K58" s="1">
        <v>3018.4</v>
      </c>
      <c r="L58" s="1">
        <v>61.599999999999909</v>
      </c>
    </row>
    <row r="59" spans="1:12" x14ac:dyDescent="0.3">
      <c r="A59" s="1">
        <v>58</v>
      </c>
      <c r="B59" s="1">
        <v>1183</v>
      </c>
      <c r="C59" s="2">
        <v>44707</v>
      </c>
      <c r="D59" s="1" t="s">
        <v>21</v>
      </c>
      <c r="E59" s="1">
        <v>180</v>
      </c>
      <c r="F59" s="1">
        <v>15</v>
      </c>
      <c r="G59" s="1">
        <v>2700</v>
      </c>
      <c r="H59" s="1" t="s">
        <v>27</v>
      </c>
      <c r="I59" s="1" t="s">
        <v>14</v>
      </c>
      <c r="J59" s="1">
        <v>2700</v>
      </c>
      <c r="K59" s="1">
        <v>2376</v>
      </c>
      <c r="L59" s="1">
        <v>324</v>
      </c>
    </row>
    <row r="60" spans="1:12" x14ac:dyDescent="0.3">
      <c r="A60" s="1">
        <v>59</v>
      </c>
      <c r="B60" s="1">
        <v>1186</v>
      </c>
      <c r="C60" s="2">
        <v>44710</v>
      </c>
      <c r="D60" s="1" t="s">
        <v>21</v>
      </c>
      <c r="E60" s="1">
        <v>450</v>
      </c>
      <c r="F60" s="1">
        <v>20</v>
      </c>
      <c r="G60" s="1">
        <v>9000</v>
      </c>
      <c r="H60" s="1" t="s">
        <v>15</v>
      </c>
      <c r="I60" s="1" t="s">
        <v>17</v>
      </c>
      <c r="J60" s="1">
        <v>0</v>
      </c>
      <c r="K60" s="1">
        <v>0</v>
      </c>
      <c r="L60" s="1">
        <v>0</v>
      </c>
    </row>
    <row r="61" spans="1:12" x14ac:dyDescent="0.3">
      <c r="A61" s="1">
        <v>60</v>
      </c>
      <c r="B61" s="1">
        <v>1189</v>
      </c>
      <c r="C61" s="2">
        <v>44712</v>
      </c>
      <c r="D61" s="1" t="s">
        <v>12</v>
      </c>
      <c r="E61" s="1">
        <v>140</v>
      </c>
      <c r="F61" s="1">
        <v>19</v>
      </c>
      <c r="G61" s="1">
        <v>2660</v>
      </c>
      <c r="H61" s="1" t="s">
        <v>15</v>
      </c>
      <c r="I61" s="1" t="s">
        <v>17</v>
      </c>
      <c r="J61" s="1">
        <v>0</v>
      </c>
      <c r="K61" s="1">
        <v>0</v>
      </c>
      <c r="L61" s="1">
        <v>0</v>
      </c>
    </row>
    <row r="62" spans="1:12" x14ac:dyDescent="0.3">
      <c r="A62" s="1">
        <v>61</v>
      </c>
      <c r="B62" s="1">
        <v>1192</v>
      </c>
      <c r="C62" s="2">
        <v>44716</v>
      </c>
      <c r="D62" s="1" t="s">
        <v>18</v>
      </c>
      <c r="E62" s="1">
        <v>210</v>
      </c>
      <c r="F62" s="1">
        <v>11</v>
      </c>
      <c r="G62" s="1">
        <v>2310</v>
      </c>
      <c r="H62" s="1" t="s">
        <v>26</v>
      </c>
      <c r="I62" s="1" t="s">
        <v>14</v>
      </c>
      <c r="J62" s="1">
        <v>2310</v>
      </c>
      <c r="K62" s="1">
        <v>1432.2</v>
      </c>
      <c r="L62" s="1">
        <v>877.8</v>
      </c>
    </row>
    <row r="63" spans="1:12" x14ac:dyDescent="0.3">
      <c r="A63" s="1">
        <v>62</v>
      </c>
      <c r="B63" s="1">
        <v>1195</v>
      </c>
      <c r="C63" s="2">
        <v>44717</v>
      </c>
      <c r="D63" s="1" t="s">
        <v>21</v>
      </c>
      <c r="E63" s="1">
        <v>290</v>
      </c>
      <c r="F63" s="1">
        <v>17</v>
      </c>
      <c r="G63" s="1">
        <v>4930</v>
      </c>
      <c r="H63" s="1" t="s">
        <v>26</v>
      </c>
      <c r="I63" s="1" t="s">
        <v>14</v>
      </c>
      <c r="J63" s="1">
        <v>0</v>
      </c>
      <c r="K63" s="1">
        <v>0</v>
      </c>
      <c r="L63" s="1">
        <v>0</v>
      </c>
    </row>
    <row r="64" spans="1:12" x14ac:dyDescent="0.3">
      <c r="A64" s="1">
        <v>63</v>
      </c>
      <c r="B64" s="1">
        <v>1198</v>
      </c>
      <c r="C64" s="2">
        <v>44718</v>
      </c>
      <c r="D64" s="1" t="s">
        <v>24</v>
      </c>
      <c r="E64" s="1">
        <v>200</v>
      </c>
      <c r="F64" s="1">
        <v>18</v>
      </c>
      <c r="G64" s="1">
        <v>3600</v>
      </c>
      <c r="H64" s="1" t="s">
        <v>26</v>
      </c>
      <c r="I64" s="1" t="s">
        <v>17</v>
      </c>
      <c r="J64" s="1">
        <v>0</v>
      </c>
      <c r="K64" s="1">
        <v>0</v>
      </c>
      <c r="L64" s="1">
        <v>0</v>
      </c>
    </row>
    <row r="65" spans="1:12" x14ac:dyDescent="0.3">
      <c r="A65" s="1">
        <v>64</v>
      </c>
      <c r="B65" s="1">
        <v>1201</v>
      </c>
      <c r="C65" s="2">
        <v>44722</v>
      </c>
      <c r="D65" s="1" t="s">
        <v>21</v>
      </c>
      <c r="E65" s="1">
        <v>470</v>
      </c>
      <c r="F65" s="1">
        <v>16</v>
      </c>
      <c r="G65" s="1">
        <v>7520</v>
      </c>
      <c r="H65" s="1" t="s">
        <v>25</v>
      </c>
      <c r="I65" s="1" t="s">
        <v>14</v>
      </c>
      <c r="J65" s="1">
        <v>0</v>
      </c>
      <c r="K65" s="1">
        <v>0</v>
      </c>
      <c r="L65" s="1">
        <v>0</v>
      </c>
    </row>
    <row r="66" spans="1:12" x14ac:dyDescent="0.3">
      <c r="A66" s="1">
        <v>65</v>
      </c>
      <c r="B66" s="1">
        <v>1204</v>
      </c>
      <c r="C66" s="2">
        <v>44723</v>
      </c>
      <c r="D66" s="1" t="s">
        <v>18</v>
      </c>
      <c r="E66" s="1">
        <v>290</v>
      </c>
      <c r="F66" s="1">
        <v>20</v>
      </c>
      <c r="G66" s="1">
        <v>5800</v>
      </c>
      <c r="H66" s="1" t="s">
        <v>26</v>
      </c>
      <c r="I66" s="1" t="s">
        <v>17</v>
      </c>
      <c r="J66" s="1">
        <v>0</v>
      </c>
      <c r="K66" s="1">
        <v>0</v>
      </c>
      <c r="L66" s="1">
        <v>0</v>
      </c>
    </row>
    <row r="67" spans="1:12" x14ac:dyDescent="0.3">
      <c r="A67" s="1">
        <v>66</v>
      </c>
      <c r="B67" s="1">
        <v>1207</v>
      </c>
      <c r="C67" s="2">
        <v>44727</v>
      </c>
      <c r="D67" s="1" t="s">
        <v>21</v>
      </c>
      <c r="E67" s="1">
        <v>280</v>
      </c>
      <c r="F67" s="1">
        <v>10</v>
      </c>
      <c r="G67" s="1">
        <v>2800</v>
      </c>
      <c r="H67" s="1" t="s">
        <v>25</v>
      </c>
      <c r="I67" s="1" t="s">
        <v>14</v>
      </c>
      <c r="J67" s="1">
        <v>2800</v>
      </c>
      <c r="K67" s="1">
        <v>1848</v>
      </c>
      <c r="L67" s="1">
        <v>952</v>
      </c>
    </row>
    <row r="68" spans="1:12" x14ac:dyDescent="0.3">
      <c r="A68" s="1">
        <v>67</v>
      </c>
      <c r="B68" s="1">
        <v>1210</v>
      </c>
      <c r="C68" s="2">
        <v>44730</v>
      </c>
      <c r="D68" s="1" t="s">
        <v>12</v>
      </c>
      <c r="E68" s="1">
        <v>220</v>
      </c>
      <c r="F68" s="1">
        <v>11</v>
      </c>
      <c r="G68" s="1">
        <v>2420</v>
      </c>
      <c r="H68" s="1" t="s">
        <v>15</v>
      </c>
      <c r="I68" s="1" t="s">
        <v>14</v>
      </c>
      <c r="J68" s="1">
        <v>2420</v>
      </c>
      <c r="K68" s="1">
        <v>2395.8000000000002</v>
      </c>
      <c r="L68" s="1">
        <v>24.199999999999818</v>
      </c>
    </row>
    <row r="69" spans="1:12" x14ac:dyDescent="0.3">
      <c r="A69" s="1">
        <v>68</v>
      </c>
      <c r="B69" s="1">
        <v>1213</v>
      </c>
      <c r="C69" s="2">
        <v>44733</v>
      </c>
      <c r="D69" s="1" t="s">
        <v>12</v>
      </c>
      <c r="E69" s="1">
        <v>340</v>
      </c>
      <c r="F69" s="1">
        <v>14</v>
      </c>
      <c r="G69" s="1">
        <v>4760</v>
      </c>
      <c r="H69" s="1" t="s">
        <v>19</v>
      </c>
      <c r="I69" s="1" t="s">
        <v>14</v>
      </c>
      <c r="J69" s="1">
        <v>0</v>
      </c>
      <c r="K69" s="1">
        <v>0</v>
      </c>
      <c r="L69" s="1">
        <v>0</v>
      </c>
    </row>
    <row r="70" spans="1:12" x14ac:dyDescent="0.3">
      <c r="A70" s="1">
        <v>69</v>
      </c>
      <c r="B70" s="1">
        <v>1216</v>
      </c>
      <c r="C70" s="2">
        <v>44736</v>
      </c>
      <c r="D70" s="1" t="s">
        <v>24</v>
      </c>
      <c r="E70" s="1">
        <v>150</v>
      </c>
      <c r="F70" s="1">
        <v>18</v>
      </c>
      <c r="G70" s="1">
        <v>2700</v>
      </c>
      <c r="H70" s="1" t="s">
        <v>25</v>
      </c>
      <c r="I70" s="1" t="s">
        <v>14</v>
      </c>
      <c r="J70" s="1">
        <v>2700</v>
      </c>
      <c r="K70" s="1">
        <v>1917</v>
      </c>
      <c r="L70" s="1">
        <v>783</v>
      </c>
    </row>
    <row r="71" spans="1:12" x14ac:dyDescent="0.3">
      <c r="A71" s="1">
        <v>70</v>
      </c>
      <c r="B71" s="1">
        <v>1219</v>
      </c>
      <c r="C71" s="2">
        <v>44739</v>
      </c>
      <c r="D71" s="1" t="s">
        <v>18</v>
      </c>
      <c r="E71" s="1">
        <v>470</v>
      </c>
      <c r="F71" s="1">
        <v>16</v>
      </c>
      <c r="G71" s="1">
        <v>7520</v>
      </c>
      <c r="H71" s="1" t="s">
        <v>13</v>
      </c>
      <c r="I71" s="1" t="s">
        <v>14</v>
      </c>
      <c r="J71" s="1">
        <v>7520</v>
      </c>
      <c r="K71" s="1">
        <v>5715.2</v>
      </c>
      <c r="L71" s="1">
        <v>1804.8000000000002</v>
      </c>
    </row>
    <row r="72" spans="1:12" x14ac:dyDescent="0.3">
      <c r="A72" s="1">
        <v>71</v>
      </c>
      <c r="B72" s="1">
        <v>1222</v>
      </c>
      <c r="C72" s="2">
        <v>44740</v>
      </c>
      <c r="D72" s="1" t="s">
        <v>18</v>
      </c>
      <c r="E72" s="1">
        <v>270</v>
      </c>
      <c r="F72" s="1">
        <v>15</v>
      </c>
      <c r="G72" s="1">
        <v>4050</v>
      </c>
      <c r="H72" s="1" t="s">
        <v>25</v>
      </c>
      <c r="I72" s="1" t="s">
        <v>14</v>
      </c>
      <c r="J72" s="1">
        <v>4050</v>
      </c>
      <c r="K72" s="1">
        <v>2511</v>
      </c>
      <c r="L72" s="1">
        <v>1539</v>
      </c>
    </row>
    <row r="73" spans="1:12" x14ac:dyDescent="0.3">
      <c r="A73" s="1">
        <v>72</v>
      </c>
      <c r="B73" s="1">
        <v>1225</v>
      </c>
      <c r="C73" s="2">
        <v>44744</v>
      </c>
      <c r="D73" s="1" t="s">
        <v>12</v>
      </c>
      <c r="E73" s="1">
        <v>300</v>
      </c>
      <c r="F73" s="1">
        <v>10</v>
      </c>
      <c r="G73" s="1">
        <v>3000</v>
      </c>
      <c r="H73" s="1" t="s">
        <v>20</v>
      </c>
      <c r="I73" s="1" t="s">
        <v>17</v>
      </c>
      <c r="J73" s="1">
        <v>0</v>
      </c>
      <c r="K73" s="1">
        <v>0</v>
      </c>
      <c r="L73" s="1">
        <v>0</v>
      </c>
    </row>
    <row r="74" spans="1:12" x14ac:dyDescent="0.3">
      <c r="A74" s="1">
        <v>73</v>
      </c>
      <c r="B74" s="1">
        <v>1228</v>
      </c>
      <c r="C74" s="2">
        <v>44748</v>
      </c>
      <c r="D74" s="1" t="s">
        <v>18</v>
      </c>
      <c r="E74" s="1">
        <v>160</v>
      </c>
      <c r="F74" s="1">
        <v>15</v>
      </c>
      <c r="G74" s="1">
        <v>2400</v>
      </c>
      <c r="H74" s="1" t="s">
        <v>16</v>
      </c>
      <c r="I74" s="1" t="s">
        <v>14</v>
      </c>
      <c r="J74" s="1">
        <v>2400</v>
      </c>
      <c r="K74" s="1">
        <v>1632</v>
      </c>
      <c r="L74" s="1">
        <v>768</v>
      </c>
    </row>
    <row r="75" spans="1:12" x14ac:dyDescent="0.3">
      <c r="A75" s="1">
        <v>74</v>
      </c>
      <c r="B75" s="1">
        <v>1231</v>
      </c>
      <c r="C75" s="2">
        <v>44749</v>
      </c>
      <c r="D75" s="1" t="s">
        <v>12</v>
      </c>
      <c r="E75" s="1">
        <v>450</v>
      </c>
      <c r="F75" s="1">
        <v>11</v>
      </c>
      <c r="G75" s="1">
        <v>4950</v>
      </c>
      <c r="H75" s="1" t="s">
        <v>19</v>
      </c>
      <c r="I75" s="1" t="s">
        <v>14</v>
      </c>
      <c r="J75" s="1">
        <v>4950</v>
      </c>
      <c r="K75" s="1">
        <v>4851</v>
      </c>
      <c r="L75" s="1">
        <v>99</v>
      </c>
    </row>
    <row r="76" spans="1:12" x14ac:dyDescent="0.3">
      <c r="A76" s="1">
        <v>75</v>
      </c>
      <c r="B76" s="1">
        <v>1234</v>
      </c>
      <c r="C76" s="2">
        <v>44750</v>
      </c>
      <c r="D76" s="1" t="s">
        <v>18</v>
      </c>
      <c r="E76" s="1">
        <v>360</v>
      </c>
      <c r="F76" s="1">
        <v>18</v>
      </c>
      <c r="G76" s="1">
        <v>6480</v>
      </c>
      <c r="H76" s="1" t="s">
        <v>26</v>
      </c>
      <c r="I76" s="1" t="s">
        <v>14</v>
      </c>
      <c r="J76" s="1">
        <v>6480</v>
      </c>
      <c r="K76" s="1">
        <v>5313.6</v>
      </c>
      <c r="L76" s="1">
        <v>1166.3999999999996</v>
      </c>
    </row>
    <row r="77" spans="1:12" x14ac:dyDescent="0.3">
      <c r="A77" s="1">
        <v>76</v>
      </c>
      <c r="B77" s="1">
        <v>1237</v>
      </c>
      <c r="C77" s="2">
        <v>44753</v>
      </c>
      <c r="D77" s="1" t="s">
        <v>24</v>
      </c>
      <c r="E77" s="1">
        <v>170</v>
      </c>
      <c r="F77" s="1">
        <v>10</v>
      </c>
      <c r="G77" s="1">
        <v>1700</v>
      </c>
      <c r="H77" s="1" t="s">
        <v>22</v>
      </c>
      <c r="I77" s="1" t="s">
        <v>14</v>
      </c>
      <c r="J77" s="1">
        <v>1700</v>
      </c>
      <c r="K77" s="1">
        <v>1275</v>
      </c>
      <c r="L77" s="1">
        <v>425</v>
      </c>
    </row>
    <row r="78" spans="1:12" x14ac:dyDescent="0.3">
      <c r="A78" s="1">
        <v>77</v>
      </c>
      <c r="B78" s="1">
        <v>1240</v>
      </c>
      <c r="C78" s="2">
        <v>44756</v>
      </c>
      <c r="D78" s="1" t="s">
        <v>18</v>
      </c>
      <c r="E78" s="1">
        <v>130</v>
      </c>
      <c r="F78" s="1">
        <v>13</v>
      </c>
      <c r="G78" s="1">
        <v>1690</v>
      </c>
      <c r="H78" s="1" t="s">
        <v>27</v>
      </c>
      <c r="I78" s="1" t="s">
        <v>17</v>
      </c>
      <c r="J78" s="1">
        <v>0</v>
      </c>
      <c r="K78" s="1">
        <v>0</v>
      </c>
      <c r="L78" s="1">
        <v>0</v>
      </c>
    </row>
    <row r="79" spans="1:12" x14ac:dyDescent="0.3">
      <c r="A79" s="1">
        <v>78</v>
      </c>
      <c r="B79" s="1">
        <v>1243</v>
      </c>
      <c r="C79" s="2">
        <v>44760</v>
      </c>
      <c r="D79" s="1" t="s">
        <v>12</v>
      </c>
      <c r="E79" s="1">
        <v>140</v>
      </c>
      <c r="F79" s="1">
        <v>17</v>
      </c>
      <c r="G79" s="1">
        <v>2380</v>
      </c>
      <c r="H79" s="1" t="s">
        <v>26</v>
      </c>
      <c r="I79" s="1" t="s">
        <v>14</v>
      </c>
      <c r="J79" s="1">
        <v>2380</v>
      </c>
      <c r="K79" s="1">
        <v>2118.1999999999998</v>
      </c>
      <c r="L79" s="1">
        <v>261.80000000000018</v>
      </c>
    </row>
    <row r="80" spans="1:12" x14ac:dyDescent="0.3">
      <c r="A80" s="1">
        <v>79</v>
      </c>
      <c r="B80" s="1">
        <v>1246</v>
      </c>
      <c r="C80" s="2">
        <v>44763</v>
      </c>
      <c r="D80" s="1" t="s">
        <v>21</v>
      </c>
      <c r="E80" s="1">
        <v>180</v>
      </c>
      <c r="F80" s="1">
        <v>12</v>
      </c>
      <c r="G80" s="1">
        <v>2160</v>
      </c>
      <c r="H80" s="1" t="s">
        <v>13</v>
      </c>
      <c r="I80" s="1" t="s">
        <v>14</v>
      </c>
      <c r="J80" s="1">
        <v>2160</v>
      </c>
      <c r="K80" s="1">
        <v>2095.1999999999998</v>
      </c>
      <c r="L80" s="1">
        <v>64.800000000000182</v>
      </c>
    </row>
    <row r="81" spans="1:12" x14ac:dyDescent="0.3">
      <c r="A81" s="1">
        <v>80</v>
      </c>
      <c r="B81" s="1">
        <v>1249</v>
      </c>
      <c r="C81" s="2">
        <v>44767</v>
      </c>
      <c r="D81" s="1" t="s">
        <v>18</v>
      </c>
      <c r="E81" s="1">
        <v>350</v>
      </c>
      <c r="F81" s="1">
        <v>14</v>
      </c>
      <c r="G81" s="1">
        <v>4900</v>
      </c>
      <c r="H81" s="1" t="s">
        <v>16</v>
      </c>
      <c r="I81" s="1" t="s">
        <v>14</v>
      </c>
      <c r="J81" s="1">
        <v>0</v>
      </c>
      <c r="K81" s="1">
        <v>0</v>
      </c>
      <c r="L81" s="1">
        <v>0</v>
      </c>
    </row>
    <row r="82" spans="1:12" x14ac:dyDescent="0.3">
      <c r="A82" s="1">
        <v>81</v>
      </c>
      <c r="B82" s="1">
        <v>1252</v>
      </c>
      <c r="C82" s="2">
        <v>44771</v>
      </c>
      <c r="D82" s="1" t="s">
        <v>21</v>
      </c>
      <c r="E82" s="1">
        <v>310</v>
      </c>
      <c r="F82" s="1">
        <v>11</v>
      </c>
      <c r="G82" s="1">
        <v>3410</v>
      </c>
      <c r="H82" s="1" t="s">
        <v>23</v>
      </c>
      <c r="I82" s="1" t="s">
        <v>14</v>
      </c>
      <c r="J82" s="1">
        <v>3410</v>
      </c>
      <c r="K82" s="1">
        <v>2591.6</v>
      </c>
      <c r="L82" s="1">
        <v>818.40000000000009</v>
      </c>
    </row>
    <row r="83" spans="1:12" x14ac:dyDescent="0.3">
      <c r="A83" s="1">
        <v>82</v>
      </c>
      <c r="B83" s="1">
        <v>1255</v>
      </c>
      <c r="C83" s="2">
        <v>44775</v>
      </c>
      <c r="D83" s="1" t="s">
        <v>21</v>
      </c>
      <c r="E83" s="1">
        <v>200</v>
      </c>
      <c r="F83" s="1">
        <v>18</v>
      </c>
      <c r="G83" s="1">
        <v>3600</v>
      </c>
      <c r="H83" s="1" t="s">
        <v>20</v>
      </c>
      <c r="I83" s="1" t="s">
        <v>14</v>
      </c>
      <c r="J83" s="1">
        <v>3600</v>
      </c>
      <c r="K83" s="1">
        <v>2592</v>
      </c>
      <c r="L83" s="1">
        <v>1008</v>
      </c>
    </row>
    <row r="84" spans="1:12" x14ac:dyDescent="0.3">
      <c r="A84" s="1">
        <v>83</v>
      </c>
      <c r="B84" s="1">
        <v>1258</v>
      </c>
      <c r="C84" s="2">
        <v>44779</v>
      </c>
      <c r="D84" s="1" t="s">
        <v>12</v>
      </c>
      <c r="E84" s="1">
        <v>500</v>
      </c>
      <c r="F84" s="1">
        <v>19</v>
      </c>
      <c r="G84" s="1">
        <v>9500</v>
      </c>
      <c r="H84" s="1" t="s">
        <v>13</v>
      </c>
      <c r="I84" s="1" t="s">
        <v>14</v>
      </c>
      <c r="J84" s="1">
        <v>9500</v>
      </c>
      <c r="K84" s="1">
        <v>8550</v>
      </c>
      <c r="L84" s="1">
        <v>950</v>
      </c>
    </row>
    <row r="85" spans="1:12" x14ac:dyDescent="0.3">
      <c r="A85" s="1">
        <v>84</v>
      </c>
      <c r="B85" s="1">
        <v>1261</v>
      </c>
      <c r="C85" s="2">
        <v>44783</v>
      </c>
      <c r="D85" s="1" t="s">
        <v>24</v>
      </c>
      <c r="E85" s="1">
        <v>350</v>
      </c>
      <c r="F85" s="1">
        <v>16</v>
      </c>
      <c r="G85" s="1">
        <v>5600</v>
      </c>
      <c r="H85" s="1" t="s">
        <v>27</v>
      </c>
      <c r="I85" s="1" t="s">
        <v>14</v>
      </c>
      <c r="J85" s="1">
        <v>5600</v>
      </c>
      <c r="K85" s="1">
        <v>4536</v>
      </c>
      <c r="L85" s="1">
        <v>1064</v>
      </c>
    </row>
    <row r="86" spans="1:12" x14ac:dyDescent="0.3">
      <c r="A86" s="1">
        <v>85</v>
      </c>
      <c r="B86" s="1">
        <v>1264</v>
      </c>
      <c r="C86" s="2">
        <v>44785</v>
      </c>
      <c r="D86" s="1" t="s">
        <v>21</v>
      </c>
      <c r="E86" s="1">
        <v>440</v>
      </c>
      <c r="F86" s="1">
        <v>14</v>
      </c>
      <c r="G86" s="1">
        <v>6160</v>
      </c>
      <c r="H86" s="1" t="s">
        <v>16</v>
      </c>
      <c r="I86" s="1" t="s">
        <v>17</v>
      </c>
      <c r="J86" s="1">
        <v>0</v>
      </c>
      <c r="K86" s="1">
        <v>0</v>
      </c>
      <c r="L86" s="1">
        <v>0</v>
      </c>
    </row>
    <row r="87" spans="1:12" x14ac:dyDescent="0.3">
      <c r="A87" s="1">
        <v>86</v>
      </c>
      <c r="B87" s="1">
        <v>1267</v>
      </c>
      <c r="C87" s="2">
        <v>44787</v>
      </c>
      <c r="D87" s="1" t="s">
        <v>12</v>
      </c>
      <c r="E87" s="1">
        <v>250</v>
      </c>
      <c r="F87" s="1">
        <v>12</v>
      </c>
      <c r="G87" s="1">
        <v>3000</v>
      </c>
      <c r="H87" s="1" t="s">
        <v>22</v>
      </c>
      <c r="I87" s="1" t="s">
        <v>14</v>
      </c>
      <c r="J87" s="1">
        <v>3000</v>
      </c>
      <c r="K87" s="1">
        <v>2550</v>
      </c>
      <c r="L87" s="1">
        <v>450</v>
      </c>
    </row>
    <row r="88" spans="1:12" x14ac:dyDescent="0.3">
      <c r="A88" s="1">
        <v>87</v>
      </c>
      <c r="B88" s="1">
        <v>1270</v>
      </c>
      <c r="C88" s="2">
        <v>44790</v>
      </c>
      <c r="D88" s="1" t="s">
        <v>12</v>
      </c>
      <c r="E88" s="1">
        <v>480</v>
      </c>
      <c r="F88" s="1">
        <v>18</v>
      </c>
      <c r="G88" s="1">
        <v>8640</v>
      </c>
      <c r="H88" s="1" t="s">
        <v>26</v>
      </c>
      <c r="I88" s="1" t="s">
        <v>14</v>
      </c>
      <c r="J88" s="1">
        <v>8640</v>
      </c>
      <c r="K88" s="1">
        <v>5270.4</v>
      </c>
      <c r="L88" s="1">
        <v>3369.6000000000004</v>
      </c>
    </row>
    <row r="89" spans="1:12" x14ac:dyDescent="0.3">
      <c r="A89" s="1">
        <v>88</v>
      </c>
      <c r="B89" s="1">
        <v>1273</v>
      </c>
      <c r="C89" s="2">
        <v>44791</v>
      </c>
      <c r="D89" s="1" t="s">
        <v>21</v>
      </c>
      <c r="E89" s="1">
        <v>320</v>
      </c>
      <c r="F89" s="1">
        <v>12</v>
      </c>
      <c r="G89" s="1">
        <v>3840</v>
      </c>
      <c r="H89" s="1" t="s">
        <v>19</v>
      </c>
      <c r="I89" s="1" t="s">
        <v>17</v>
      </c>
      <c r="J89" s="1">
        <v>0</v>
      </c>
      <c r="K89" s="1">
        <v>0</v>
      </c>
      <c r="L89" s="1">
        <v>0</v>
      </c>
    </row>
    <row r="90" spans="1:12" x14ac:dyDescent="0.3">
      <c r="A90" s="1">
        <v>89</v>
      </c>
      <c r="B90" s="1">
        <v>1276</v>
      </c>
      <c r="C90" s="2">
        <v>44793</v>
      </c>
      <c r="D90" s="1" t="s">
        <v>12</v>
      </c>
      <c r="E90" s="1">
        <v>270</v>
      </c>
      <c r="F90" s="1">
        <v>11</v>
      </c>
      <c r="G90" s="1">
        <v>2970</v>
      </c>
      <c r="H90" s="1" t="s">
        <v>22</v>
      </c>
      <c r="I90" s="1" t="s">
        <v>17</v>
      </c>
      <c r="J90" s="1">
        <v>0</v>
      </c>
      <c r="K90" s="1">
        <v>0</v>
      </c>
      <c r="L90" s="1">
        <v>0</v>
      </c>
    </row>
    <row r="91" spans="1:12" x14ac:dyDescent="0.3">
      <c r="A91" s="1">
        <v>90</v>
      </c>
      <c r="B91" s="1">
        <v>1279</v>
      </c>
      <c r="C91" s="2">
        <v>44797</v>
      </c>
      <c r="D91" s="1" t="s">
        <v>18</v>
      </c>
      <c r="E91" s="1">
        <v>370</v>
      </c>
      <c r="F91" s="1">
        <v>11</v>
      </c>
      <c r="G91" s="1">
        <v>4070</v>
      </c>
      <c r="H91" s="1" t="s">
        <v>15</v>
      </c>
      <c r="I91" s="1" t="s">
        <v>14</v>
      </c>
      <c r="J91" s="1">
        <v>4070</v>
      </c>
      <c r="K91" s="1">
        <v>3825.8</v>
      </c>
      <c r="L91" s="1">
        <v>244.19999999999982</v>
      </c>
    </row>
    <row r="92" spans="1:12" x14ac:dyDescent="0.3">
      <c r="A92" s="1">
        <v>91</v>
      </c>
      <c r="B92" s="1">
        <v>1282</v>
      </c>
      <c r="C92" s="2">
        <v>44801</v>
      </c>
      <c r="D92" s="1" t="s">
        <v>24</v>
      </c>
      <c r="E92" s="1">
        <v>470</v>
      </c>
      <c r="F92" s="1">
        <v>19</v>
      </c>
      <c r="G92" s="1">
        <v>8930</v>
      </c>
      <c r="H92" s="1" t="s">
        <v>27</v>
      </c>
      <c r="I92" s="1" t="s">
        <v>14</v>
      </c>
      <c r="J92" s="1">
        <v>8930</v>
      </c>
      <c r="K92" s="1">
        <v>8304.9</v>
      </c>
      <c r="L92" s="1">
        <v>625.10000000000036</v>
      </c>
    </row>
    <row r="93" spans="1:12" x14ac:dyDescent="0.3">
      <c r="A93" s="1">
        <v>92</v>
      </c>
      <c r="B93" s="1">
        <v>1285</v>
      </c>
      <c r="C93" s="2">
        <v>44804</v>
      </c>
      <c r="D93" s="1" t="s">
        <v>21</v>
      </c>
      <c r="E93" s="1">
        <v>490</v>
      </c>
      <c r="F93" s="1">
        <v>12</v>
      </c>
      <c r="G93" s="1">
        <v>5880</v>
      </c>
      <c r="H93" s="1" t="s">
        <v>27</v>
      </c>
      <c r="I93" s="1" t="s">
        <v>14</v>
      </c>
      <c r="J93" s="1">
        <v>5880</v>
      </c>
      <c r="K93" s="1">
        <v>3998.4</v>
      </c>
      <c r="L93" s="1">
        <v>1881.6</v>
      </c>
    </row>
    <row r="94" spans="1:12" x14ac:dyDescent="0.3">
      <c r="A94" s="1">
        <v>93</v>
      </c>
      <c r="B94" s="1">
        <v>1288</v>
      </c>
      <c r="C94" s="2">
        <v>44808</v>
      </c>
      <c r="D94" s="1" t="s">
        <v>24</v>
      </c>
      <c r="E94" s="1">
        <v>350</v>
      </c>
      <c r="F94" s="1">
        <v>15</v>
      </c>
      <c r="G94" s="1">
        <v>5250</v>
      </c>
      <c r="H94" s="1" t="s">
        <v>25</v>
      </c>
      <c r="I94" s="1" t="s">
        <v>14</v>
      </c>
      <c r="J94" s="1">
        <v>0</v>
      </c>
      <c r="K94" s="1">
        <v>0</v>
      </c>
      <c r="L94" s="1">
        <v>0</v>
      </c>
    </row>
    <row r="95" spans="1:12" x14ac:dyDescent="0.3">
      <c r="A95" s="1">
        <v>94</v>
      </c>
      <c r="B95" s="1">
        <v>1291</v>
      </c>
      <c r="C95" s="2">
        <v>44811</v>
      </c>
      <c r="D95" s="1" t="s">
        <v>18</v>
      </c>
      <c r="E95" s="1">
        <v>110</v>
      </c>
      <c r="F95" s="1">
        <v>19</v>
      </c>
      <c r="G95" s="1">
        <v>2090</v>
      </c>
      <c r="H95" s="1" t="s">
        <v>16</v>
      </c>
      <c r="I95" s="1" t="s">
        <v>17</v>
      </c>
      <c r="J95" s="1">
        <v>0</v>
      </c>
      <c r="K95" s="1">
        <v>0</v>
      </c>
      <c r="L95" s="1">
        <v>0</v>
      </c>
    </row>
    <row r="96" spans="1:12" x14ac:dyDescent="0.3">
      <c r="A96" s="1">
        <v>95</v>
      </c>
      <c r="B96" s="1">
        <v>1294</v>
      </c>
      <c r="C96" s="2">
        <v>44814</v>
      </c>
      <c r="D96" s="1" t="s">
        <v>12</v>
      </c>
      <c r="E96" s="1">
        <v>430</v>
      </c>
      <c r="F96" s="1">
        <v>14</v>
      </c>
      <c r="G96" s="1">
        <v>6020</v>
      </c>
      <c r="H96" s="1" t="s">
        <v>23</v>
      </c>
      <c r="I96" s="1" t="s">
        <v>14</v>
      </c>
      <c r="J96" s="1">
        <v>0</v>
      </c>
      <c r="K96" s="1">
        <v>0</v>
      </c>
      <c r="L96" s="1">
        <v>0</v>
      </c>
    </row>
    <row r="97" spans="1:12" x14ac:dyDescent="0.3">
      <c r="A97" s="1">
        <v>96</v>
      </c>
      <c r="B97" s="1">
        <v>1297</v>
      </c>
      <c r="C97" s="2">
        <v>44817</v>
      </c>
      <c r="D97" s="1" t="s">
        <v>12</v>
      </c>
      <c r="E97" s="1">
        <v>410</v>
      </c>
      <c r="F97" s="1">
        <v>15</v>
      </c>
      <c r="G97" s="1">
        <v>6150</v>
      </c>
      <c r="H97" s="1" t="s">
        <v>20</v>
      </c>
      <c r="I97" s="1" t="s">
        <v>14</v>
      </c>
      <c r="J97" s="1">
        <v>6150</v>
      </c>
      <c r="K97" s="1">
        <v>4797</v>
      </c>
      <c r="L97" s="1">
        <v>1353</v>
      </c>
    </row>
    <row r="98" spans="1:12" x14ac:dyDescent="0.3">
      <c r="A98" s="1">
        <v>97</v>
      </c>
      <c r="B98" s="1">
        <v>1300</v>
      </c>
      <c r="C98" s="2">
        <v>44821</v>
      </c>
      <c r="D98" s="1" t="s">
        <v>21</v>
      </c>
      <c r="E98" s="1">
        <v>130</v>
      </c>
      <c r="F98" s="1">
        <v>17</v>
      </c>
      <c r="G98" s="1">
        <v>2210</v>
      </c>
      <c r="H98" s="1" t="s">
        <v>22</v>
      </c>
      <c r="I98" s="1" t="s">
        <v>17</v>
      </c>
      <c r="J98" s="1">
        <v>0</v>
      </c>
      <c r="K98" s="1">
        <v>0</v>
      </c>
      <c r="L98" s="1">
        <v>0</v>
      </c>
    </row>
    <row r="99" spans="1:12" x14ac:dyDescent="0.3">
      <c r="A99" s="1">
        <v>98</v>
      </c>
      <c r="B99" s="1">
        <v>1303</v>
      </c>
      <c r="C99" s="2">
        <v>44823</v>
      </c>
      <c r="D99" s="1" t="s">
        <v>12</v>
      </c>
      <c r="E99" s="1">
        <v>200</v>
      </c>
      <c r="F99" s="1">
        <v>13</v>
      </c>
      <c r="G99" s="1">
        <v>2600</v>
      </c>
      <c r="H99" s="1" t="s">
        <v>26</v>
      </c>
      <c r="I99" s="1" t="s">
        <v>14</v>
      </c>
      <c r="J99" s="1">
        <v>2600</v>
      </c>
      <c r="K99" s="1">
        <v>2028</v>
      </c>
      <c r="L99" s="1">
        <v>572</v>
      </c>
    </row>
    <row r="100" spans="1:12" x14ac:dyDescent="0.3">
      <c r="A100" s="1">
        <v>99</v>
      </c>
      <c r="B100" s="1">
        <v>1306</v>
      </c>
      <c r="C100" s="2">
        <v>44827</v>
      </c>
      <c r="D100" s="1" t="s">
        <v>18</v>
      </c>
      <c r="E100" s="1">
        <v>300</v>
      </c>
      <c r="F100" s="1">
        <v>10</v>
      </c>
      <c r="G100" s="1">
        <v>3000</v>
      </c>
      <c r="H100" s="1" t="s">
        <v>19</v>
      </c>
      <c r="I100" s="1" t="s">
        <v>17</v>
      </c>
      <c r="J100" s="1">
        <v>0</v>
      </c>
      <c r="K100" s="1">
        <v>0</v>
      </c>
      <c r="L100" s="1">
        <v>0</v>
      </c>
    </row>
    <row r="101" spans="1:12" x14ac:dyDescent="0.3">
      <c r="A101" s="1">
        <v>100</v>
      </c>
      <c r="B101" s="1">
        <v>1309</v>
      </c>
      <c r="C101" s="2">
        <v>44828</v>
      </c>
      <c r="D101" s="1" t="s">
        <v>18</v>
      </c>
      <c r="E101" s="1">
        <v>200</v>
      </c>
      <c r="F101" s="1">
        <v>10</v>
      </c>
      <c r="G101" s="1">
        <v>2000</v>
      </c>
      <c r="H101" s="1" t="s">
        <v>15</v>
      </c>
      <c r="I101" s="1" t="s">
        <v>14</v>
      </c>
      <c r="J101" s="1">
        <v>2000</v>
      </c>
      <c r="K101" s="1">
        <v>1940</v>
      </c>
      <c r="L101" s="1">
        <v>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0355E-4AA3-4662-9004-1F23C00E9CC9}">
  <dimension ref="B2:W33"/>
  <sheetViews>
    <sheetView topLeftCell="K1" zoomScale="91" workbookViewId="0">
      <selection activeCell="P19" sqref="P19"/>
    </sheetView>
  </sheetViews>
  <sheetFormatPr defaultRowHeight="14.4" x14ac:dyDescent="0.3"/>
  <cols>
    <col min="2" max="2" width="13.33203125" bestFit="1" customWidth="1"/>
    <col min="3" max="3" width="10.77734375" bestFit="1" customWidth="1"/>
    <col min="5" max="5" width="13.33203125" bestFit="1" customWidth="1"/>
    <col min="6" max="6" width="17.21875" bestFit="1" customWidth="1"/>
    <col min="8" max="8" width="13.33203125" bestFit="1" customWidth="1"/>
    <col min="9" max="9" width="17.21875" bestFit="1" customWidth="1"/>
    <col min="10" max="10" width="8.44140625" bestFit="1" customWidth="1"/>
    <col min="11" max="11" width="13.33203125" bestFit="1" customWidth="1"/>
    <col min="12" max="12" width="14.44140625" bestFit="1" customWidth="1"/>
    <col min="13" max="14" width="6" bestFit="1" customWidth="1"/>
    <col min="15" max="15" width="13.33203125" bestFit="1" customWidth="1"/>
    <col min="16" max="16" width="12.44140625" bestFit="1" customWidth="1"/>
    <col min="17" max="17" width="9" bestFit="1" customWidth="1"/>
    <col min="18" max="18" width="11.109375" bestFit="1" customWidth="1"/>
    <col min="19" max="19" width="5" bestFit="1" customWidth="1"/>
    <col min="20" max="20" width="22.5546875" bestFit="1" customWidth="1"/>
    <col min="21" max="21" width="15.5546875" bestFit="1" customWidth="1"/>
    <col min="22" max="22" width="13.33203125" bestFit="1" customWidth="1"/>
    <col min="23" max="23" width="17.21875" bestFit="1" customWidth="1"/>
    <col min="24" max="25" width="6" bestFit="1" customWidth="1"/>
    <col min="26" max="26" width="5" bestFit="1" customWidth="1"/>
    <col min="27" max="27" width="6" bestFit="1" customWidth="1"/>
    <col min="28" max="28" width="5" bestFit="1" customWidth="1"/>
    <col min="29" max="31" width="6" bestFit="1" customWidth="1"/>
    <col min="32" max="32" width="5" bestFit="1" customWidth="1"/>
    <col min="33" max="34" width="6" bestFit="1" customWidth="1"/>
    <col min="35" max="36" width="5" bestFit="1" customWidth="1"/>
    <col min="37" max="39" width="6" bestFit="1" customWidth="1"/>
    <col min="40" max="40" width="5" bestFit="1" customWidth="1"/>
    <col min="41" max="46" width="6" bestFit="1" customWidth="1"/>
    <col min="47" max="47" width="5" bestFit="1" customWidth="1"/>
    <col min="48" max="51" width="6" bestFit="1" customWidth="1"/>
    <col min="52" max="52" width="10.77734375" bestFit="1" customWidth="1"/>
    <col min="53" max="115" width="5" bestFit="1" customWidth="1"/>
    <col min="116" max="116" width="10.77734375" bestFit="1" customWidth="1"/>
    <col min="117" max="214" width="19" bestFit="1" customWidth="1"/>
    <col min="215" max="215" width="23.77734375" bestFit="1" customWidth="1"/>
    <col min="216" max="216" width="18.88671875" bestFit="1" customWidth="1"/>
  </cols>
  <sheetData>
    <row r="2" spans="2:23" x14ac:dyDescent="0.3">
      <c r="R2" s="6"/>
    </row>
    <row r="3" spans="2:23" x14ac:dyDescent="0.3">
      <c r="B3" s="3" t="s">
        <v>28</v>
      </c>
      <c r="C3" t="s">
        <v>30</v>
      </c>
      <c r="E3" s="3" t="s">
        <v>28</v>
      </c>
      <c r="F3" t="s">
        <v>31</v>
      </c>
      <c r="H3" s="3" t="s">
        <v>28</v>
      </c>
      <c r="I3" t="s">
        <v>31</v>
      </c>
      <c r="K3" s="3" t="s">
        <v>28</v>
      </c>
      <c r="L3" t="s">
        <v>42</v>
      </c>
      <c r="O3" s="3" t="s">
        <v>28</v>
      </c>
      <c r="P3" t="s">
        <v>43</v>
      </c>
      <c r="T3" t="s">
        <v>44</v>
      </c>
      <c r="V3" s="3" t="s">
        <v>28</v>
      </c>
      <c r="W3" t="s">
        <v>31</v>
      </c>
    </row>
    <row r="4" spans="2:23" x14ac:dyDescent="0.3">
      <c r="B4" s="4" t="s">
        <v>12</v>
      </c>
      <c r="C4" s="7">
        <v>9290</v>
      </c>
      <c r="E4" s="4" t="s">
        <v>12</v>
      </c>
      <c r="F4" s="7">
        <v>133700</v>
      </c>
      <c r="H4" s="4" t="s">
        <v>32</v>
      </c>
      <c r="I4" s="7">
        <v>51500</v>
      </c>
      <c r="K4" s="4" t="s">
        <v>12</v>
      </c>
      <c r="L4" s="7">
        <v>61634</v>
      </c>
      <c r="O4" s="4" t="s">
        <v>17</v>
      </c>
      <c r="P4" s="7">
        <v>26</v>
      </c>
      <c r="Q4" s="6"/>
      <c r="T4" s="7">
        <v>10</v>
      </c>
      <c r="V4" s="4">
        <v>1</v>
      </c>
      <c r="W4" s="7">
        <v>8360</v>
      </c>
    </row>
    <row r="5" spans="2:23" x14ac:dyDescent="0.3">
      <c r="B5" s="4" t="s">
        <v>18</v>
      </c>
      <c r="C5" s="7">
        <v>10350</v>
      </c>
      <c r="E5" s="4" t="s">
        <v>18</v>
      </c>
      <c r="F5" s="7">
        <v>148840</v>
      </c>
      <c r="H5" s="4" t="s">
        <v>33</v>
      </c>
      <c r="I5" s="7">
        <v>44040</v>
      </c>
      <c r="K5" s="4" t="s">
        <v>18</v>
      </c>
      <c r="L5" s="7">
        <v>69228.600000000006</v>
      </c>
      <c r="O5" s="4" t="s">
        <v>14</v>
      </c>
      <c r="P5" s="7">
        <v>74</v>
      </c>
      <c r="V5" s="4">
        <v>2</v>
      </c>
      <c r="W5" s="7">
        <v>19320</v>
      </c>
    </row>
    <row r="6" spans="2:23" x14ac:dyDescent="0.3">
      <c r="B6" s="4" t="s">
        <v>21</v>
      </c>
      <c r="C6" s="7">
        <v>6410</v>
      </c>
      <c r="E6" s="4" t="s">
        <v>21</v>
      </c>
      <c r="F6" s="7">
        <v>96850</v>
      </c>
      <c r="H6" s="4" t="s">
        <v>34</v>
      </c>
      <c r="I6" s="7">
        <v>62050</v>
      </c>
      <c r="K6" s="4" t="s">
        <v>21</v>
      </c>
      <c r="L6" s="7">
        <v>47837.3</v>
      </c>
      <c r="O6" s="4" t="s">
        <v>29</v>
      </c>
      <c r="P6" s="7">
        <v>100</v>
      </c>
      <c r="V6" s="4">
        <v>4</v>
      </c>
      <c r="W6" s="7">
        <v>14860</v>
      </c>
    </row>
    <row r="7" spans="2:23" x14ac:dyDescent="0.3">
      <c r="B7" s="4" t="s">
        <v>24</v>
      </c>
      <c r="C7" s="7">
        <v>4280</v>
      </c>
      <c r="E7" s="4" t="s">
        <v>24</v>
      </c>
      <c r="F7" s="7">
        <v>70690</v>
      </c>
      <c r="H7" s="4" t="s">
        <v>35</v>
      </c>
      <c r="I7" s="7">
        <v>61610</v>
      </c>
      <c r="K7" s="4" t="s">
        <v>24</v>
      </c>
      <c r="L7" s="7">
        <v>35770.800000000003</v>
      </c>
      <c r="T7" t="s">
        <v>45</v>
      </c>
      <c r="V7" s="4">
        <v>5</v>
      </c>
      <c r="W7" s="7">
        <v>7970</v>
      </c>
    </row>
    <row r="8" spans="2:23" x14ac:dyDescent="0.3">
      <c r="B8" s="4" t="s">
        <v>29</v>
      </c>
      <c r="C8" s="7">
        <v>30330</v>
      </c>
      <c r="E8" s="4" t="s">
        <v>29</v>
      </c>
      <c r="F8" s="7">
        <v>450080</v>
      </c>
      <c r="H8" s="4" t="s">
        <v>36</v>
      </c>
      <c r="I8" s="7">
        <v>57890</v>
      </c>
      <c r="K8" s="4" t="s">
        <v>29</v>
      </c>
      <c r="L8" s="7">
        <v>214470.7</v>
      </c>
      <c r="T8" s="7">
        <v>4</v>
      </c>
      <c r="V8" s="4">
        <v>6</v>
      </c>
      <c r="W8" s="7">
        <v>27790</v>
      </c>
    </row>
    <row r="9" spans="2:23" x14ac:dyDescent="0.3">
      <c r="H9" s="4" t="s">
        <v>37</v>
      </c>
      <c r="I9" s="7">
        <v>48410</v>
      </c>
      <c r="V9" s="4">
        <v>7</v>
      </c>
      <c r="W9" s="7">
        <v>7040</v>
      </c>
    </row>
    <row r="10" spans="2:23" x14ac:dyDescent="0.3">
      <c r="H10" s="4" t="s">
        <v>38</v>
      </c>
      <c r="I10" s="7">
        <v>33070</v>
      </c>
      <c r="V10" s="4">
        <v>8</v>
      </c>
      <c r="W10" s="7">
        <v>14470</v>
      </c>
    </row>
    <row r="11" spans="2:23" x14ac:dyDescent="0.3">
      <c r="H11" s="4" t="s">
        <v>39</v>
      </c>
      <c r="I11" s="7">
        <v>62190</v>
      </c>
      <c r="V11" s="4">
        <v>9</v>
      </c>
      <c r="W11" s="7">
        <v>13250</v>
      </c>
    </row>
    <row r="12" spans="2:23" x14ac:dyDescent="0.3">
      <c r="H12" s="4" t="s">
        <v>40</v>
      </c>
      <c r="I12" s="7">
        <v>29320</v>
      </c>
      <c r="V12" s="4">
        <v>10</v>
      </c>
      <c r="W12" s="7">
        <v>28110</v>
      </c>
    </row>
    <row r="13" spans="2:23" x14ac:dyDescent="0.3">
      <c r="H13" s="4" t="s">
        <v>29</v>
      </c>
      <c r="I13" s="7">
        <v>450080</v>
      </c>
      <c r="K13" s="3" t="s">
        <v>28</v>
      </c>
      <c r="L13" t="s">
        <v>41</v>
      </c>
      <c r="V13" s="4">
        <v>11</v>
      </c>
      <c r="W13" s="7">
        <v>7500</v>
      </c>
    </row>
    <row r="14" spans="2:23" x14ac:dyDescent="0.3">
      <c r="K14" s="4" t="s">
        <v>12</v>
      </c>
      <c r="L14" s="7">
        <v>13136</v>
      </c>
      <c r="V14" s="4">
        <v>12</v>
      </c>
      <c r="W14" s="7">
        <v>17380</v>
      </c>
    </row>
    <row r="15" spans="2:23" x14ac:dyDescent="0.3">
      <c r="K15" s="4" t="s">
        <v>18</v>
      </c>
      <c r="L15" s="7">
        <v>19581.399999999998</v>
      </c>
      <c r="V15" s="4">
        <v>13</v>
      </c>
      <c r="W15" s="7">
        <v>13330</v>
      </c>
    </row>
    <row r="16" spans="2:23" x14ac:dyDescent="0.3">
      <c r="H16" s="3" t="s">
        <v>28</v>
      </c>
      <c r="I16" t="s">
        <v>31</v>
      </c>
      <c r="K16" s="4" t="s">
        <v>21</v>
      </c>
      <c r="L16" s="7">
        <v>10312.700000000001</v>
      </c>
      <c r="O16" t="s">
        <v>46</v>
      </c>
      <c r="P16" s="6">
        <f>IFERROR(GETPIVOTDATA("[Measures].[Count of PO#]",$O$3,"[PurchaseData].[Status]","[PurchaseData].[Status].&amp;[Pending]")/GETPIVOTDATA("[Measures].[Count of PO#]",$O$3), "")</f>
        <v>0.26</v>
      </c>
      <c r="V16" s="4">
        <v>14</v>
      </c>
      <c r="W16" s="7">
        <v>9470</v>
      </c>
    </row>
    <row r="17" spans="2:23" x14ac:dyDescent="0.3">
      <c r="H17" s="4" t="s">
        <v>22</v>
      </c>
      <c r="I17" s="7">
        <v>19730</v>
      </c>
      <c r="K17" s="4" t="s">
        <v>24</v>
      </c>
      <c r="L17" s="7">
        <v>7249.2000000000007</v>
      </c>
      <c r="O17" t="s">
        <v>17</v>
      </c>
      <c r="P17">
        <f>IFERROR(GETPIVOTDATA("[Measures].[Count of PO#]",$O$3,"[PurchaseData].[Status]","[PurchaseData].[Status].&amp;[Pending]"), "")</f>
        <v>26</v>
      </c>
      <c r="V17" s="4">
        <v>15</v>
      </c>
      <c r="W17" s="7">
        <v>2800</v>
      </c>
    </row>
    <row r="18" spans="2:23" x14ac:dyDescent="0.3">
      <c r="B18" s="3" t="s">
        <v>28</v>
      </c>
      <c r="C18" t="s">
        <v>30</v>
      </c>
      <c r="H18" s="4" t="s">
        <v>23</v>
      </c>
      <c r="I18" s="7">
        <v>24180</v>
      </c>
      <c r="K18" s="4" t="s">
        <v>29</v>
      </c>
      <c r="L18" s="7">
        <v>50279.299999999996</v>
      </c>
      <c r="O18" t="s">
        <v>14</v>
      </c>
      <c r="P18">
        <f>IFERROR(GETPIVOTDATA("[Measures].[Count of PO#]",$O$3,"[PurchaseData].[Status]","[PurchaseData].[Status].&amp;[Received]"), "")</f>
        <v>74</v>
      </c>
      <c r="V18" s="4">
        <v>16</v>
      </c>
      <c r="W18" s="7">
        <v>13160</v>
      </c>
    </row>
    <row r="19" spans="2:23" x14ac:dyDescent="0.3">
      <c r="B19" s="4" t="s">
        <v>22</v>
      </c>
      <c r="C19" s="7">
        <v>1400</v>
      </c>
      <c r="H19" s="4" t="s">
        <v>20</v>
      </c>
      <c r="I19" s="7">
        <v>32450</v>
      </c>
      <c r="O19" t="s">
        <v>47</v>
      </c>
      <c r="P19">
        <f>GETPIVOTDATA("[Measures].[Count of PO#]",$O$3)</f>
        <v>100</v>
      </c>
      <c r="V19" s="4">
        <v>17</v>
      </c>
      <c r="W19" s="7">
        <v>38370</v>
      </c>
    </row>
    <row r="20" spans="2:23" x14ac:dyDescent="0.3">
      <c r="B20" s="4" t="s">
        <v>23</v>
      </c>
      <c r="C20" s="7">
        <v>1810</v>
      </c>
      <c r="H20" s="4" t="s">
        <v>13</v>
      </c>
      <c r="I20" s="7">
        <v>43350</v>
      </c>
      <c r="V20" s="4">
        <v>18</v>
      </c>
      <c r="W20" s="7">
        <v>15640</v>
      </c>
    </row>
    <row r="21" spans="2:23" x14ac:dyDescent="0.3">
      <c r="B21" s="4" t="s">
        <v>20</v>
      </c>
      <c r="C21" s="7">
        <v>2060</v>
      </c>
      <c r="H21" s="4" t="s">
        <v>16</v>
      </c>
      <c r="I21" s="7">
        <v>47460</v>
      </c>
      <c r="V21" s="4">
        <v>19</v>
      </c>
      <c r="W21" s="7">
        <v>7640</v>
      </c>
    </row>
    <row r="22" spans="2:23" x14ac:dyDescent="0.3">
      <c r="B22" s="4" t="s">
        <v>13</v>
      </c>
      <c r="C22" s="7">
        <v>3030</v>
      </c>
      <c r="H22" s="4" t="s">
        <v>19</v>
      </c>
      <c r="I22" s="7">
        <v>51030</v>
      </c>
      <c r="V22" s="4">
        <v>20</v>
      </c>
      <c r="W22" s="7">
        <v>11830</v>
      </c>
    </row>
    <row r="23" spans="2:23" x14ac:dyDescent="0.3">
      <c r="B23" s="4" t="s">
        <v>16</v>
      </c>
      <c r="C23" s="7">
        <v>3260</v>
      </c>
      <c r="H23" s="4" t="s">
        <v>27</v>
      </c>
      <c r="I23" s="7">
        <v>51860</v>
      </c>
      <c r="V23" s="4">
        <v>21</v>
      </c>
      <c r="W23" s="7">
        <v>18480</v>
      </c>
    </row>
    <row r="24" spans="2:23" x14ac:dyDescent="0.3">
      <c r="B24" s="4" t="s">
        <v>27</v>
      </c>
      <c r="C24" s="7">
        <v>3330</v>
      </c>
      <c r="H24" s="4" t="s">
        <v>25</v>
      </c>
      <c r="I24" s="7">
        <v>57160</v>
      </c>
      <c r="V24" s="4">
        <v>22</v>
      </c>
      <c r="W24" s="7">
        <v>10680</v>
      </c>
    </row>
    <row r="25" spans="2:23" x14ac:dyDescent="0.3">
      <c r="B25" s="4" t="s">
        <v>19</v>
      </c>
      <c r="C25" s="7">
        <v>3600</v>
      </c>
      <c r="H25" s="4" t="s">
        <v>26</v>
      </c>
      <c r="I25" s="7">
        <v>57330</v>
      </c>
      <c r="V25" s="4">
        <v>23</v>
      </c>
      <c r="W25" s="7">
        <v>13100</v>
      </c>
    </row>
    <row r="26" spans="2:23" x14ac:dyDescent="0.3">
      <c r="B26" s="4" t="s">
        <v>26</v>
      </c>
      <c r="C26" s="7">
        <v>3620</v>
      </c>
      <c r="H26" s="4" t="s">
        <v>15</v>
      </c>
      <c r="I26" s="7">
        <v>65530</v>
      </c>
      <c r="V26" s="4">
        <v>24</v>
      </c>
      <c r="W26" s="7">
        <v>26070</v>
      </c>
    </row>
    <row r="27" spans="2:23" x14ac:dyDescent="0.3">
      <c r="B27" s="4" t="s">
        <v>25</v>
      </c>
      <c r="C27" s="7">
        <v>3900</v>
      </c>
      <c r="H27" s="4" t="s">
        <v>29</v>
      </c>
      <c r="I27" s="7">
        <v>450080</v>
      </c>
      <c r="V27" s="4">
        <v>25</v>
      </c>
      <c r="W27" s="7">
        <v>21060</v>
      </c>
    </row>
    <row r="28" spans="2:23" x14ac:dyDescent="0.3">
      <c r="B28" s="4" t="s">
        <v>15</v>
      </c>
      <c r="C28" s="7">
        <v>4320</v>
      </c>
      <c r="V28" s="4">
        <v>26</v>
      </c>
      <c r="W28" s="7">
        <v>9180</v>
      </c>
    </row>
    <row r="29" spans="2:23" x14ac:dyDescent="0.3">
      <c r="B29" s="4" t="s">
        <v>29</v>
      </c>
      <c r="C29" s="7">
        <v>30330</v>
      </c>
      <c r="V29" s="4">
        <v>27</v>
      </c>
      <c r="W29" s="7">
        <v>23280</v>
      </c>
    </row>
    <row r="30" spans="2:23" x14ac:dyDescent="0.3">
      <c r="V30" s="4">
        <v>28</v>
      </c>
      <c r="W30" s="7">
        <v>21340</v>
      </c>
    </row>
    <row r="31" spans="2:23" x14ac:dyDescent="0.3">
      <c r="V31" s="4">
        <v>29</v>
      </c>
      <c r="W31" s="7">
        <v>12410</v>
      </c>
    </row>
    <row r="32" spans="2:23" x14ac:dyDescent="0.3">
      <c r="V32" s="4">
        <v>31</v>
      </c>
      <c r="W32" s="7">
        <v>16190</v>
      </c>
    </row>
    <row r="33" spans="22:23" x14ac:dyDescent="0.3">
      <c r="V33" s="4" t="s">
        <v>29</v>
      </c>
      <c r="W33" s="7">
        <v>450080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P u r c h a s e D a t a ] ] > < / 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M a n u a l C a l c M o d e " > < C u s t o m C o n t e n t > < ! [ C D A T A [ F a l s 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 C o l u m n s \ D a y < / K e y > < / a : K e y > < a : V a l u e   i : t y p e = " M e a s u r e G r i d N o d e V i e w S t a t e " > < C o l u m n > 7 < / C o l u m n > < L a y e d O u t > t r u e < / L a y e d O u t > < / a : V a l u e > < / a : K e y V a l u e O f D i a g r a m O b j e c t K e y a n y T y p e z b w N T n L X > < / V i e w S t a t e s > < / D i a g r a m M a n a g e r . S e r i a l i z a b l e D i a g r a m > < D i a g r a m M a n a g e r . S e r i a l i z a b l e D i a g r a m > < A d a p t e r   i : t y p e = " M e a s u r e D i a g r a m S a n d b o x A d a p t e r " > < T a b l e N a m e > P u r c h a s e D a t a 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 P u r c h a s e D a t a 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 Q t y < / K e y > < / D i a g r a m O b j e c t K e y > < D i a g r a m O b j e c t K e y > < K e y > M e a s u r e s \ S u m   o f   Q t y \ T a g I n f o \ F o r m u l a < / K e y > < / D i a g r a m O b j e c t K e y > < D i a g r a m O b j e c t K e y > < K e y > M e a s u r e s \ S u m   o f   Q t y \ T a g I n f o \ V a l u e < / K e y > < / D i a g r a m O b j e c t K e y > < D i a g r a m O b j e c t K e y > < K e y > M e a s u r e s \ S u m   o f   P O A m o u n t < / K e y > < / D i a g r a m O b j e c t K e y > < D i a g r a m O b j e c t K e y > < K e y > M e a s u r e s \ S u m   o f   P O A m o u n t \ T a g I n f o \ F o r m u l a < / K e y > < / D i a g r a m O b j e c t K e y > < D i a g r a m O b j e c t K e y > < K e y > M e a s u r e s \ S u m   o f   P O A m o u n t \ T a g I n f o \ V a l u e < / K e y > < / D i a g r a m O b j e c t K e y > < D i a g r a m O b j e c t K e y > < K e y > C o l u m n s \ S . N o < / K e y > < / D i a g r a m O b j e c t K e y > < D i a g r a m O b j e c t K e y > < K e y > C o l u m n s \ P O # < / K e y > < / D i a g r a m O b j e c t K e y > < D i a g r a m O b j e c t K e y > < K e y > C o l u m n s \ P O   D a t e < / K e y > < / D i a g r a m O b j e c t K e y > < D i a g r a m O b j e c t K e y > < K e y > C o l u m n s \ P r o d u c t < / K e y > < / D i a g r a m O b j e c t K e y > < D i a g r a m O b j e c t K e y > < K e y > C o l u m n s \ Q t y < / K e y > < / D i a g r a m O b j e c t K e y > < D i a g r a m O b j e c t K e y > < K e y > C o l u m n s \ P r i c e < / K e y > < / D i a g r a m O b j e c t K e y > < D i a g r a m O b j e c t K e y > < K e y > C o l u m n s \ P O A m o u n t < / K e y > < / D i a g r a m O b j e c t K e y > < D i a g r a m O b j e c t K e y > < K e y > C o l u m n s \ V e n d o r < / K e y > < / D i a g r a m O b j e c t K e y > < D i a g r a m O b j e c t K e y > < K e y > C o l u m n s \ S t a t u s < / K e y > < / D i a g r a m O b j e c t K e y > < D i a g r a m O b j e c t K e y > < K e y > C o l u m n s \ I n v e n t o r y I n < / K e y > < / D i a g r a m O b j e c t K e y > < D i a g r a m O b j e c t K e y > < K e y > C o l u m n s \ I n v e n t o r y O u t < / K e y > < / D i a g r a m O b j e c t K e y > < D i a g r a m O b j e c t K e y > < K e y > C o l u m n s \ B a l a n c e < / K e y > < / D i a g r a m O b j e c t K e y > < D i a g r a m O b j e c t K e y > < K e y > L i n k s \ & l t ; C o l u m n s \ S u m   o f   Q t y & g t ; - & l t ; M e a s u r e s \ Q t y & g t ; < / K e y > < / D i a g r a m O b j e c t K e y > < D i a g r a m O b j e c t K e y > < K e y > L i n k s \ & l t ; C o l u m n s \ S u m   o f   Q t y & g t ; - & l t ; M e a s u r e s \ Q t y & g t ; \ C O L U M N < / K e y > < / D i a g r a m O b j e c t K e y > < D i a g r a m O b j e c t K e y > < K e y > L i n k s \ & l t ; C o l u m n s \ S u m   o f   Q t y & g t ; - & l t ; M e a s u r e s \ Q t y & g t ; \ M E A S U R E < / K e y > < / D i a g r a m O b j e c t K e y > < D i a g r a m O b j e c t K e y > < K e y > L i n k s \ & l t ; C o l u m n s \ S u m   o f   P O A m o u n t & g t ; - & l t ; M e a s u r e s \ P O A m o u n t & g t ; < / K e y > < / D i a g r a m O b j e c t K e y > < D i a g r a m O b j e c t K e y > < K e y > L i n k s \ & l t ; C o l u m n s \ S u m   o f   P O A m o u n t & g t ; - & l t ; M e a s u r e s \ P O A m o u n t & g t ; \ C O L U M N < / K e y > < / D i a g r a m O b j e c t K e y > < D i a g r a m O b j e c t K e y > < K e y > L i n k s \ & l t ; C o l u m n s \ S u m   o f   P O A m o u n t & g t ; - & l t ; M e a s u r e s \ P O A m o u n t & g t ; \ M E A S U R E 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 Q t y < / K e y > < / a : K e y > < a : V a l u e   i : t y p e = " M e a s u r e G r i d N o d e V i e w S t a t e " > < C o l u m n > 4 < / C o l u m n > < L a y e d O u t > t r u e < / L a y e d O u t > < W a s U I I n v i s i b l e > t r u e < / W a s U I I n v i s i b l e > < / a : V a l u e > < / a : K e y V a l u e O f D i a g r a m O b j e c t K e y a n y T y p e z b w N T n L X > < a : K e y V a l u e O f D i a g r a m O b j e c t K e y a n y T y p e z b w N T n L X > < a : K e y > < K e y > M e a s u r e s \ S u m   o f   Q t y \ T a g I n f o \ F o r m u l a < / K e y > < / a : K e y > < a : V a l u e   i : t y p e = " M e a s u r e G r i d V i e w S t a t e I D i a g r a m T a g A d d i t i o n a l I n f o " / > < / a : K e y V a l u e O f D i a g r a m O b j e c t K e y a n y T y p e z b w N T n L X > < a : K e y V a l u e O f D i a g r a m O b j e c t K e y a n y T y p e z b w N T n L X > < a : K e y > < K e y > M e a s u r e s \ S u m   o f   Q t y \ T a g I n f o \ V a l u e < / K e y > < / a : K e y > < a : V a l u e   i : t y p e = " M e a s u r e G r i d V i e w S t a t e I D i a g r a m T a g A d d i t i o n a l I n f o " / > < / a : K e y V a l u e O f D i a g r a m O b j e c t K e y a n y T y p e z b w N T n L X > < a : K e y V a l u e O f D i a g r a m O b j e c t K e y a n y T y p e z b w N T n L X > < a : K e y > < K e y > M e a s u r e s \ S u m   o f   P O A m o u n t < / K e y > < / a : K e y > < a : V a l u e   i : t y p e = " M e a s u r e G r i d N o d e V i e w S t a t e " > < C o l u m n > 6 < / C o l u m n > < L a y e d O u t > t r u e < / L a y e d O u t > < W a s U I I n v i s i b l e > t r u e < / W a s U I I n v i s i b l e > < / a : V a l u e > < / a : K e y V a l u e O f D i a g r a m O b j e c t K e y a n y T y p e z b w N T n L X > < a : K e y V a l u e O f D i a g r a m O b j e c t K e y a n y T y p e z b w N T n L X > < a : K e y > < K e y > M e a s u r e s \ S u m   o f   P O A m o u n t \ T a g I n f o \ F o r m u l a < / K e y > < / a : K e y > < a : V a l u e   i : t y p e = " M e a s u r e G r i d V i e w S t a t e I D i a g r a m T a g A d d i t i o n a l I n f o " / > < / a : K e y V a l u e O f D i a g r a m O b j e c t K e y a n y T y p e z b w N T n L X > < a : K e y V a l u e O f D i a g r a m O b j e c t K e y a n y T y p e z b w N T n L X > < a : K e y > < K e y > M e a s u r e s \ S u m   o f   P O A m o u n t \ T a g I n f o \ V a l u e < / K e y > < / a : K e y > < a : V a l u e   i : t y p e = " M e a s u r e G r i d V i e w S t a t e I D i a g r a m T a g A d d i t i o n a l I n f o " / > < / a : K e y V a l u e O f D i a g r a m O b j e c t K e y a n y T y p e z b w N T n L X > < a : K e y V a l u e O f D i a g r a m O b j e c t K e y a n y T y p e z b w N T n L X > < a : K e y > < K e y > C o l u m n s \ S . N o < / K e y > < / a : K e y > < a : V a l u e   i : t y p e = " M e a s u r e G r i d N o d e V i e w S t a t e " > < L a y e d O u t > t r u e < / L a y e d O u t > < / a : V a l u e > < / a : K e y V a l u e O f D i a g r a m O b j e c t K e y a n y T y p e z b w N T n L X > < a : K e y V a l u e O f D i a g r a m O b j e c t K e y a n y T y p e z b w N T n L X > < a : K e y > < K e y > C o l u m n s \ P O # < / K e y > < / a : K e y > < a : V a l u e   i : t y p e = " M e a s u r e G r i d N o d e V i e w S t a t e " > < C o l u m n > 1 < / C o l u m n > < L a y e d O u t > t r u e < / L a y e d O u t > < / a : V a l u e > < / a : K e y V a l u e O f D i a g r a m O b j e c t K e y a n y T y p e z b w N T n L X > < a : K e y V a l u e O f D i a g r a m O b j e c t K e y a n y T y p e z b w N T n L X > < a : K e y > < K e y > C o l u m n s \ P O   D a t e < / 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 C o l u m n s \ Q t y < / 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 C o l u m n s \ P O A m o u n t < / K e y > < / a : K e y > < a : V a l u e   i : t y p e = " M e a s u r e G r i d N o d e V i e w S t a t e " > < C o l u m n > 6 < / C o l u m n > < L a y e d O u t > t r u e < / L a y e d O u t > < / a : V a l u e > < / a : K e y V a l u e O f D i a g r a m O b j e c t K e y a n y T y p e z b w N T n L X > < a : K e y V a l u e O f D i a g r a m O b j e c t K e y a n y T y p e z b w N T n L X > < a : K e y > < K e y > C o l u m n s \ V e n d o r < / K e y > < / a : K e y > < a : V a l u e   i : t y p e = " M e a s u r e G r i d N o d e V i e w S t a t e " > < C o l u m n > 7 < / C o l u m n > < L a y e d O u t > t r u e < / L a y e d O u t > < / a : V a l u e > < / a : K e y V a l u e O f D i a g r a m O b j e c t K e y a n y T y p e z b w N T n L X > < a : K e y V a l u e O f D i a g r a m O b j e c t K e y a n y T y p e z b w N T n L X > < a : K e y > < K e y > C o l u m n s \ S t a t u s < / K e y > < / a : K e y > < a : V a l u e   i : t y p e = " M e a s u r e G r i d N o d e V i e w S t a t e " > < C o l u m n > 8 < / C o l u m n > < L a y e d O u t > t r u e < / L a y e d O u t > < / a : V a l u e > < / a : K e y V a l u e O f D i a g r a m O b j e c t K e y a n y T y p e z b w N T n L X > < a : K e y V a l u e O f D i a g r a m O b j e c t K e y a n y T y p e z b w N T n L X > < a : K e y > < K e y > C o l u m n s \ I n v e n t o r y I n < / K e y > < / a : K e y > < a : V a l u e   i : t y p e = " M e a s u r e G r i d N o d e V i e w S t a t e " > < C o l u m n > 9 < / C o l u m n > < L a y e d O u t > t r u e < / L a y e d O u t > < / a : V a l u e > < / a : K e y V a l u e O f D i a g r a m O b j e c t K e y a n y T y p e z b w N T n L X > < a : K e y V a l u e O f D i a g r a m O b j e c t K e y a n y T y p e z b w N T n L X > < a : K e y > < K e y > C o l u m n s \ I n v e n t o r y O u t < / K e y > < / a : K e y > < a : V a l u e   i : t y p e = " M e a s u r e G r i d N o d e V i e w S t a t e " > < C o l u m n > 1 0 < / C o l u m n > < L a y e d O u t > t r u e < / L a y e d O u t > < / a : V a l u e > < / a : K e y V a l u e O f D i a g r a m O b j e c t K e y a n y T y p e z b w N T n L X > < a : K e y V a l u e O f D i a g r a m O b j e c t K e y a n y T y p e z b w N T n L X > < a : K e y > < K e y > C o l u m n s \ B a l a n c e < / K e y > < / a : K e y > < a : V a l u e   i : t y p e = " M e a s u r e G r i d N o d e V i e w S t a t e " > < C o l u m n > 1 1 < / C o l u m n > < L a y e d O u t > t r u e < / L a y e d O u t > < / a : V a l u e > < / a : K e y V a l u e O f D i a g r a m O b j e c t K e y a n y T y p e z b w N T n L X > < a : K e y V a l u e O f D i a g r a m O b j e c t K e y a n y T y p e z b w N T n L X > < a : K e y > < K e y > L i n k s \ & l t ; C o l u m n s \ S u m   o f   Q t y & g t ; - & l t ; M e a s u r e s \ Q t y & g t ; < / K e y > < / a : K e y > < a : V a l u e   i : t y p e = " M e a s u r e G r i d V i e w S t a t e I D i a g r a m L i n k " / > < / a : K e y V a l u e O f D i a g r a m O b j e c t K e y a n y T y p e z b w N T n L X > < a : K e y V a l u e O f D i a g r a m O b j e c t K e y a n y T y p e z b w N T n L X > < a : K e y > < K e y > L i n k s \ & l t ; C o l u m n s \ S u m   o f   Q t y & g t ; - & l t ; M e a s u r e s \ Q t y & g t ; \ C O L U M N < / K e y > < / a : K e y > < a : V a l u e   i : t y p e = " M e a s u r e G r i d V i e w S t a t e I D i a g r a m L i n k E n d p o i n t " / > < / a : K e y V a l u e O f D i a g r a m O b j e c t K e y a n y T y p e z b w N T n L X > < a : K e y V a l u e O f D i a g r a m O b j e c t K e y a n y T y p e z b w N T n L X > < a : K e y > < K e y > L i n k s \ & l t ; C o l u m n s \ S u m   o f   Q t y & g t ; - & l t ; M e a s u r e s \ Q t y & g t ; \ M E A S U R E < / K e y > < / a : K e y > < a : V a l u e   i : t y p e = " M e a s u r e G r i d V i e w S t a t e I D i a g r a m L i n k E n d p o i n t " / > < / a : K e y V a l u e O f D i a g r a m O b j e c t K e y a n y T y p e z b w N T n L X > < a : K e y V a l u e O f D i a g r a m O b j e c t K e y a n y T y p e z b w N T n L X > < a : K e y > < K e y > L i n k s \ & l t ; C o l u m n s \ S u m   o f   P O A m o u n t & g t ; - & l t ; M e a s u r e s \ P O A m o u n t & g t ; < / K e y > < / a : K e y > < a : V a l u e   i : t y p e = " M e a s u r e G r i d V i e w S t a t e I D i a g r a m L i n k " / > < / a : K e y V a l u e O f D i a g r a m O b j e c t K e y a n y T y p e z b w N T n L X > < a : K e y V a l u e O f D i a g r a m O b j e c t K e y a n y T y p e z b w N T n L X > < a : K e y > < K e y > L i n k s \ & l t ; C o l u m n s \ S u m   o f   P O A m o u n t & g t ; - & l t ; M e a s u r e s \ P O A m o u n t & g t ; \ C O L U M N < / K e y > < / a : K e y > < a : V a l u e   i : t y p e = " M e a s u r e G r i d V i e w S t a t e I D i a g r a m L i n k E n d p o i n t " / > < / a : K e y V a l u e O f D i a g r a m O b j e c t K e y a n y T y p e z b w N T n L X > < a : K e y V a l u e O f D i a g r a m O b j e c t K e y a n y T y p e z b w N T n L X > < a : K e y > < K e y > L i n k s \ & l t ; C o l u m n s \ S u m   o f   P O A m o u n t & g t ; - & l t ; M e a s u r e s \ P O A m o u n t & g t ; \ M E A S U R E 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 T a g s \ T a b l e s \ & l t ; T a b l e s \ P u r c h a s e D a t a & g t ; < / K e y > < / D i a g r a m O b j e c t K e y > < D i a g r a m O b j e c t K e y > < K e y > D y n a m i c   T a g s \ T a b l e s \ & l t ; T a b l e s \ C a l e n d a r & g t ; < / K e y > < / D i a g r a m O b j e c t K e y > < D i a g r a m O b j e c t K e y > < K e y > D y n a m i c   T a g s \ H i e r a r c h i e s \ & l t ; T a b l e s \ C a l e n d a r \ H i e r a r c h i e s \ D a t e   H i e r a r c h y & g t ; < / K e y > < / D i a g r a m O b j e c t K e y > < D i a g r a m O b j e c t K e y > < K e y > T a b l e s \ P u r c h a s e D a t a < / K e y > < / D i a g r a m O b j e c t K e y > < D i a g r a m O b j e c t K e y > < K e y > T a b l e s \ P u r c h a s e D a t a \ C o l u m n s \ S . N o < / K e y > < / D i a g r a m O b j e c t K e y > < D i a g r a m O b j e c t K e y > < K e y > T a b l e s \ P u r c h a s e D a t a \ C o l u m n s \ P O # < / K e y > < / D i a g r a m O b j e c t K e y > < D i a g r a m O b j e c t K e y > < K e y > T a b l e s \ P u r c h a s e D a t a \ C o l u m n s \ P O   D a t e < / K e y > < / D i a g r a m O b j e c t K e y > < D i a g r a m O b j e c t K e y > < K e y > T a b l e s \ P u r c h a s e D a t a \ C o l u m n s \ P r o d u c t < / K e y > < / D i a g r a m O b j e c t K e y > < D i a g r a m O b j e c t K e y > < K e y > T a b l e s \ P u r c h a s e D a t a \ C o l u m n s \ Q t y < / K e y > < / D i a g r a m O b j e c t K e y > < D i a g r a m O b j e c t K e y > < K e y > T a b l e s \ P u r c h a s e D a t a \ C o l u m n s \ P r i c e < / K e y > < / D i a g r a m O b j e c t K e y > < D i a g r a m O b j e c t K e y > < K e y > T a b l e s \ P u r c h a s e D a t a \ C o l u m n s \ P O A m o u n t < / K e y > < / D i a g r a m O b j e c t K e y > < D i a g r a m O b j e c t K e y > < K e y > T a b l e s \ P u r c h a s e D a t a \ C o l u m n s \ V e n d o r < / K e y > < / D i a g r a m O b j e c t K e y > < D i a g r a m O b j e c t K e y > < K e y > T a b l e s \ P u r c h a s e D a t a \ C o l u m n s \ S t a t u s < / K e y > < / D i a g r a m O b j e c t K e y > < D i a g r a m O b j e c t K e y > < K e y > T a b l e s \ P u r c h a s e D a t a \ C o l u m n s \ I n v e n t o r y I n < / K e y > < / D i a g r a m O b j e c t K e y > < D i a g r a m O b j e c t K e y > < K e y > T a b l e s \ P u r c h a s e D a t a \ C o l u m n s \ I n v e n t o r y O u t < / K e y > < / D i a g r a m O b j e c t K e y > < D i a g r a m O b j e c t K e y > < K e y > T a b l e s \ P u r c h a s e D a t a \ C o l u m n s \ B a l a n c e < / K e y > < / D i a g r a m O b j e c t K e y > < D i a g r a m O b j e c t K e y > < K e y > T a b l e s \ P u r c h a s e D a t a \ M e a s u r e s \ S u m   o f   Q t y < / K e y > < / D i a g r a m O b j e c t K e y > < D i a g r a m O b j e c t K e y > < K e y > T a b l e s \ P u r c h a s e D a t a \ S u m   o f   Q t y \ A d d i t i o n a l   I n f o \ I m p l i c i t   M e a s u r e < / K e y > < / D i a g r a m O b j e c t K e y > < D i a g r a m O b j e c t K e y > < K e y > T a b l e s \ P u r c h a s e D a t a \ M e a s u r e s \ S u m   o f   P O A m o u n t < / K e y > < / D i a g r a m O b j e c t K e y > < D i a g r a m O b j e c t K e y > < K e y > T a b l e s \ P u r c h a s e D a t a \ S u m   o f   P O A m o u n t \ A d d i t i o n a l 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 T a b l e s \ C a l e n d a r \ C o l u m n s \ D a y < / 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 R e l a t i o n s h i p s \ & l t ; T a b l e s \ P u r c h a s e D a t a \ C o l u m n s \ P O   D a t e & g t ; - & l t ; T a b l e s \ C a l e n d a r \ C o l u m n s \ D a t e & g t ; < / K e y > < / D i a g r a m O b j e c t K e y > < D i a g r a m O b j e c t K e y > < K e y > R e l a t i o n s h i p s \ & l t ; T a b l e s \ P u r c h a s e D a t a \ C o l u m n s \ P O   D a t e & g t ; - & l t ; T a b l e s \ C a l e n d a r \ C o l u m n s \ D a t e & g t ; \ F K < / K e y > < / D i a g r a m O b j e c t K e y > < D i a g r a m O b j e c t K e y > < K e y > R e l a t i o n s h i p s \ & l t ; T a b l e s \ P u r c h a s e D a t a \ C o l u m n s \ P O   D a t e & g t ; - & l t ; T a b l e s \ C a l e n d a r \ C o l u m n s \ D a t e & g t ; \ P K < / K e y > < / D i a g r a m O b j e c t K e y > < D i a g r a m O b j e c t K e y > < K e y > R e l a t i o n s h i p s \ & l t ; T a b l e s \ P u r c h a s e D a t a \ C o l u m n s \ P O   D a t e & g t ; - & l t ; T a b l e s \ C a l e n d a r \ C o l u m n s \ D a t e & g t ; \ C r o s s F i l t e r 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 T a g s \ T a b l e s \ & l t ; T a b l e s \ P u r c h a s e D a t a & g t ; 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 T a b l e s \ P u r c h a s e D a t a < / K e y > < / a : K e y > < a : V a l u e   i : t y p e = " D i a g r a m D i s p l a y N o d e V i e w S t a t e " > < H e i g h t > 3 7 2 . 4 < / H e i g h t > < I s E x p a n d e d > t r u e < / I s E x p a n d e d > < L a y e d O u t > t r u e < / L a y e d O u t > < L e f t > 3 8 6 . 7 9 9 9 9 9 9 9 9 9 9 9 9 5 < / L e f t > < T a b I n d e x > 1 < / T a b I n d e x > < T o p > 4 6 . 8 0 0 0 0 0 0 0 0 0 0 0 0 1 1 < / T o p > < W i d t h > 2 0 0 < / W i d t h > < / a : V a l u e > < / a : K e y V a l u e O f D i a g r a m O b j e c t K e y a n y T y p e z b w N T n L X > < a : K e y V a l u e O f D i a g r a m O b j e c t K e y a n y T y p e z b w N T n L X > < a : K e y > < K e y > T a b l e s \ P u r c h a s e D a t a \ C o l u m n s \ S . N o < / K e y > < / a : K e y > < a : V a l u e   i : t y p e = " D i a g r a m D i s p l a y N o d e V i e w S t a t e " > < H e i g h t > 1 5 0 < / H e i g h t > < I s E x p a n d e d > t r u e < / I s E x p a n d e d > < W i d t h > 2 0 0 < / W i d t h > < / a : V a l u e > < / a : K e y V a l u e O f D i a g r a m O b j e c t K e y a n y T y p e z b w N T n L X > < a : K e y V a l u e O f D i a g r a m O b j e c t K e y a n y T y p e z b w N T n L X > < a : K e y > < K e y > T a b l e s \ P u r c h a s e D a t a \ C o l u m n s \ P O # < / K e y > < / a : K e y > < a : V a l u e   i : t y p e = " D i a g r a m D i s p l a y N o d e V i e w S t a t e " > < H e i g h t > 1 5 0 < / H e i g h t > < I s E x p a n d e d > t r u e < / I s E x p a n d e d > < W i d t h > 2 0 0 < / W i d t h > < / a : V a l u e > < / a : K e y V a l u e O f D i a g r a m O b j e c t K e y a n y T y p e z b w N T n L X > < a : K e y V a l u e O f D i a g r a m O b j e c t K e y a n y T y p e z b w N T n L X > < a : K e y > < K e y > T a b l e s \ P u r c h a s e D a t a \ C o l u m n s \ P O   D a t e < / K e y > < / a : K e y > < a : V a l u e   i : t y p e = " D i a g r a m D i s p l a y N o d e V i e w S t a t e " > < H e i g h t > 1 5 0 < / H e i g h t > < I s E x p a n d e d > t r u e < / I s E x p a n d e d > < W i d t h > 2 0 0 < / W i d t h > < / a : V a l u e > < / a : K e y V a l u e O f D i a g r a m O b j e c t K e y a n y T y p e z b w N T n L X > < a : K e y V a l u e O f D i a g r a m O b j e c t K e y a n y T y p e z b w N T n L X > < a : K e y > < K e y > T a b l e s \ P u r c h a s e D a t a \ C o l u m n s \ P r o d u c t < / K e y > < / a : K e y > < a : V a l u e   i : t y p e = " D i a g r a m D i s p l a y N o d e V i e w S t a t e " > < H e i g h t > 1 5 0 < / H e i g h t > < I s E x p a n d e d > t r u e < / I s E x p a n d e d > < W i d t h > 2 0 0 < / W i d t h > < / a : V a l u e > < / a : K e y V a l u e O f D i a g r a m O b j e c t K e y a n y T y p e z b w N T n L X > < a : K e y V a l u e O f D i a g r a m O b j e c t K e y a n y T y p e z b w N T n L X > < a : K e y > < K e y > T a b l e s \ P u r c h a s e D a t a \ C o l u m n s \ Q t y < / K e y > < / a : K e y > < a : V a l u e   i : t y p e = " D i a g r a m D i s p l a y N o d e V i e w S t a t e " > < H e i g h t > 1 5 0 < / H e i g h t > < I s E x p a n d e d > t r u e < / I s E x p a n d e d > < W i d t h > 2 0 0 < / W i d t h > < / a : V a l u e > < / a : K e y V a l u e O f D i a g r a m O b j e c t K e y a n y T y p e z b w N T n L X > < a : K e y V a l u e O f D i a g r a m O b j e c t K e y a n y T y p e z b w N T n L X > < a : K e y > < K e y > T a b l e s \ P u r c h a s e D a t a \ C o l u m n s \ P r i c e < / K e y > < / a : K e y > < a : V a l u e   i : t y p e = " D i a g r a m D i s p l a y N o d e V i e w S t a t e " > < H e i g h t > 1 5 0 < / H e i g h t > < I s E x p a n d e d > t r u e < / I s E x p a n d e d > < W i d t h > 2 0 0 < / W i d t h > < / a : V a l u e > < / a : K e y V a l u e O f D i a g r a m O b j e c t K e y a n y T y p e z b w N T n L X > < a : K e y V a l u e O f D i a g r a m O b j e c t K e y a n y T y p e z b w N T n L X > < a : K e y > < K e y > T a b l e s \ P u r c h a s e D a t a \ C o l u m n s \ P O A m o u n t < / K e y > < / a : K e y > < a : V a l u e   i : t y p e = " D i a g r a m D i s p l a y N o d e V i e w S t a t e " > < H e i g h t > 1 5 0 < / H e i g h t > < I s E x p a n d e d > t r u e < / I s E x p a n d e d > < W i d t h > 2 0 0 < / W i d t h > < / a : V a l u e > < / a : K e y V a l u e O f D i a g r a m O b j e c t K e y a n y T y p e z b w N T n L X > < a : K e y V a l u e O f D i a g r a m O b j e c t K e y a n y T y p e z b w N T n L X > < a : K e y > < K e y > T a b l e s \ P u r c h a s e D a t a \ C o l u m n s \ V e n d o r < / K e y > < / a : K e y > < a : V a l u e   i : t y p e = " D i a g r a m D i s p l a y N o d e V i e w S t a t e " > < H e i g h t > 1 5 0 < / H e i g h t > < I s E x p a n d e d > t r u e < / I s E x p a n d e d > < W i d t h > 2 0 0 < / W i d t h > < / a : V a l u e > < / a : K e y V a l u e O f D i a g r a m O b j e c t K e y a n y T y p e z b w N T n L X > < a : K e y V a l u e O f D i a g r a m O b j e c t K e y a n y T y p e z b w N T n L X > < a : K e y > < K e y > T a b l e s \ P u r c h a s e D a t a \ C o l u m n s \ S t a t u s < / K e y > < / a : K e y > < a : V a l u e   i : t y p e = " D i a g r a m D i s p l a y N o d e V i e w S t a t e " > < H e i g h t > 1 5 0 < / H e i g h t > < I s E x p a n d e d > t r u e < / I s E x p a n d e d > < W i d t h > 2 0 0 < / W i d t h > < / a : V a l u e > < / a : K e y V a l u e O f D i a g r a m O b j e c t K e y a n y T y p e z b w N T n L X > < a : K e y V a l u e O f D i a g r a m O b j e c t K e y a n y T y p e z b w N T n L X > < a : K e y > < K e y > T a b l e s \ P u r c h a s e D a t a \ C o l u m n s \ I n v e n t o r y I n < / K e y > < / a : K e y > < a : V a l u e   i : t y p e = " D i a g r a m D i s p l a y N o d e V i e w S t a t e " > < H e i g h t > 1 5 0 < / H e i g h t > < I s E x p a n d e d > t r u e < / I s E x p a n d e d > < W i d t h > 2 0 0 < / W i d t h > < / a : V a l u e > < / a : K e y V a l u e O f D i a g r a m O b j e c t K e y a n y T y p e z b w N T n L X > < a : K e y V a l u e O f D i a g r a m O b j e c t K e y a n y T y p e z b w N T n L X > < a : K e y > < K e y > T a b l e s \ P u r c h a s e D a t a \ C o l u m n s \ I n v e n t o r y O u t < / K e y > < / a : K e y > < a : V a l u e   i : t y p e = " D i a g r a m D i s p l a y N o d e V i e w S t a t e " > < H e i g h t > 1 5 0 < / H e i g h t > < I s E x p a n d e d > t r u e < / I s E x p a n d e d > < W i d t h > 2 0 0 < / W i d t h > < / a : V a l u e > < / a : K e y V a l u e O f D i a g r a m O b j e c t K e y a n y T y p e z b w N T n L X > < a : K e y V a l u e O f D i a g r a m O b j e c t K e y a n y T y p e z b w N T n L X > < a : K e y > < K e y > T a b l e s \ P u r c h a s e D a t a \ C o l u m n s \ B a l a n c e < / K e y > < / a : K e y > < a : V a l u e   i : t y p e = " D i a g r a m D i s p l a y N o d e V i e w S t a t e " > < H e i g h t > 1 5 0 < / H e i g h t > < I s E x p a n d e d > t r u e < / I s E x p a n d e d > < W i d t h > 2 0 0 < / W i d t h > < / a : V a l u e > < / a : K e y V a l u e O f D i a g r a m O b j e c t K e y a n y T y p e z b w N T n L X > < a : K e y V a l u e O f D i a g r a m O b j e c t K e y a n y T y p e z b w N T n L X > < a : K e y > < K e y > T a b l e s \ P u r c h a s e D a t a \ M e a s u r e s \ S u m   o f   Q t y < / K e y > < / a : K e y > < a : V a l u e   i : t y p e = " D i a g r a m D i s p l a y N o d e V i e w S t a t e " > < H e i g h t > 1 5 0 < / H e i g h t > < I s E x p a n d e d > t r u e < / I s E x p a n d e d > < W i d t h > 2 0 0 < / W i d t h > < / a : V a l u e > < / a : K e y V a l u e O f D i a g r a m O b j e c t K e y a n y T y p e z b w N T n L X > < a : K e y V a l u e O f D i a g r a m O b j e c t K e y a n y T y p e z b w N T n L X > < a : K e y > < K e y > T a b l e s \ P u r c h a s e D a t a \ S u m   o f   Q t y \ A d d i t i o n a l   I n f o \ I m p l i c i t   M e a s u r e < / K e y > < / a : K e y > < a : V a l u e   i : t y p e = " D i a g r a m D i s p l a y V i e w S t a t e I D i a g r a m T a g A d d i t i o n a l I n f o " / > < / a : K e y V a l u e O f D i a g r a m O b j e c t K e y a n y T y p e z b w N T n L X > < a : K e y V a l u e O f D i a g r a m O b j e c t K e y a n y T y p e z b w N T n L X > < a : K e y > < K e y > T a b l e s \ P u r c h a s e D a t a \ M e a s u r e s \ S u m   o f   P O A m o u n t < / K e y > < / a : K e y > < a : V a l u e   i : t y p e = " D i a g r a m D i s p l a y N o d e V i e w S t a t e " > < H e i g h t > 1 5 0 < / H e i g h t > < I s E x p a n d e d > t r u e < / I s E x p a n d e d > < W i d t h > 2 0 0 < / W i d t h > < / a : V a l u e > < / a : K e y V a l u e O f D i a g r a m O b j e c t K e y a n y T y p e z b w N T n L X > < a : K e y V a l u e O f D i a g r a m O b j e c t K e y a n y T y p e z b w N T n L X > < a : K e y > < K e y > T a b l e s \ P u r c h a s e D a t a \ S u m   o f   P O A m o u n t \ A d d i t i o n a l   I n f o \ I m p l i c i t   M e a s u r e < / K e y > < / a : K e y > < a : V a l u e   i : t y p e = " D i a g r a m D i s p l a y V i e w S t a t e I D i a g r a m T a g A d d i t i o n a l I n f o " / > < / a : K e y V a l u e O f D i a g r a m O b j e c t K e y a n y T y p e z b w N T n L X > < a : K e y V a l u e O f D i a g r a m O b j e c t K e y a n y T y p e z b w N T n L X > < a : K e y > < K e y > T a b l e s \ C a l e n d a r < / K e y > < / a : K e y > < a : V a l u e   i : t y p e = " D i a g r a m D i s p l a y N o d e V i e w S t a t e " > < H e i g h t > 3 9 5 . 6 < / H e i g h t > < I s E x p a n d e d > t r u e < / I s E x p a n d e d > < L a y e d O u t > t r u e < / L a y e d O u 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 T a b l e s \ C a l e n d a r \ C o l u m n s \ D a y < / 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 R e l a t i o n s h i p s \ & l t ; T a b l e s \ P u r c h a s e D a t a \ C o l u m n s \ P O   D a t e & g t ; - & l t ; T a b l e s \ C a l e n d a r \ C o l u m n s \ D a t e & g t ; < / K e y > < / a : K e y > < a : V a l u e   i : t y p e = " D i a g r a m D i s p l a y L i n k V i e w S t a t e " > < A u t o m a t i o n P r o p e r t y H e l p e r T e x t > E n d   p o i n t   1 :   ( 3 7 0 . 8 , 2 3 3 ) .   E n d   p o i n t   2 :   ( 2 1 6 , 1 9 7 . 8 )   < / A u t o m a t i o n P r o p e r t y H e l p e r T e x t > < L a y e d O u t > t r u e < / L a y e d O u t > < P o i n t s   x m l n s : b = " h t t p : / / s c h e m a s . d a t a c o n t r a c t . o r g / 2 0 0 4 / 0 7 / S y s t e m . W i n d o w s " > < b : P o i n t > < b : _ x > 3 7 0 . 8 < / b : _ x > < b : _ y > 2 3 3 < / b : _ y > < / b : P o i n t > < b : P o i n t > < b : _ x > 2 9 5 . 4 < / b : _ x > < b : _ y > 2 3 3 < / b : _ y > < / b : P o i n t > < b : P o i n t > < b : _ x > 2 9 3 . 4 < / b : _ x > < b : _ y > 2 3 1 < / b : _ y > < / b : P o i n t > < b : P o i n t > < b : _ x > 2 9 3 . 4 < / b : _ x > < b : _ y > 1 9 9 . 8 < / b : _ y > < / b : P o i n t > < b : P o i n t > < b : _ x > 2 9 1 . 4 < / b : _ x > < b : _ y > 1 9 7 . 8 < / b : _ y > < / b : P o i n t > < b : P o i n t > < b : _ x > 2 1 6 . 0 0 0 0 0 0 0 0 0 0 0 0 0 3 < / b : _ x > < b : _ y > 1 9 7 . 8 < / b : _ y > < / b : P o i n t > < / P o i n t s > < / a : V a l u e > < / a : K e y V a l u e O f D i a g r a m O b j e c t K e y a n y T y p e z b w N T n L X > < a : K e y V a l u e O f D i a g r a m O b j e c t K e y a n y T y p e z b w N T n L X > < a : K e y > < K e y > R e l a t i o n s h i p s \ & l t ; T a b l e s \ P u r c h a s e D a t a \ C o l u m n s \ P O   D a t e & g t ; - & l t ; T a b l e s \ C a l e n d a r \ C o l u m n s \ D a t e & g t ; \ F K < / K e y > < / a : K e y > < a : V a l u e   i : t y p e = " D i a g r a m D i s p l a y L i n k E n d p o i n t V i e w S t a t e " > < H e i g h t > 1 6 < / H e i g h t > < L a b e l L o c a t i o n   x m l n s : b = " h t t p : / / s c h e m a s . d a t a c o n t r a c t . o r g / 2 0 0 4 / 0 7 / S y s t e m . W i n d o w s " > < b : _ x > 3 7 0 . 8 < / b : _ x > < b : _ y > 2 2 5 < / b : _ y > < / L a b e l L o c a t i o n > < L o c a t i o n   x m l n s : b = " h t t p : / / s c h e m a s . d a t a c o n t r a c t . o r g / 2 0 0 4 / 0 7 / S y s t e m . W i n d o w s " > < b : _ x > 3 8 6 . 7 9 9 9 9 9 9 9 9 9 9 9 9 5 < / b : _ x > < b : _ y > 2 3 3 < / b : _ y > < / L o c a t i o n > < S h a p e R o t a t e A n g l e > 1 8 0 < / S h a p e R o t a t e A n g l e > < W i d t h > 1 6 < / W i d t h > < / a : V a l u e > < / a : K e y V a l u e O f D i a g r a m O b j e c t K e y a n y T y p e z b w N T n L X > < a : K e y V a l u e O f D i a g r a m O b j e c t K e y a n y T y p e z b w N T n L X > < a : K e y > < K e y > R e l a t i o n s h i p s \ & l t ; T a b l e s \ P u r c h a s e D a t a \ C o l u m n s \ P O   D a t e & g t ; - & l t ; T a b l e s \ C a l e n d a r \ C o l u m n s \ D a t e & g t ; \ P K < / K e y > < / a : K e y > < a : V a l u e   i : t y p e = " D i a g r a m D i s p l a y L i n k E n d p o i n t V i e w S t a t e " > < H e i g h t > 1 6 < / H e i g h t > < L a b e l L o c a t i o n   x m l n s : b = " h t t p : / / s c h e m a s . d a t a c o n t r a c t . o r g / 2 0 0 4 / 0 7 / S y s t e m . W i n d o w s " > < b : _ x > 2 0 0 . 0 0 0 0 0 0 0 0 0 0 0 0 0 3 < / b : _ x > < b : _ y > 1 8 9 . 8 < / b : _ y > < / L a b e l L o c a t i o n > < L o c a t i o n   x m l n s : b = " h t t p : / / s c h e m a s . d a t a c o n t r a c t . o r g / 2 0 0 4 / 0 7 / S y s t e m . W i n d o w s " > < b : _ x > 2 0 0 . 0 0 0 0 0 0 0 0 0 0 0 0 0 3 < / b : _ x > < b : _ y > 1 9 7 . 8 < / b : _ y > < / L o c a t i o n > < S h a p e R o t a t e A n g l e > 3 6 0 < / S h a p e R o t a t e A n g l e > < W i d t h > 1 6 < / W i d t h > < / a : V a l u e > < / a : K e y V a l u e O f D i a g r a m O b j e c t K e y a n y T y p e z b w N T n L X > < a : K e y V a l u e O f D i a g r a m O b j e c t K e y a n y T y p e z b w N T n L X > < a : K e y > < K e y > R e l a t i o n s h i p s \ & l t ; T a b l e s \ P u r c h a s e D a t a \ C o l u m n s \ P O   D a t e & g t ; - & l t ; T a b l e s \ C a l e n d a r \ C o l u m n s \ D a t e & g t ; \ C r o s s F i l t e r < / K e y > < / a : K e y > < a : V a l u e   i : t y p e = " D i a g r a m D i s p l a y L i n k C r o s s F i l t e r V i e w S t a t e " > < P o i n t s   x m l n s : b = " h t t p : / / s c h e m a s . d a t a c o n t r a c t . o r g / 2 0 0 4 / 0 7 / S y s t e m . W i n d o w s " > < b : P o i n t > < b : _ x > 3 7 0 . 8 < / b : _ x > < b : _ y > 2 3 3 < / b : _ y > < / b : P o i n t > < b : P o i n t > < b : _ x > 2 9 5 . 4 < / b : _ x > < b : _ y > 2 3 3 < / b : _ y > < / b : P o i n t > < b : P o i n t > < b : _ x > 2 9 3 . 4 < / b : _ x > < b : _ y > 2 3 1 < / b : _ y > < / b : P o i n t > < b : P o i n t > < b : _ x > 2 9 3 . 4 < / b : _ x > < b : _ y > 1 9 9 . 8 < / b : _ y > < / b : P o i n t > < b : P o i n t > < b : _ x > 2 9 1 . 4 < / b : _ x > < b : _ y > 1 9 7 . 8 < / b : _ y > < / b : P o i n t > < b : P o i n t > < b : _ x > 2 1 6 . 0 0 0 0 0 0 0 0 0 0 0 0 0 3 < / b : _ x > < b : _ y > 1 9 7 . 8 < / b : _ y > < / b : P o i n t > < / P o i n t s > < / a : V a l u e > < / a : K e y V a l u e O f D i a g r a m O b j e c t K e y a n y T y p e z b w N T n L X > < / V i e w S t a t e s > < / D i a g r a m M a n a g e r . S e r i a l i z a b l e D i a g r a m > < / A r r a y O f D i a g r a m M a n a g e r . S e r i a l i z a b l e D i a g r a m > ] ] > < / C u s t o m C o n t e n t > < / G e m i n i > 
</file>

<file path=customXml/item13.xml>��< ? x m l   v e r s i o n = " 1 . 0 "   e n c o d i n g = " U T F - 1 6 " ? > < G e m i n i   x m l n s = " h t t p : / / g e m i n i / p i v o t c u s t o m i z a t i o n / I s S a n d b o x E m b e d d e d " > < C u s t o m C o n t e n t > < ! [ C D A T A [ y e s ] ] > < / C u s t o m C o n t e n t > < / G e m i n i > 
</file>

<file path=customXml/item14.xml>��< ? x m l   v e r s i o n = " 1 . 0 "   e n c o d i n g = " U T F - 1 6 " ? > < G e m i n i   x m l n s = " h t t p : / / g e m i n i / p i v o t c u s t o m i z a t i o n / S a n d b o x N o n E m p t y " > < C u s t o m C o n t e n t > < ! [ C D A T A [ 1 ] ] > < / C u s t o m C o n t e n t > < / G e m i n i > 
</file>

<file path=customXml/item15.xml>��< ? x m l   v e r s i o n = " 1 . 0 "   e n c o d i n g = " U T F - 1 6 " ? > < G e m i n i   x m l n s = " h t t p : / / g e m i n i / p i v o t c u s t o m i z a t i o n / S h o w H i d d e n " > < C u s t o m C o n t e n t > < ! [ C D A T A [ T r u e ] ] > < / C u s t o m C o n t e n t > < / G e m i n i > 
</file>

<file path=customXml/item16.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i t e m > < k e y > < s t r i n g > D a y < / s t r i n g > < / k e y > < v a l u e > < i n t > 7 3 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 D a y < / 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 P u r c h a s e D a t a 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 P u r c h a s e D a t a 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 C o l u m n s \ P O # < / K e y > < / a : K e y > < a : V a l u e   i : t y p e = " T a b l e W i d g e t B a s e V i e w S t a t e " / > < / a : K e y V a l u e O f D i a g r a m O b j e c t K e y a n y T y p e z b w N T n L X > < a : K e y V a l u e O f D i a g r a m O b j e c t K e y a n y T y p e z b w N T n L X > < a : K e y > < K e y > C o l u m n s \ P O   D a t e 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 C o l u m n s \ P O A m o u n t < / K e y > < / a : K e y > < a : V a l u e   i : t y p e = " T a b l e W i d g e t B a s e V i e w S t a t e " / > < / a : K e y V a l u e O f D i a g r a m O b j e c t K e y a n y T y p e z b w N T n L X > < a : K e y V a l u e O f D i a g r a m O b j e c t K e y a n y T y p e z b w N T n L X > < a : K e y > < K e y > C o l u m n s \ V e n d o r < / 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 C o l u m n s \ I n v e n t o r y I n < / K e y > < / a : K e y > < a : V a l u e   i : t y p e = " T a b l e W i d g e t B a s e V i e w S t a t e " / > < / a : K e y V a l u e O f D i a g r a m O b j e c t K e y a n y T y p e z b w N T n L X > < a : K e y V a l u e O f D i a g r a m O b j e c t K e y a n y T y p e z b w N T n L X > < a : K e y > < K e y > C o l u m n s \ I n v e n t o r y O u t < / 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 2 0 2 5 - 0 6 - 1 5 T 0 1 : 3 0 : 3 7 . 8 2 0 3 4 4 4 + 0 2 : 0 0 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 P u r c h a s e D a t a < / K e y > < V a l u e   x m l n s : a = " h t t p : / / s c h e m a s . d a t a c o n t r a c t . o r g / 2 0 0 4 / 0 7 / M i c r o s o f t . A n a l y s i s S e r v i c e s . C o m m o n " > < a : H a s F o c u s > t r u e < / a : H a s F o c u s > < a : S i z e A t D p i 9 6 > 1 1 7 < / a : S i z e A t D p i 9 6 > < a : V i s i b l e > t r u e < / a : V i s i b l e > < / V a l u e > < / K e y V a l u e O f s t r i n g S a n d b o x E d i t o r . M e a s u r e G r i d S t a t e S c d E 3 5 R y > < K e y V a l u e O f s t r i n g S a n d b o x E d i t o r . M e a s u r e G r i d S t a t e S c d E 3 5 R y > < K e y > C a l e n d a r < / K e y > < V a l u e   x m l n s : a = " h t t p : / / s c h e m a s . d a t a c o n t r a c t . o r g / 2 0 0 4 / 0 7 / M i c r o s o f t . A n a l y s i s S e r v i c e s . C o m m o n " > < a : H a s F o c u s > f a l s e < / a : H a s F o c u s > < a : S i z e A t D p i 9 6 > 1 1 5 < / a : S i z e A t D p i 9 6 > < a : V i s i b l e > t r u e < / a : V i s i b l e > < / V a l u e > < / K e y V a l u e O f s t r i n g S a n d b o x E d i t o r . M e a s u r e G r i d S t a t e S c d E 3 5 R y > < / A r r a y O f K e y V a l u e O f s t r i n g S a n d b o x E d i t o r . M e a s u r e G r i d S t a t e S c d E 3 5 R y > ] ] > < / 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O r d e r " > < C u s t o m C o n t e n t > < ! [ C D A T A [ P u r c h a s e D a t a , C a l e n d a r ] ] > < / 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P u r c h a s e D a t a " > < 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 8 3 < / i n t > < / v a l u e > < / i t e m > < i t e m > < k e y > < s t r i n g > P O # < / s t r i n g > < / k e y > < v a l u e > < i n t > 7 8 < / i n t > < / v a l u e > < / i t e m > < i t e m > < k e y > < s t r i n g > P O   D a t e < / s t r i n g > < / k e y > < v a l u e > < i n t > 1 1 1 < / i n t > < / v a l u e > < / i t e m > < i t e m > < k e y > < s t r i n g > P r o d u c t < / s t r i n g > < / k e y > < v a l u e > < i n t > 1 0 6 < / i n t > < / v a l u e > < / i t e m > < i t e m > < k e y > < s t r i n g > Q t y < / s t r i n g > < / k e y > < v a l u e > < i n t > 6 9 < / i n t > < / v a l u e > < / i t e m > < i t e m > < k e y > < s t r i n g > P r i c e < / s t r i n g > < / k e y > < v a l u e > < i n t > 8 4 < / i n t > < / v a l u e > < / i t e m > < i t e m > < k e y > < s t r i n g > P O A m o u n t < / s t r i n g > < / k e y > < v a l u e > < i n t > 1 3 4 < / i n t > < / v a l u e > < / i t e m > < i t e m > < k e y > < s t r i n g > V e n d o r < / s t r i n g > < / k e y > < v a l u e > < i n t > 1 0 4 < / i n t > < / v a l u e > < / i t e m > < i t e m > < k e y > < s t r i n g > S t a t u s < / s t r i n g > < / k e y > < v a l u e > < i n t > 9 1 < / i n t > < / v a l u e > < / i t e m > < i t e m > < k e y > < s t r i n g > I n v e n t o r y I n < / s t r i n g > < / k e y > < v a l u e > < i n t > 1 3 2 < / i n t > < / v a l u e > < / i t e m > < i t e m > < k e y > < s t r i n g > I n v e n t o r y O u t < / s t r i n g > < / k e y > < v a l u e > < i n t > 1 4 7 < / i n t > < / v a l u e > < / i t e m > < i t e m > < k e y > < s t r i n g > B a l a n c e < / s t r i n g > < / k e y > < v a l u e > < i n t > 1 0 9 < / i n t > < / v a l u e > < / i t e m > < / C o l u m n W i d t h s > < C o l u m n D i s p l a y I n d e x > < i t e m > < k e y > < s t r i n g > S . N o < / s t r i n g > < / k e y > < v a l u e > < i n t > 0 < / i n t > < / v a l u e > < / i t e m > < i t e m > < k e y > < s t r i n g > P O # < / s t r i n g > < / k e y > < v a l u e > < i n t > 1 < / i n t > < / v a l u e > < / i t e m > < i t e m > < k e y > < s t r i n g > P O   D a t e < / s t r i n g > < / k e y > < v a l u e > < i n t > 2 < / i n t > < / v a l u e > < / i t e m > < i t e m > < k e y > < s t r i n g > P r o d u c t < / s t r i n g > < / k e y > < v a l u e > < i n t > 3 < / i n t > < / v a l u e > < / i t e m > < i t e m > < k e y > < s t r i n g > Q t y < / s t r i n g > < / k e y > < v a l u e > < i n t > 4 < / i n t > < / v a l u e > < / i t e m > < i t e m > < k e y > < s t r i n g > P r i c e < / s t r i n g > < / k e y > < v a l u e > < i n t > 5 < / i n t > < / v a l u e > < / i t e m > < i t e m > < k e y > < s t r i n g > P O A m o u n t < / s t r i n g > < / k e y > < v a l u e > < i n t > 6 < / i n t > < / v a l u e > < / i t e m > < i t e m > < k e y > < s t r i n g > V e n d o r < / s t r i n g > < / k e y > < v a l u e > < i n t > 7 < / i n t > < / v a l u e > < / i t e m > < i t e m > < k e y > < s t r i n g > S t a t u s < / s t r i n g > < / k e y > < v a l u e > < i n t > 8 < / i n t > < / v a l u e > < / i t e m > < i t e m > < k e y > < s t r i n g > I n v e n t o r y I n < / s t r i n g > < / k e y > < v a l u e > < i n t > 9 < / i n t > < / v a l u e > < / i t e m > < i t e m > < k e y > < s t r i n g > I n v e n t o r y O u t < / s t r i n g > < / k e y > < v a l u e > < i n t > 1 0 < / i n t > < / v a l u e > < / i t e m > < i t e m > < k e y > < s t r i n g > B a l a n c e < / 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8BB7DAF-E7F0-483E-A5B7-092D245D30C4}">
  <ds:schemaRefs/>
</ds:datastoreItem>
</file>

<file path=customXml/itemProps10.xml><?xml version="1.0" encoding="utf-8"?>
<ds:datastoreItem xmlns:ds="http://schemas.openxmlformats.org/officeDocument/2006/customXml" ds:itemID="{7A722992-478F-4F07-A087-2728EC91CD2F}">
  <ds:schemaRefs/>
</ds:datastoreItem>
</file>

<file path=customXml/itemProps11.xml><?xml version="1.0" encoding="utf-8"?>
<ds:datastoreItem xmlns:ds="http://schemas.openxmlformats.org/officeDocument/2006/customXml" ds:itemID="{47096ABB-228A-4F31-855C-B8C51E2E485A}">
  <ds:schemaRefs/>
</ds:datastoreItem>
</file>

<file path=customXml/itemProps12.xml><?xml version="1.0" encoding="utf-8"?>
<ds:datastoreItem xmlns:ds="http://schemas.openxmlformats.org/officeDocument/2006/customXml" ds:itemID="{961CAA69-0480-497A-9072-E8826C895F81}">
  <ds:schemaRefs/>
</ds:datastoreItem>
</file>

<file path=customXml/itemProps13.xml><?xml version="1.0" encoding="utf-8"?>
<ds:datastoreItem xmlns:ds="http://schemas.openxmlformats.org/officeDocument/2006/customXml" ds:itemID="{45BE73B9-2016-4E09-B8DC-B180C8F04BA8}">
  <ds:schemaRefs/>
</ds:datastoreItem>
</file>

<file path=customXml/itemProps14.xml><?xml version="1.0" encoding="utf-8"?>
<ds:datastoreItem xmlns:ds="http://schemas.openxmlformats.org/officeDocument/2006/customXml" ds:itemID="{7F03E367-A1BA-4E39-80D1-4D9273E8F67C}">
  <ds:schemaRefs/>
</ds:datastoreItem>
</file>

<file path=customXml/itemProps15.xml><?xml version="1.0" encoding="utf-8"?>
<ds:datastoreItem xmlns:ds="http://schemas.openxmlformats.org/officeDocument/2006/customXml" ds:itemID="{DB88CFE8-528E-42C2-8E1F-09E698E7B47B}">
  <ds:schemaRefs/>
</ds:datastoreItem>
</file>

<file path=customXml/itemProps16.xml><?xml version="1.0" encoding="utf-8"?>
<ds:datastoreItem xmlns:ds="http://schemas.openxmlformats.org/officeDocument/2006/customXml" ds:itemID="{A27EFC22-7F5E-4F57-9C48-6D6D02D94364}">
  <ds:schemaRefs/>
</ds:datastoreItem>
</file>

<file path=customXml/itemProps17.xml><?xml version="1.0" encoding="utf-8"?>
<ds:datastoreItem xmlns:ds="http://schemas.openxmlformats.org/officeDocument/2006/customXml" ds:itemID="{1F1CFF70-0722-4778-B96C-8AA68AF75451}">
  <ds:schemaRefs/>
</ds:datastoreItem>
</file>

<file path=customXml/itemProps2.xml><?xml version="1.0" encoding="utf-8"?>
<ds:datastoreItem xmlns:ds="http://schemas.openxmlformats.org/officeDocument/2006/customXml" ds:itemID="{200F1543-348D-4710-83A9-6049B4317EC0}">
  <ds:schemaRefs/>
</ds:datastoreItem>
</file>

<file path=customXml/itemProps3.xml><?xml version="1.0" encoding="utf-8"?>
<ds:datastoreItem xmlns:ds="http://schemas.openxmlformats.org/officeDocument/2006/customXml" ds:itemID="{D58BAEE8-6FD0-4563-9464-1820418F6315}">
  <ds:schemaRefs/>
</ds:datastoreItem>
</file>

<file path=customXml/itemProps4.xml><?xml version="1.0" encoding="utf-8"?>
<ds:datastoreItem xmlns:ds="http://schemas.openxmlformats.org/officeDocument/2006/customXml" ds:itemID="{D52A9C7C-9FFD-4027-9AE8-58865B264464}">
  <ds:schemaRefs/>
</ds:datastoreItem>
</file>

<file path=customXml/itemProps5.xml><?xml version="1.0" encoding="utf-8"?>
<ds:datastoreItem xmlns:ds="http://schemas.openxmlformats.org/officeDocument/2006/customXml" ds:itemID="{424B4E9F-5B34-42AE-95F5-C098C4DDC74C}">
  <ds:schemaRefs/>
</ds:datastoreItem>
</file>

<file path=customXml/itemProps6.xml><?xml version="1.0" encoding="utf-8"?>
<ds:datastoreItem xmlns:ds="http://schemas.openxmlformats.org/officeDocument/2006/customXml" ds:itemID="{525DB2DD-E1B5-413B-8770-137BCD8FFCBE}">
  <ds:schemaRefs/>
</ds:datastoreItem>
</file>

<file path=customXml/itemProps7.xml><?xml version="1.0" encoding="utf-8"?>
<ds:datastoreItem xmlns:ds="http://schemas.openxmlformats.org/officeDocument/2006/customXml" ds:itemID="{3B45B9BA-8919-4407-A624-9759029249FA}">
  <ds:schemaRefs/>
</ds:datastoreItem>
</file>

<file path=customXml/itemProps8.xml><?xml version="1.0" encoding="utf-8"?>
<ds:datastoreItem xmlns:ds="http://schemas.openxmlformats.org/officeDocument/2006/customXml" ds:itemID="{E65926D3-6145-46EF-B55C-8BD36A11E090}">
  <ds:schemaRefs/>
</ds:datastoreItem>
</file>

<file path=customXml/itemProps9.xml><?xml version="1.0" encoding="utf-8"?>
<ds:datastoreItem xmlns:ds="http://schemas.openxmlformats.org/officeDocument/2006/customXml" ds:itemID="{8CBEF4BB-03F6-4247-B00A-671DFC77AA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PurchaseData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Omkar Gawade</dc:creator>
  <cp:lastModifiedBy>Omkar Gawade</cp:lastModifiedBy>
  <dcterms:created xsi:type="dcterms:W3CDTF">2015-06-05T18:17:20Z</dcterms:created>
  <dcterms:modified xsi:type="dcterms:W3CDTF">2025-06-15T10:16:08Z</dcterms:modified>
</cp:coreProperties>
</file>