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21"/>
  <workbookPr defaultThemeVersion="124226"/>
  <xr:revisionPtr revIDLastSave="0" documentId="8_{282F3776-3437-4FE2-9E07-DAC24C829B80}" xr6:coauthVersionLast="45" xr6:coauthVersionMax="45" xr10:uidLastSave="{00000000-0000-0000-0000-000000000000}"/>
  <bookViews>
    <workbookView xWindow="0" yWindow="0" windowWidth="20730" windowHeight="9735" firstSheet="2" activeTab="2" xr2:uid="{00000000-000D-0000-FFFF-FFFF00000000}"/>
  </bookViews>
  <sheets>
    <sheet name="2017 Goal and Target" sheetId="1" r:id="rId1"/>
    <sheet name="Monthly Goal Tracker" sheetId="2" r:id="rId2"/>
    <sheet name="Daily Tracking Sheet" sheetId="3" r:id="rId3"/>
    <sheet name="Profit Loss Report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I14" i="2"/>
  <c r="H14" i="2"/>
  <c r="J14" i="2"/>
  <c r="H11" i="2"/>
  <c r="H10" i="2"/>
  <c r="D343" i="3"/>
  <c r="D315" i="3"/>
  <c r="D314" i="3"/>
  <c r="D245" i="3"/>
  <c r="D244" i="3"/>
  <c r="I10" i="2"/>
  <c r="J10" i="2" s="1"/>
  <c r="D217" i="3"/>
  <c r="I5" i="2"/>
  <c r="I4" i="2"/>
  <c r="I3" i="2"/>
  <c r="H12" i="2"/>
  <c r="I12" i="2"/>
  <c r="I11" i="2"/>
  <c r="J11" i="2" s="1"/>
  <c r="F3" i="2"/>
  <c r="E3" i="2"/>
  <c r="D260" i="3"/>
  <c r="D195" i="3"/>
  <c r="H9" i="2"/>
  <c r="I9" i="2"/>
  <c r="J9" i="2"/>
  <c r="H3" i="2"/>
  <c r="J3" i="2"/>
  <c r="B4" i="2"/>
  <c r="H4" i="2"/>
  <c r="J4" i="2"/>
  <c r="B5" i="2"/>
  <c r="H5" i="2"/>
  <c r="J5" i="2"/>
  <c r="B6" i="2"/>
  <c r="H6" i="2"/>
  <c r="I6" i="2"/>
  <c r="J6" i="2"/>
  <c r="B7" i="2"/>
  <c r="H7" i="2"/>
  <c r="I7" i="2"/>
  <c r="J7" i="2"/>
  <c r="B8" i="2"/>
  <c r="H8" i="2"/>
  <c r="I8" i="2"/>
  <c r="J8" i="2"/>
  <c r="B9" i="2"/>
  <c r="B10" i="2"/>
  <c r="B11" i="2"/>
  <c r="B12" i="2"/>
  <c r="J12" i="2"/>
  <c r="B13" i="2"/>
  <c r="H13" i="2"/>
  <c r="I13" i="2"/>
  <c r="J13" i="2"/>
  <c r="B14" i="2"/>
  <c r="B3" i="1"/>
  <c r="D154" i="3"/>
  <c r="D147" i="3"/>
  <c r="D119" i="3"/>
  <c r="D113" i="3"/>
  <c r="D114" i="3"/>
  <c r="D112" i="3"/>
  <c r="D77" i="3"/>
  <c r="E2" i="3"/>
  <c r="F2" i="3"/>
  <c r="G2" i="3"/>
  <c r="H2" i="3"/>
  <c r="E3" i="3"/>
  <c r="F3" i="3"/>
  <c r="G3" i="3"/>
  <c r="H3" i="3"/>
  <c r="E4" i="3"/>
  <c r="F4" i="3"/>
  <c r="G4" i="3"/>
  <c r="H4" i="3"/>
  <c r="D53" i="3"/>
  <c r="E53" i="3"/>
  <c r="N4" i="2"/>
  <c r="N5" i="2"/>
  <c r="N6" i="2"/>
  <c r="N7" i="2"/>
  <c r="N8" i="2"/>
  <c r="N9" i="2"/>
  <c r="N10" i="2"/>
  <c r="N11" i="2"/>
  <c r="N12" i="2"/>
  <c r="N13" i="2"/>
  <c r="N14" i="2"/>
  <c r="N2" i="2"/>
  <c r="D366" i="3"/>
  <c r="F366" i="3"/>
  <c r="D365" i="3"/>
  <c r="F365" i="3"/>
  <c r="D364" i="3"/>
  <c r="F364" i="3"/>
  <c r="D363" i="3"/>
  <c r="F363" i="3"/>
  <c r="D362" i="3"/>
  <c r="F362" i="3"/>
  <c r="D361" i="3"/>
  <c r="F361" i="3"/>
  <c r="D360" i="3"/>
  <c r="F360" i="3"/>
  <c r="D359" i="3"/>
  <c r="F359" i="3"/>
  <c r="D358" i="3"/>
  <c r="F358" i="3"/>
  <c r="D357" i="3"/>
  <c r="F357" i="3"/>
  <c r="D356" i="3"/>
  <c r="F356" i="3"/>
  <c r="D355" i="3"/>
  <c r="F355" i="3"/>
  <c r="D354" i="3"/>
  <c r="F354" i="3"/>
  <c r="D353" i="3"/>
  <c r="F353" i="3"/>
  <c r="D352" i="3"/>
  <c r="F352" i="3"/>
  <c r="D351" i="3"/>
  <c r="F351" i="3"/>
  <c r="D350" i="3"/>
  <c r="F350" i="3"/>
  <c r="D349" i="3"/>
  <c r="F349" i="3"/>
  <c r="D348" i="3"/>
  <c r="F348" i="3"/>
  <c r="D347" i="3"/>
  <c r="F347" i="3"/>
  <c r="D346" i="3"/>
  <c r="F346" i="3"/>
  <c r="D345" i="3"/>
  <c r="F345" i="3"/>
  <c r="D344" i="3"/>
  <c r="F344" i="3"/>
  <c r="F343" i="3"/>
  <c r="D342" i="3"/>
  <c r="F342" i="3"/>
  <c r="D341" i="3"/>
  <c r="F341" i="3"/>
  <c r="D340" i="3"/>
  <c r="F340" i="3"/>
  <c r="D339" i="3"/>
  <c r="F339" i="3"/>
  <c r="D338" i="3"/>
  <c r="F338" i="3"/>
  <c r="D337" i="3"/>
  <c r="F337" i="3"/>
  <c r="D336" i="3"/>
  <c r="F336" i="3"/>
  <c r="D335" i="3"/>
  <c r="F335" i="3"/>
  <c r="D334" i="3"/>
  <c r="F334" i="3"/>
  <c r="D333" i="3"/>
  <c r="F333" i="3"/>
  <c r="D332" i="3"/>
  <c r="F332" i="3"/>
  <c r="D331" i="3"/>
  <c r="F331" i="3"/>
  <c r="D330" i="3"/>
  <c r="F330" i="3"/>
  <c r="D329" i="3"/>
  <c r="F329" i="3"/>
  <c r="D328" i="3"/>
  <c r="F328" i="3"/>
  <c r="D327" i="3"/>
  <c r="F327" i="3"/>
  <c r="D326" i="3"/>
  <c r="F326" i="3"/>
  <c r="D325" i="3"/>
  <c r="F325" i="3"/>
  <c r="D324" i="3"/>
  <c r="F324" i="3"/>
  <c r="D323" i="3"/>
  <c r="F323" i="3"/>
  <c r="D322" i="3"/>
  <c r="F322" i="3"/>
  <c r="D321" i="3"/>
  <c r="F321" i="3"/>
  <c r="D320" i="3"/>
  <c r="F320" i="3"/>
  <c r="D319" i="3"/>
  <c r="F319" i="3"/>
  <c r="D318" i="3"/>
  <c r="F318" i="3"/>
  <c r="D317" i="3"/>
  <c r="F317" i="3"/>
  <c r="D316" i="3"/>
  <c r="F316" i="3"/>
  <c r="F315" i="3"/>
  <c r="F314" i="3"/>
  <c r="D313" i="3"/>
  <c r="F313" i="3"/>
  <c r="D312" i="3"/>
  <c r="F312" i="3"/>
  <c r="D311" i="3"/>
  <c r="F311" i="3"/>
  <c r="D310" i="3"/>
  <c r="F310" i="3"/>
  <c r="D309" i="3"/>
  <c r="F309" i="3"/>
  <c r="D308" i="3"/>
  <c r="F308" i="3"/>
  <c r="D307" i="3"/>
  <c r="F307" i="3"/>
  <c r="D306" i="3"/>
  <c r="F306" i="3"/>
  <c r="D305" i="3"/>
  <c r="F305" i="3"/>
  <c r="D304" i="3"/>
  <c r="F304" i="3"/>
  <c r="D303" i="3"/>
  <c r="F303" i="3"/>
  <c r="D302" i="3"/>
  <c r="F302" i="3"/>
  <c r="D301" i="3"/>
  <c r="F301" i="3"/>
  <c r="D300" i="3"/>
  <c r="F300" i="3"/>
  <c r="D299" i="3"/>
  <c r="F299" i="3"/>
  <c r="D298" i="3"/>
  <c r="F298" i="3"/>
  <c r="D297" i="3"/>
  <c r="F297" i="3"/>
  <c r="D296" i="3"/>
  <c r="F296" i="3"/>
  <c r="D295" i="3"/>
  <c r="F295" i="3"/>
  <c r="D294" i="3"/>
  <c r="F294" i="3"/>
  <c r="D293" i="3"/>
  <c r="F293" i="3"/>
  <c r="D292" i="3"/>
  <c r="F292" i="3"/>
  <c r="D291" i="3"/>
  <c r="F291" i="3"/>
  <c r="D290" i="3"/>
  <c r="F290" i="3"/>
  <c r="D289" i="3"/>
  <c r="F289" i="3"/>
  <c r="D288" i="3"/>
  <c r="F288" i="3"/>
  <c r="D287" i="3"/>
  <c r="F287" i="3"/>
  <c r="D286" i="3"/>
  <c r="F286" i="3"/>
  <c r="D285" i="3"/>
  <c r="F285" i="3"/>
  <c r="D284" i="3"/>
  <c r="F284" i="3"/>
  <c r="D283" i="3"/>
  <c r="F283" i="3"/>
  <c r="D282" i="3"/>
  <c r="F282" i="3"/>
  <c r="D281" i="3"/>
  <c r="F281" i="3"/>
  <c r="D280" i="3"/>
  <c r="F280" i="3"/>
  <c r="D279" i="3"/>
  <c r="F279" i="3"/>
  <c r="D278" i="3"/>
  <c r="F278" i="3"/>
  <c r="D277" i="3"/>
  <c r="F277" i="3"/>
  <c r="D276" i="3"/>
  <c r="F276" i="3"/>
  <c r="D275" i="3"/>
  <c r="F275" i="3"/>
  <c r="D274" i="3"/>
  <c r="F274" i="3"/>
  <c r="D273" i="3"/>
  <c r="F273" i="3"/>
  <c r="D272" i="3"/>
  <c r="F272" i="3"/>
  <c r="D271" i="3"/>
  <c r="F271" i="3"/>
  <c r="D270" i="3"/>
  <c r="F270" i="3"/>
  <c r="D269" i="3"/>
  <c r="F269" i="3"/>
  <c r="D268" i="3"/>
  <c r="F268" i="3"/>
  <c r="D267" i="3"/>
  <c r="F267" i="3"/>
  <c r="D266" i="3"/>
  <c r="F266" i="3"/>
  <c r="D265" i="3"/>
  <c r="F265" i="3"/>
  <c r="D264" i="3"/>
  <c r="F264" i="3"/>
  <c r="D263" i="3"/>
  <c r="F263" i="3"/>
  <c r="D262" i="3"/>
  <c r="F262" i="3"/>
  <c r="D261" i="3"/>
  <c r="F261" i="3"/>
  <c r="F260" i="3"/>
  <c r="D259" i="3"/>
  <c r="F259" i="3"/>
  <c r="D258" i="3"/>
  <c r="F258" i="3"/>
  <c r="D257" i="3"/>
  <c r="F257" i="3"/>
  <c r="D256" i="3"/>
  <c r="F256" i="3"/>
  <c r="D255" i="3"/>
  <c r="F255" i="3"/>
  <c r="D254" i="3"/>
  <c r="F254" i="3"/>
  <c r="D253" i="3"/>
  <c r="F253" i="3"/>
  <c r="D252" i="3"/>
  <c r="F252" i="3"/>
  <c r="D251" i="3"/>
  <c r="F251" i="3"/>
  <c r="D250" i="3"/>
  <c r="F250" i="3"/>
  <c r="D249" i="3"/>
  <c r="F249" i="3"/>
  <c r="D248" i="3"/>
  <c r="F248" i="3"/>
  <c r="D247" i="3"/>
  <c r="F247" i="3"/>
  <c r="D246" i="3"/>
  <c r="F246" i="3"/>
  <c r="F245" i="3"/>
  <c r="F244" i="3"/>
  <c r="D243" i="3"/>
  <c r="F243" i="3"/>
  <c r="D242" i="3"/>
  <c r="F242" i="3"/>
  <c r="D241" i="3"/>
  <c r="F241" i="3"/>
  <c r="D240" i="3"/>
  <c r="F240" i="3"/>
  <c r="D239" i="3"/>
  <c r="F239" i="3"/>
  <c r="D238" i="3"/>
  <c r="F238" i="3"/>
  <c r="D237" i="3"/>
  <c r="F237" i="3"/>
  <c r="D236" i="3"/>
  <c r="F236" i="3"/>
  <c r="D235" i="3"/>
  <c r="F235" i="3"/>
  <c r="D234" i="3"/>
  <c r="F234" i="3"/>
  <c r="D233" i="3"/>
  <c r="F233" i="3"/>
  <c r="D232" i="3"/>
  <c r="F232" i="3"/>
  <c r="D231" i="3"/>
  <c r="F231" i="3"/>
  <c r="D230" i="3"/>
  <c r="F230" i="3"/>
  <c r="D229" i="3"/>
  <c r="F229" i="3"/>
  <c r="D228" i="3"/>
  <c r="F228" i="3"/>
  <c r="D227" i="3"/>
  <c r="F227" i="3"/>
  <c r="D226" i="3"/>
  <c r="F226" i="3"/>
  <c r="D225" i="3"/>
  <c r="F225" i="3"/>
  <c r="D224" i="3"/>
  <c r="F224" i="3"/>
  <c r="D223" i="3"/>
  <c r="F223" i="3"/>
  <c r="D222" i="3"/>
  <c r="F222" i="3"/>
  <c r="D221" i="3"/>
  <c r="F221" i="3"/>
  <c r="D220" i="3"/>
  <c r="F220" i="3"/>
  <c r="D219" i="3"/>
  <c r="F219" i="3"/>
  <c r="D218" i="3"/>
  <c r="F218" i="3"/>
  <c r="F217" i="3"/>
  <c r="D216" i="3"/>
  <c r="F216" i="3"/>
  <c r="D215" i="3"/>
  <c r="F215" i="3"/>
  <c r="D214" i="3"/>
  <c r="F214" i="3"/>
  <c r="D213" i="3"/>
  <c r="F213" i="3"/>
  <c r="D212" i="3"/>
  <c r="F212" i="3"/>
  <c r="D211" i="3"/>
  <c r="F211" i="3"/>
  <c r="D210" i="3"/>
  <c r="F210" i="3"/>
  <c r="D209" i="3"/>
  <c r="F209" i="3"/>
  <c r="D208" i="3"/>
  <c r="F208" i="3"/>
  <c r="D207" i="3"/>
  <c r="F207" i="3"/>
  <c r="D206" i="3"/>
  <c r="F206" i="3"/>
  <c r="D205" i="3"/>
  <c r="F205" i="3"/>
  <c r="D204" i="3"/>
  <c r="F204" i="3"/>
  <c r="D203" i="3"/>
  <c r="F203" i="3"/>
  <c r="D202" i="3"/>
  <c r="F202" i="3"/>
  <c r="D201" i="3"/>
  <c r="F201" i="3"/>
  <c r="D200" i="3"/>
  <c r="F200" i="3"/>
  <c r="D199" i="3"/>
  <c r="F199" i="3"/>
  <c r="D198" i="3"/>
  <c r="F198" i="3"/>
  <c r="D197" i="3"/>
  <c r="F197" i="3"/>
  <c r="D196" i="3"/>
  <c r="F196" i="3"/>
  <c r="F195" i="3"/>
  <c r="D194" i="3"/>
  <c r="F194" i="3"/>
  <c r="D193" i="3"/>
  <c r="F193" i="3"/>
  <c r="D192" i="3"/>
  <c r="F192" i="3"/>
  <c r="D191" i="3"/>
  <c r="F191" i="3"/>
  <c r="D190" i="3"/>
  <c r="F190" i="3"/>
  <c r="D189" i="3"/>
  <c r="F189" i="3"/>
  <c r="D188" i="3"/>
  <c r="F188" i="3"/>
  <c r="D187" i="3"/>
  <c r="F187" i="3"/>
  <c r="D186" i="3"/>
  <c r="F186" i="3"/>
  <c r="D185" i="3"/>
  <c r="F185" i="3"/>
  <c r="D184" i="3"/>
  <c r="F184" i="3"/>
  <c r="D183" i="3"/>
  <c r="F183" i="3"/>
  <c r="D182" i="3"/>
  <c r="F182" i="3"/>
  <c r="D181" i="3"/>
  <c r="F181" i="3"/>
  <c r="D180" i="3"/>
  <c r="F180" i="3"/>
  <c r="D179" i="3"/>
  <c r="F179" i="3"/>
  <c r="D178" i="3"/>
  <c r="F178" i="3"/>
  <c r="D177" i="3"/>
  <c r="F177" i="3"/>
  <c r="D176" i="3"/>
  <c r="F176" i="3"/>
  <c r="D175" i="3"/>
  <c r="F175" i="3"/>
  <c r="D174" i="3"/>
  <c r="F174" i="3"/>
  <c r="D173" i="3"/>
  <c r="F173" i="3"/>
  <c r="D172" i="3"/>
  <c r="F172" i="3"/>
  <c r="D171" i="3"/>
  <c r="F171" i="3"/>
  <c r="D170" i="3"/>
  <c r="F170" i="3"/>
  <c r="D169" i="3"/>
  <c r="F169" i="3"/>
  <c r="D168" i="3"/>
  <c r="F168" i="3"/>
  <c r="D167" i="3"/>
  <c r="F167" i="3"/>
  <c r="D166" i="3"/>
  <c r="F166" i="3"/>
  <c r="D165" i="3"/>
  <c r="F165" i="3"/>
  <c r="D164" i="3"/>
  <c r="F164" i="3"/>
  <c r="D163" i="3"/>
  <c r="F163" i="3"/>
  <c r="D162" i="3"/>
  <c r="F162" i="3"/>
  <c r="D161" i="3"/>
  <c r="F161" i="3"/>
  <c r="D160" i="3"/>
  <c r="F160" i="3"/>
  <c r="D159" i="3"/>
  <c r="F159" i="3"/>
  <c r="D158" i="3"/>
  <c r="F158" i="3"/>
  <c r="D157" i="3"/>
  <c r="F157" i="3"/>
  <c r="D156" i="3"/>
  <c r="F156" i="3"/>
  <c r="D155" i="3"/>
  <c r="F155" i="3"/>
  <c r="F154" i="3"/>
  <c r="D153" i="3"/>
  <c r="F153" i="3"/>
  <c r="D152" i="3"/>
  <c r="F152" i="3"/>
  <c r="D151" i="3"/>
  <c r="F151" i="3"/>
  <c r="D150" i="3"/>
  <c r="F150" i="3"/>
  <c r="D149" i="3"/>
  <c r="F149" i="3"/>
  <c r="D148" i="3"/>
  <c r="F148" i="3"/>
  <c r="F147" i="3"/>
  <c r="D146" i="3"/>
  <c r="F146" i="3"/>
  <c r="D145" i="3"/>
  <c r="F145" i="3"/>
  <c r="D144" i="3"/>
  <c r="F144" i="3"/>
  <c r="D143" i="3"/>
  <c r="F143" i="3"/>
  <c r="D142" i="3"/>
  <c r="F142" i="3"/>
  <c r="D141" i="3"/>
  <c r="F141" i="3"/>
  <c r="D140" i="3"/>
  <c r="F140" i="3"/>
  <c r="D139" i="3"/>
  <c r="F139" i="3"/>
  <c r="D138" i="3"/>
  <c r="F138" i="3"/>
  <c r="D137" i="3"/>
  <c r="F137" i="3"/>
  <c r="D136" i="3"/>
  <c r="F136" i="3"/>
  <c r="D135" i="3"/>
  <c r="F135" i="3"/>
  <c r="D134" i="3"/>
  <c r="F134" i="3"/>
  <c r="D133" i="3"/>
  <c r="F133" i="3"/>
  <c r="D132" i="3"/>
  <c r="F132" i="3"/>
  <c r="D131" i="3"/>
  <c r="F131" i="3"/>
  <c r="D130" i="3"/>
  <c r="F130" i="3"/>
  <c r="D129" i="3"/>
  <c r="F129" i="3"/>
  <c r="D128" i="3"/>
  <c r="F128" i="3"/>
  <c r="D127" i="3"/>
  <c r="F127" i="3"/>
  <c r="D126" i="3"/>
  <c r="F126" i="3"/>
  <c r="D125" i="3"/>
  <c r="F125" i="3"/>
  <c r="D124" i="3"/>
  <c r="F124" i="3"/>
  <c r="D123" i="3"/>
  <c r="F123" i="3"/>
  <c r="D122" i="3"/>
  <c r="F122" i="3"/>
  <c r="D121" i="3"/>
  <c r="F121" i="3"/>
  <c r="D120" i="3"/>
  <c r="F120" i="3"/>
  <c r="F119" i="3"/>
  <c r="D118" i="3"/>
  <c r="F118" i="3"/>
  <c r="D117" i="3"/>
  <c r="F117" i="3"/>
  <c r="D116" i="3"/>
  <c r="F116" i="3"/>
  <c r="D115" i="3"/>
  <c r="F115" i="3"/>
  <c r="F114" i="3"/>
  <c r="F113" i="3"/>
  <c r="F112" i="3"/>
  <c r="D111" i="3"/>
  <c r="F111" i="3"/>
  <c r="D110" i="3"/>
  <c r="F110" i="3"/>
  <c r="D109" i="3"/>
  <c r="F109" i="3"/>
  <c r="D108" i="3"/>
  <c r="F108" i="3"/>
  <c r="D107" i="3"/>
  <c r="F107" i="3"/>
  <c r="D106" i="3"/>
  <c r="F106" i="3"/>
  <c r="D105" i="3"/>
  <c r="F105" i="3"/>
  <c r="D104" i="3"/>
  <c r="F104" i="3"/>
  <c r="D103" i="3"/>
  <c r="F103" i="3"/>
  <c r="D102" i="3"/>
  <c r="F102" i="3"/>
  <c r="D101" i="3"/>
  <c r="F101" i="3"/>
  <c r="D100" i="3"/>
  <c r="F100" i="3"/>
  <c r="D99" i="3"/>
  <c r="F99" i="3"/>
  <c r="D98" i="3"/>
  <c r="F98" i="3"/>
  <c r="D97" i="3"/>
  <c r="F97" i="3"/>
  <c r="D96" i="3"/>
  <c r="F96" i="3"/>
  <c r="D95" i="3"/>
  <c r="F95" i="3"/>
  <c r="D94" i="3"/>
  <c r="F94" i="3"/>
  <c r="D93" i="3"/>
  <c r="F93" i="3"/>
  <c r="D92" i="3"/>
  <c r="F92" i="3"/>
  <c r="D91" i="3"/>
  <c r="F91" i="3"/>
  <c r="D90" i="3"/>
  <c r="F90" i="3"/>
  <c r="D89" i="3"/>
  <c r="F89" i="3"/>
  <c r="D88" i="3"/>
  <c r="F88" i="3"/>
  <c r="D87" i="3"/>
  <c r="F87" i="3"/>
  <c r="D86" i="3"/>
  <c r="F86" i="3"/>
  <c r="D85" i="3"/>
  <c r="F85" i="3"/>
  <c r="D84" i="3"/>
  <c r="F84" i="3"/>
  <c r="D83" i="3"/>
  <c r="F83" i="3"/>
  <c r="D82" i="3"/>
  <c r="F82" i="3"/>
  <c r="D81" i="3"/>
  <c r="F81" i="3"/>
  <c r="D80" i="3"/>
  <c r="F80" i="3"/>
  <c r="D79" i="3"/>
  <c r="F79" i="3"/>
  <c r="D78" i="3"/>
  <c r="F78" i="3"/>
  <c r="F77" i="3"/>
  <c r="D76" i="3"/>
  <c r="F76" i="3"/>
  <c r="D75" i="3"/>
  <c r="F75" i="3"/>
  <c r="D74" i="3"/>
  <c r="F74" i="3"/>
  <c r="D73" i="3"/>
  <c r="F73" i="3"/>
  <c r="D72" i="3"/>
  <c r="F72" i="3"/>
  <c r="D71" i="3"/>
  <c r="F71" i="3"/>
  <c r="D70" i="3"/>
  <c r="F70" i="3"/>
  <c r="D69" i="3"/>
  <c r="F69" i="3"/>
  <c r="D68" i="3"/>
  <c r="F68" i="3"/>
  <c r="D67" i="3"/>
  <c r="F67" i="3"/>
  <c r="D66" i="3"/>
  <c r="F66" i="3"/>
  <c r="D65" i="3"/>
  <c r="F65" i="3"/>
  <c r="D64" i="3"/>
  <c r="F64" i="3"/>
  <c r="D63" i="3"/>
  <c r="F63" i="3"/>
  <c r="D62" i="3"/>
  <c r="F62" i="3"/>
  <c r="D61" i="3"/>
  <c r="F61" i="3"/>
  <c r="D60" i="3"/>
  <c r="F60" i="3"/>
  <c r="D59" i="3"/>
  <c r="F59" i="3"/>
  <c r="D58" i="3"/>
  <c r="F58" i="3"/>
  <c r="D57" i="3"/>
  <c r="F57" i="3"/>
  <c r="D56" i="3"/>
  <c r="F56" i="3"/>
  <c r="D55" i="3"/>
  <c r="F55" i="3"/>
  <c r="D54" i="3"/>
  <c r="F54" i="3"/>
  <c r="F53" i="3"/>
  <c r="D52" i="3"/>
  <c r="F52" i="3"/>
  <c r="D51" i="3"/>
  <c r="F51" i="3"/>
  <c r="D50" i="3"/>
  <c r="F50" i="3"/>
  <c r="D49" i="3"/>
  <c r="F49" i="3"/>
  <c r="D48" i="3"/>
  <c r="F48" i="3"/>
  <c r="D47" i="3"/>
  <c r="F47" i="3"/>
  <c r="D46" i="3"/>
  <c r="F46" i="3"/>
  <c r="D45" i="3"/>
  <c r="F45" i="3"/>
  <c r="D44" i="3"/>
  <c r="F44" i="3"/>
  <c r="D43" i="3"/>
  <c r="F43" i="3"/>
  <c r="D42" i="3"/>
  <c r="F42" i="3"/>
  <c r="D41" i="3"/>
  <c r="F41" i="3"/>
  <c r="D40" i="3"/>
  <c r="F40" i="3"/>
  <c r="D39" i="3"/>
  <c r="F39" i="3"/>
  <c r="D38" i="3"/>
  <c r="F38" i="3"/>
  <c r="D37" i="3"/>
  <c r="F37" i="3"/>
  <c r="D36" i="3"/>
  <c r="F36" i="3"/>
  <c r="D35" i="3"/>
  <c r="F35" i="3"/>
  <c r="D34" i="3"/>
  <c r="F34" i="3"/>
  <c r="D33" i="3"/>
  <c r="F33" i="3"/>
  <c r="D32" i="3"/>
  <c r="F32" i="3"/>
  <c r="D31" i="3"/>
  <c r="F31" i="3"/>
  <c r="D30" i="3"/>
  <c r="F30" i="3"/>
  <c r="D29" i="3"/>
  <c r="F29" i="3"/>
  <c r="D28" i="3"/>
  <c r="F28" i="3"/>
  <c r="D27" i="3"/>
  <c r="F27" i="3"/>
  <c r="D26" i="3"/>
  <c r="F26" i="3"/>
  <c r="D23" i="3"/>
  <c r="F23" i="3"/>
  <c r="D22" i="3"/>
  <c r="F22" i="3"/>
  <c r="D21" i="3"/>
  <c r="F21" i="3"/>
  <c r="D20" i="3"/>
  <c r="F20" i="3"/>
  <c r="D19" i="3"/>
  <c r="F19" i="3"/>
  <c r="D18" i="3"/>
  <c r="F18" i="3"/>
  <c r="D17" i="3"/>
  <c r="F17" i="3"/>
  <c r="D16" i="3"/>
  <c r="F16" i="3"/>
  <c r="D15" i="3"/>
  <c r="F15" i="3"/>
  <c r="D14" i="3"/>
  <c r="F14" i="3"/>
  <c r="D13" i="3"/>
  <c r="F13" i="3"/>
  <c r="D12" i="3"/>
  <c r="F12" i="3"/>
  <c r="D11" i="3"/>
  <c r="F11" i="3"/>
  <c r="D10" i="3"/>
  <c r="F10" i="3"/>
  <c r="D9" i="3"/>
  <c r="F9" i="3"/>
  <c r="D8" i="3"/>
  <c r="F8" i="3"/>
  <c r="D7" i="3"/>
  <c r="F7" i="3"/>
  <c r="D6" i="3"/>
  <c r="F6" i="3"/>
  <c r="D5" i="3"/>
  <c r="F5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L2" i="2"/>
  <c r="K2" i="2"/>
  <c r="O2" i="2"/>
  <c r="M2" i="2"/>
  <c r="C368" i="3"/>
  <c r="B368" i="3"/>
  <c r="B12" i="1"/>
  <c r="C3" i="2"/>
  <c r="K3" i="2"/>
  <c r="O4" i="2"/>
  <c r="L3" i="2"/>
  <c r="C16" i="2"/>
  <c r="O5" i="2"/>
  <c r="O6" i="2"/>
  <c r="O7" i="2"/>
  <c r="O8" i="2"/>
  <c r="O9" i="2"/>
  <c r="O10" i="2"/>
  <c r="O11" i="2"/>
  <c r="O12" i="2"/>
  <c r="O13" i="2"/>
  <c r="O14" i="2"/>
  <c r="G3" i="2"/>
  <c r="H16" i="2"/>
  <c r="I16" i="2"/>
  <c r="D24" i="3"/>
  <c r="D25" i="3"/>
  <c r="F25" i="3"/>
  <c r="E25" i="3"/>
  <c r="F24" i="3"/>
  <c r="E24" i="3"/>
  <c r="N3" i="2"/>
  <c r="O3" i="2"/>
  <c r="D368" i="3"/>
  <c r="D3" i="2"/>
  <c r="M3" i="2"/>
  <c r="B4" i="1"/>
  <c r="G5" i="3"/>
  <c r="F4" i="2"/>
  <c r="L4" i="2"/>
  <c r="G6" i="3"/>
  <c r="H5" i="3"/>
  <c r="E4" i="2"/>
  <c r="F5" i="2"/>
  <c r="L5" i="2"/>
  <c r="D4" i="2"/>
  <c r="D5" i="2"/>
  <c r="G7" i="3"/>
  <c r="H6" i="3"/>
  <c r="G4" i="2"/>
  <c r="M4" i="2"/>
  <c r="K4" i="2"/>
  <c r="F6" i="2"/>
  <c r="L6" i="2"/>
  <c r="E5" i="2"/>
  <c r="G8" i="3"/>
  <c r="H7" i="3"/>
  <c r="G5" i="2"/>
  <c r="M5" i="2"/>
  <c r="K5" i="2"/>
  <c r="E6" i="2"/>
  <c r="D6" i="2"/>
  <c r="F7" i="2"/>
  <c r="L7" i="2"/>
  <c r="G9" i="3"/>
  <c r="H8" i="3"/>
  <c r="G6" i="2"/>
  <c r="M6" i="2"/>
  <c r="K6" i="2"/>
  <c r="E7" i="2"/>
  <c r="F8" i="2"/>
  <c r="L8" i="2"/>
  <c r="D7" i="2"/>
  <c r="G10" i="3"/>
  <c r="H9" i="3"/>
  <c r="G7" i="2"/>
  <c r="M7" i="2"/>
  <c r="K7" i="2"/>
  <c r="E8" i="2"/>
  <c r="F9" i="2"/>
  <c r="L9" i="2"/>
  <c r="D8" i="2"/>
  <c r="G11" i="3"/>
  <c r="H10" i="3"/>
  <c r="G8" i="2"/>
  <c r="M8" i="2"/>
  <c r="K8" i="2"/>
  <c r="E9" i="2"/>
  <c r="F10" i="2"/>
  <c r="L10" i="2"/>
  <c r="D9" i="2"/>
  <c r="G12" i="3"/>
  <c r="H11" i="3"/>
  <c r="G9" i="2"/>
  <c r="M9" i="2"/>
  <c r="K9" i="2"/>
  <c r="E10" i="2"/>
  <c r="F11" i="2"/>
  <c r="L11" i="2"/>
  <c r="D10" i="2"/>
  <c r="H12" i="3"/>
  <c r="G13" i="3"/>
  <c r="G10" i="2"/>
  <c r="M10" i="2"/>
  <c r="K10" i="2"/>
  <c r="E11" i="2"/>
  <c r="D11" i="2"/>
  <c r="F12" i="2"/>
  <c r="L12" i="2"/>
  <c r="H13" i="3"/>
  <c r="G14" i="3"/>
  <c r="G11" i="2"/>
  <c r="M11" i="2"/>
  <c r="K11" i="2"/>
  <c r="E12" i="2"/>
  <c r="F13" i="2"/>
  <c r="L13" i="2"/>
  <c r="D12" i="2"/>
  <c r="H14" i="3"/>
  <c r="G15" i="3"/>
  <c r="G12" i="2"/>
  <c r="M12" i="2"/>
  <c r="K12" i="2"/>
  <c r="E13" i="2"/>
  <c r="D13" i="2"/>
  <c r="F14" i="2"/>
  <c r="L14" i="2"/>
  <c r="H15" i="3"/>
  <c r="G16" i="3"/>
  <c r="G13" i="2"/>
  <c r="M13" i="2"/>
  <c r="K13" i="2"/>
  <c r="E14" i="2"/>
  <c r="D14" i="2"/>
  <c r="D16" i="2"/>
  <c r="F16" i="2"/>
  <c r="L16" i="2"/>
  <c r="H16" i="3"/>
  <c r="G17" i="3"/>
  <c r="E16" i="2"/>
  <c r="K16" i="2"/>
  <c r="K14" i="2"/>
  <c r="G14" i="2"/>
  <c r="M14" i="2"/>
  <c r="H17" i="3"/>
  <c r="G18" i="3"/>
  <c r="G16" i="2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J16" i="2" l="1"/>
  <c r="B5" i="1" l="1"/>
  <c r="M16" i="2"/>
  <c r="B9" i="1" l="1"/>
  <c r="B13" i="1" s="1"/>
  <c r="B6" i="1"/>
  <c r="B8" i="1" s="1"/>
  <c r="B7" i="1"/>
</calcChain>
</file>

<file path=xl/sharedStrings.xml><?xml version="1.0" encoding="utf-8"?>
<sst xmlns="http://schemas.openxmlformats.org/spreadsheetml/2006/main" count="40" uniqueCount="39">
  <si>
    <t>Total Captial</t>
  </si>
  <si>
    <t>Return Per Year</t>
  </si>
  <si>
    <t>Monthly Positional Profit Target</t>
  </si>
  <si>
    <t>Returns Expected</t>
  </si>
  <si>
    <t>Monthly Expiry Profit Target</t>
  </si>
  <si>
    <t>Targetted Capital in April 2018</t>
  </si>
  <si>
    <t>Monthly Target</t>
  </si>
  <si>
    <t>Achieved Return</t>
  </si>
  <si>
    <t>Yearly Target</t>
  </si>
  <si>
    <t>Achieved Return (%)</t>
  </si>
  <si>
    <t>Additional Return</t>
  </si>
  <si>
    <t>Additional Return (%)</t>
  </si>
  <si>
    <t>Total Capital Value</t>
  </si>
  <si>
    <t>Starting NAV Value</t>
  </si>
  <si>
    <t>Targetted NAV Value</t>
  </si>
  <si>
    <t>Total NAV Value</t>
  </si>
  <si>
    <t>Months</t>
  </si>
  <si>
    <t xml:space="preserve">Captial </t>
  </si>
  <si>
    <t>Targeted Profit  (6%)</t>
  </si>
  <si>
    <t>Acutal Profit (%)</t>
  </si>
  <si>
    <t>Targeted  Positional Profit (4%)</t>
  </si>
  <si>
    <t>Targeted Expiry profit (2%)</t>
  </si>
  <si>
    <t>Total Targeted Profit</t>
  </si>
  <si>
    <t>Positional Profit</t>
  </si>
  <si>
    <t>Expiry Profit</t>
  </si>
  <si>
    <t>Actual Profit (Rs)</t>
  </si>
  <si>
    <t>Positional Goal Status</t>
  </si>
  <si>
    <t>Expiry Goal Status</t>
  </si>
  <si>
    <t>Overall Goal Status</t>
  </si>
  <si>
    <t xml:space="preserve"> Capital</t>
  </si>
  <si>
    <t xml:space="preserve"> Month</t>
  </si>
  <si>
    <t>Total</t>
  </si>
  <si>
    <t>Positional</t>
  </si>
  <si>
    <t>Expiry Trade</t>
  </si>
  <si>
    <t>Total MTM</t>
  </si>
  <si>
    <t>Profit</t>
  </si>
  <si>
    <t>Loss</t>
  </si>
  <si>
    <t>Current Capital</t>
  </si>
  <si>
    <t>NAV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</si>
</sst>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0" fontId="2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3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  <xf numFmtId="15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left"/>
    </xf>
    <xf numFmtId="17" fontId="1" fillId="0" borderId="0" xfId="0" applyNumberFormat="1" applyFont="1" applyAlignment="1">
      <alignment horizontal="left" wrapText="1"/>
    </xf>
    <xf numFmtId="17" fontId="0" fillId="0" borderId="0" xfId="0" applyNumberFormat="1" applyAlignment="1">
      <alignment horizontal="left" wrapText="1"/>
    </xf>
    <xf numFmtId="3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Capital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3="http://schemas.microsoft.com/office/drawing/2017/03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Goal Tracker'!$A$2:$A$14</c:f>
              <c:numCache>
                <c:formatCode>mmm\-yy</c:formatCode>
                <c:ptCount val="13"/>
                <c:pt idx="0">
                  <c:v>42811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</c:numCache>
            </c:numRef>
          </c:cat>
          <c:val>
            <c:numRef>
              <c:f>'Monthly Goal Tracker'!$N$2:$N$14</c:f>
              <c:numCache>
                <c:formatCode>General</c:formatCode>
                <c:ptCount val="13"/>
                <c:pt idx="0">
                  <c:v>100.00003333333333</c:v>
                </c:pt>
                <c:pt idx="1">
                  <c:v>116.78333333333333</c:v>
                </c:pt>
                <c:pt idx="2">
                  <c:v>125.35666666666667</c:v>
                </c:pt>
                <c:pt idx="3">
                  <c:v>137.46066666666667</c:v>
                </c:pt>
                <c:pt idx="4">
                  <c:v>148.34066666666666</c:v>
                </c:pt>
                <c:pt idx="5">
                  <c:v>155.86033333333333</c:v>
                </c:pt>
                <c:pt idx="6">
                  <c:v>162.84066666666666</c:v>
                </c:pt>
                <c:pt idx="7">
                  <c:v>169.07666666666665</c:v>
                </c:pt>
                <c:pt idx="8">
                  <c:v>178.13</c:v>
                </c:pt>
                <c:pt idx="9">
                  <c:v>193.88666666666666</c:v>
                </c:pt>
                <c:pt idx="10">
                  <c:v>196.01</c:v>
                </c:pt>
                <c:pt idx="11">
                  <c:v>211.86333333333334</c:v>
                </c:pt>
                <c:pt idx="12">
                  <c:v>220.3415</c:v>
                </c:pt>
              </c:numCache>
            </c:numRef>
          </c:val>
          <c:smooth val="0"/>
          <c:extLst xmlns:c16r3="http://schemas.microsoft.com/office/drawing/2017/03/chart">
            <c:ext xmlns:c16="http://schemas.microsoft.com/office/drawing/2014/chart" uri="{C3380CC4-5D6E-409C-BE32-E72D297353CC}">
              <c16:uniqueId val="{00000000-053E-4FB8-A595-29813C640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01728"/>
        <c:axId val="67574016"/>
      </c:lineChart>
      <c:dateAx>
        <c:axId val="670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016"/>
        <c:crosses val="autoZero"/>
        <c:auto val="1"/>
        <c:lblOffset val="100"/>
        <c:baseTimeUnit val="days"/>
      </c:dateAx>
      <c:valAx>
        <c:axId val="675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Daily</a:t>
            </a:r>
            <a:r>
              <a:rPr lang="en-US" sz="1600" b="1" baseline="0"/>
              <a:t> Profit/Loss Report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Profit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rgbClr val="00B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'Daily Tracking Sheet'!$A$2:$A$363</c:f>
              <c:numCache>
                <c:formatCode>d\-mmm\-yy</c:formatCode>
                <c:ptCount val="362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  <c:pt idx="183">
                  <c:v>43009</c:v>
                </c:pt>
                <c:pt idx="184">
                  <c:v>43010</c:v>
                </c:pt>
                <c:pt idx="185">
                  <c:v>43011</c:v>
                </c:pt>
                <c:pt idx="186">
                  <c:v>43012</c:v>
                </c:pt>
                <c:pt idx="187">
                  <c:v>43013</c:v>
                </c:pt>
                <c:pt idx="188">
                  <c:v>43014</c:v>
                </c:pt>
                <c:pt idx="189">
                  <c:v>43015</c:v>
                </c:pt>
                <c:pt idx="190">
                  <c:v>43016</c:v>
                </c:pt>
                <c:pt idx="191">
                  <c:v>43017</c:v>
                </c:pt>
                <c:pt idx="192">
                  <c:v>43018</c:v>
                </c:pt>
                <c:pt idx="193">
                  <c:v>43019</c:v>
                </c:pt>
                <c:pt idx="194">
                  <c:v>43020</c:v>
                </c:pt>
                <c:pt idx="195">
                  <c:v>43021</c:v>
                </c:pt>
                <c:pt idx="196">
                  <c:v>43022</c:v>
                </c:pt>
                <c:pt idx="197">
                  <c:v>43023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43029</c:v>
                </c:pt>
                <c:pt idx="204">
                  <c:v>43030</c:v>
                </c:pt>
                <c:pt idx="205">
                  <c:v>43031</c:v>
                </c:pt>
                <c:pt idx="206">
                  <c:v>43032</c:v>
                </c:pt>
                <c:pt idx="207">
                  <c:v>43033</c:v>
                </c:pt>
                <c:pt idx="208">
                  <c:v>43034</c:v>
                </c:pt>
                <c:pt idx="209">
                  <c:v>43035</c:v>
                </c:pt>
                <c:pt idx="210">
                  <c:v>43036</c:v>
                </c:pt>
                <c:pt idx="211">
                  <c:v>43037</c:v>
                </c:pt>
                <c:pt idx="212">
                  <c:v>43038</c:v>
                </c:pt>
                <c:pt idx="213">
                  <c:v>43039</c:v>
                </c:pt>
                <c:pt idx="214">
                  <c:v>43040</c:v>
                </c:pt>
                <c:pt idx="215">
                  <c:v>43041</c:v>
                </c:pt>
                <c:pt idx="216">
                  <c:v>43042</c:v>
                </c:pt>
                <c:pt idx="217">
                  <c:v>43043</c:v>
                </c:pt>
                <c:pt idx="218">
                  <c:v>43044</c:v>
                </c:pt>
                <c:pt idx="219">
                  <c:v>43045</c:v>
                </c:pt>
                <c:pt idx="220">
                  <c:v>43046</c:v>
                </c:pt>
                <c:pt idx="221">
                  <c:v>43047</c:v>
                </c:pt>
                <c:pt idx="222">
                  <c:v>43048</c:v>
                </c:pt>
                <c:pt idx="223">
                  <c:v>43049</c:v>
                </c:pt>
                <c:pt idx="224">
                  <c:v>43050</c:v>
                </c:pt>
                <c:pt idx="225">
                  <c:v>43051</c:v>
                </c:pt>
                <c:pt idx="226">
                  <c:v>43052</c:v>
                </c:pt>
                <c:pt idx="227">
                  <c:v>43053</c:v>
                </c:pt>
                <c:pt idx="228">
                  <c:v>43054</c:v>
                </c:pt>
                <c:pt idx="229">
                  <c:v>43055</c:v>
                </c:pt>
                <c:pt idx="230">
                  <c:v>43056</c:v>
                </c:pt>
                <c:pt idx="231">
                  <c:v>43057</c:v>
                </c:pt>
                <c:pt idx="232">
                  <c:v>43058</c:v>
                </c:pt>
                <c:pt idx="233">
                  <c:v>43059</c:v>
                </c:pt>
                <c:pt idx="234">
                  <c:v>43060</c:v>
                </c:pt>
                <c:pt idx="235">
                  <c:v>43061</c:v>
                </c:pt>
                <c:pt idx="236">
                  <c:v>43062</c:v>
                </c:pt>
                <c:pt idx="237">
                  <c:v>43063</c:v>
                </c:pt>
                <c:pt idx="238">
                  <c:v>43064</c:v>
                </c:pt>
                <c:pt idx="239">
                  <c:v>43065</c:v>
                </c:pt>
                <c:pt idx="240">
                  <c:v>43066</c:v>
                </c:pt>
                <c:pt idx="241">
                  <c:v>43067</c:v>
                </c:pt>
                <c:pt idx="242">
                  <c:v>43068</c:v>
                </c:pt>
                <c:pt idx="243">
                  <c:v>43069</c:v>
                </c:pt>
                <c:pt idx="244">
                  <c:v>43070</c:v>
                </c:pt>
                <c:pt idx="245">
                  <c:v>43071</c:v>
                </c:pt>
                <c:pt idx="246">
                  <c:v>43072</c:v>
                </c:pt>
                <c:pt idx="247">
                  <c:v>43073</c:v>
                </c:pt>
                <c:pt idx="248">
                  <c:v>43074</c:v>
                </c:pt>
                <c:pt idx="249">
                  <c:v>43075</c:v>
                </c:pt>
                <c:pt idx="250">
                  <c:v>43076</c:v>
                </c:pt>
                <c:pt idx="251">
                  <c:v>43077</c:v>
                </c:pt>
                <c:pt idx="252">
                  <c:v>43078</c:v>
                </c:pt>
                <c:pt idx="253">
                  <c:v>43079</c:v>
                </c:pt>
                <c:pt idx="254">
                  <c:v>43080</c:v>
                </c:pt>
                <c:pt idx="255">
                  <c:v>43081</c:v>
                </c:pt>
                <c:pt idx="256">
                  <c:v>43082</c:v>
                </c:pt>
                <c:pt idx="257">
                  <c:v>43083</c:v>
                </c:pt>
                <c:pt idx="258">
                  <c:v>43084</c:v>
                </c:pt>
                <c:pt idx="259">
                  <c:v>43085</c:v>
                </c:pt>
                <c:pt idx="260">
                  <c:v>43086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43092</c:v>
                </c:pt>
                <c:pt idx="267">
                  <c:v>43093</c:v>
                </c:pt>
                <c:pt idx="268">
                  <c:v>43094</c:v>
                </c:pt>
                <c:pt idx="269">
                  <c:v>43095</c:v>
                </c:pt>
                <c:pt idx="270">
                  <c:v>43096</c:v>
                </c:pt>
                <c:pt idx="271">
                  <c:v>43097</c:v>
                </c:pt>
                <c:pt idx="272">
                  <c:v>43098</c:v>
                </c:pt>
                <c:pt idx="273">
                  <c:v>43099</c:v>
                </c:pt>
                <c:pt idx="274">
                  <c:v>43100</c:v>
                </c:pt>
                <c:pt idx="275">
                  <c:v>43101</c:v>
                </c:pt>
                <c:pt idx="276">
                  <c:v>43102</c:v>
                </c:pt>
                <c:pt idx="277">
                  <c:v>43103</c:v>
                </c:pt>
                <c:pt idx="278">
                  <c:v>43104</c:v>
                </c:pt>
                <c:pt idx="279">
                  <c:v>43105</c:v>
                </c:pt>
                <c:pt idx="280">
                  <c:v>43106</c:v>
                </c:pt>
                <c:pt idx="281">
                  <c:v>43107</c:v>
                </c:pt>
                <c:pt idx="282">
                  <c:v>43108</c:v>
                </c:pt>
                <c:pt idx="283">
                  <c:v>43109</c:v>
                </c:pt>
                <c:pt idx="284">
                  <c:v>43110</c:v>
                </c:pt>
                <c:pt idx="285">
                  <c:v>43111</c:v>
                </c:pt>
                <c:pt idx="286">
                  <c:v>43112</c:v>
                </c:pt>
                <c:pt idx="287">
                  <c:v>43113</c:v>
                </c:pt>
                <c:pt idx="288">
                  <c:v>43114</c:v>
                </c:pt>
                <c:pt idx="289">
                  <c:v>43115</c:v>
                </c:pt>
                <c:pt idx="290">
                  <c:v>43116</c:v>
                </c:pt>
                <c:pt idx="291">
                  <c:v>43117</c:v>
                </c:pt>
                <c:pt idx="292">
                  <c:v>43118</c:v>
                </c:pt>
                <c:pt idx="293">
                  <c:v>43119</c:v>
                </c:pt>
                <c:pt idx="294">
                  <c:v>43120</c:v>
                </c:pt>
                <c:pt idx="295">
                  <c:v>43121</c:v>
                </c:pt>
                <c:pt idx="296">
                  <c:v>43122</c:v>
                </c:pt>
                <c:pt idx="297">
                  <c:v>43123</c:v>
                </c:pt>
                <c:pt idx="298">
                  <c:v>43124</c:v>
                </c:pt>
                <c:pt idx="299">
                  <c:v>43125</c:v>
                </c:pt>
                <c:pt idx="300">
                  <c:v>43126</c:v>
                </c:pt>
                <c:pt idx="301">
                  <c:v>43127</c:v>
                </c:pt>
                <c:pt idx="302">
                  <c:v>43128</c:v>
                </c:pt>
                <c:pt idx="303">
                  <c:v>43129</c:v>
                </c:pt>
                <c:pt idx="304">
                  <c:v>43130</c:v>
                </c:pt>
                <c:pt idx="305">
                  <c:v>43131</c:v>
                </c:pt>
                <c:pt idx="306">
                  <c:v>43132</c:v>
                </c:pt>
                <c:pt idx="307">
                  <c:v>43133</c:v>
                </c:pt>
                <c:pt idx="308">
                  <c:v>43134</c:v>
                </c:pt>
                <c:pt idx="309">
                  <c:v>43135</c:v>
                </c:pt>
                <c:pt idx="310">
                  <c:v>43136</c:v>
                </c:pt>
                <c:pt idx="311">
                  <c:v>43137</c:v>
                </c:pt>
                <c:pt idx="312">
                  <c:v>43138</c:v>
                </c:pt>
                <c:pt idx="313">
                  <c:v>43139</c:v>
                </c:pt>
                <c:pt idx="314">
                  <c:v>43140</c:v>
                </c:pt>
                <c:pt idx="315">
                  <c:v>43141</c:v>
                </c:pt>
                <c:pt idx="316">
                  <c:v>43142</c:v>
                </c:pt>
                <c:pt idx="317">
                  <c:v>43143</c:v>
                </c:pt>
                <c:pt idx="318">
                  <c:v>43144</c:v>
                </c:pt>
                <c:pt idx="319">
                  <c:v>43145</c:v>
                </c:pt>
                <c:pt idx="320">
                  <c:v>43146</c:v>
                </c:pt>
                <c:pt idx="321">
                  <c:v>43147</c:v>
                </c:pt>
                <c:pt idx="322">
                  <c:v>43148</c:v>
                </c:pt>
                <c:pt idx="323">
                  <c:v>43149</c:v>
                </c:pt>
                <c:pt idx="324">
                  <c:v>43150</c:v>
                </c:pt>
                <c:pt idx="325">
                  <c:v>43151</c:v>
                </c:pt>
                <c:pt idx="326">
                  <c:v>43152</c:v>
                </c:pt>
                <c:pt idx="327">
                  <c:v>43153</c:v>
                </c:pt>
                <c:pt idx="328">
                  <c:v>43154</c:v>
                </c:pt>
                <c:pt idx="329">
                  <c:v>43155</c:v>
                </c:pt>
                <c:pt idx="330">
                  <c:v>43156</c:v>
                </c:pt>
                <c:pt idx="331">
                  <c:v>43157</c:v>
                </c:pt>
                <c:pt idx="332">
                  <c:v>43158</c:v>
                </c:pt>
                <c:pt idx="333">
                  <c:v>43159</c:v>
                </c:pt>
                <c:pt idx="334">
                  <c:v>43160</c:v>
                </c:pt>
                <c:pt idx="335">
                  <c:v>43161</c:v>
                </c:pt>
                <c:pt idx="336">
                  <c:v>43162</c:v>
                </c:pt>
                <c:pt idx="337">
                  <c:v>43163</c:v>
                </c:pt>
                <c:pt idx="338">
                  <c:v>43164</c:v>
                </c:pt>
                <c:pt idx="339">
                  <c:v>43165</c:v>
                </c:pt>
                <c:pt idx="340">
                  <c:v>43166</c:v>
                </c:pt>
                <c:pt idx="341">
                  <c:v>43167</c:v>
                </c:pt>
                <c:pt idx="342">
                  <c:v>43168</c:v>
                </c:pt>
                <c:pt idx="343">
                  <c:v>43169</c:v>
                </c:pt>
                <c:pt idx="344">
                  <c:v>43170</c:v>
                </c:pt>
                <c:pt idx="345">
                  <c:v>43171</c:v>
                </c:pt>
                <c:pt idx="346">
                  <c:v>43172</c:v>
                </c:pt>
                <c:pt idx="347">
                  <c:v>43173</c:v>
                </c:pt>
                <c:pt idx="348">
                  <c:v>43174</c:v>
                </c:pt>
                <c:pt idx="349">
                  <c:v>43175</c:v>
                </c:pt>
                <c:pt idx="350">
                  <c:v>43176</c:v>
                </c:pt>
                <c:pt idx="351">
                  <c:v>43177</c:v>
                </c:pt>
                <c:pt idx="352">
                  <c:v>43178</c:v>
                </c:pt>
                <c:pt idx="353">
                  <c:v>43179</c:v>
                </c:pt>
                <c:pt idx="354">
                  <c:v>43180</c:v>
                </c:pt>
                <c:pt idx="355">
                  <c:v>43181</c:v>
                </c:pt>
                <c:pt idx="356">
                  <c:v>43182</c:v>
                </c:pt>
                <c:pt idx="357">
                  <c:v>43183</c:v>
                </c:pt>
                <c:pt idx="358">
                  <c:v>43184</c:v>
                </c:pt>
                <c:pt idx="359">
                  <c:v>43185</c:v>
                </c:pt>
                <c:pt idx="360">
                  <c:v>43186</c:v>
                </c:pt>
                <c:pt idx="361">
                  <c:v>43187</c:v>
                </c:pt>
              </c:numCache>
            </c:numRef>
          </c:cat>
          <c:val>
            <c:numRef>
              <c:f>'Daily Tracking Sheet'!$E$2:$E$363</c:f>
              <c:numCache>
                <c:formatCode>#,##0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40000</c:v>
                </c:pt>
                <c:pt idx="4">
                  <c:v>20000</c:v>
                </c:pt>
                <c:pt idx="5">
                  <c:v>80000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30000</c:v>
                </c:pt>
                <c:pt idx="11">
                  <c:v>10000</c:v>
                </c:pt>
                <c:pt idx="12">
                  <c:v>70000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  <c:pt idx="17">
                  <c:v>0</c:v>
                </c:pt>
                <c:pt idx="18">
                  <c:v>50000</c:v>
                </c:pt>
                <c:pt idx="19">
                  <c:v>63000</c:v>
                </c:pt>
                <c:pt idx="20">
                  <c:v>0</c:v>
                </c:pt>
                <c:pt idx="21">
                  <c:v>0</c:v>
                </c:pt>
                <c:pt idx="22">
                  <c:v>10000</c:v>
                </c:pt>
                <c:pt idx="23">
                  <c:v>5000</c:v>
                </c:pt>
                <c:pt idx="24">
                  <c:v>35000</c:v>
                </c:pt>
                <c:pt idx="25">
                  <c:v>0</c:v>
                </c:pt>
                <c:pt idx="26">
                  <c:v>127000</c:v>
                </c:pt>
                <c:pt idx="27">
                  <c:v>10900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18300</c:v>
                </c:pt>
                <c:pt idx="33">
                  <c:v>110000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33000</c:v>
                </c:pt>
                <c:pt idx="38">
                  <c:v>20700</c:v>
                </c:pt>
                <c:pt idx="39">
                  <c:v>13500</c:v>
                </c:pt>
                <c:pt idx="40">
                  <c:v>60400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44500</c:v>
                </c:pt>
                <c:pt idx="45">
                  <c:v>9500</c:v>
                </c:pt>
                <c:pt idx="46">
                  <c:v>9400</c:v>
                </c:pt>
                <c:pt idx="47">
                  <c:v>500</c:v>
                </c:pt>
                <c:pt idx="48">
                  <c:v>7000</c:v>
                </c:pt>
                <c:pt idx="49">
                  <c:v>0</c:v>
                </c:pt>
                <c:pt idx="50">
                  <c:v>0</c:v>
                </c:pt>
                <c:pt idx="51">
                  <c:v>3500</c:v>
                </c:pt>
                <c:pt idx="52">
                  <c:v>0</c:v>
                </c:pt>
                <c:pt idx="53">
                  <c:v>35700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35100</c:v>
                </c:pt>
                <c:pt idx="61">
                  <c:v>39800</c:v>
                </c:pt>
                <c:pt idx="62">
                  <c:v>10200</c:v>
                </c:pt>
                <c:pt idx="63">
                  <c:v>0</c:v>
                </c:pt>
                <c:pt idx="64">
                  <c:v>0</c:v>
                </c:pt>
                <c:pt idx="65">
                  <c:v>14400</c:v>
                </c:pt>
                <c:pt idx="66">
                  <c:v>4200</c:v>
                </c:pt>
                <c:pt idx="67">
                  <c:v>23900</c:v>
                </c:pt>
                <c:pt idx="68">
                  <c:v>67500</c:v>
                </c:pt>
                <c:pt idx="69">
                  <c:v>1800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21700</c:v>
                </c:pt>
                <c:pt idx="74">
                  <c:v>34000</c:v>
                </c:pt>
                <c:pt idx="75">
                  <c:v>79500</c:v>
                </c:pt>
                <c:pt idx="76">
                  <c:v>31800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24800</c:v>
                </c:pt>
                <c:pt idx="81">
                  <c:v>15200</c:v>
                </c:pt>
                <c:pt idx="82">
                  <c:v>14200</c:v>
                </c:pt>
                <c:pt idx="83">
                  <c:v>6000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20500</c:v>
                </c:pt>
                <c:pt idx="88">
                  <c:v>1600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400</c:v>
                </c:pt>
                <c:pt idx="95">
                  <c:v>27400</c:v>
                </c:pt>
                <c:pt idx="96">
                  <c:v>20200</c:v>
                </c:pt>
                <c:pt idx="97">
                  <c:v>2400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56600</c:v>
                </c:pt>
                <c:pt idx="103">
                  <c:v>96800</c:v>
                </c:pt>
                <c:pt idx="104">
                  <c:v>5200</c:v>
                </c:pt>
                <c:pt idx="105">
                  <c:v>0</c:v>
                </c:pt>
                <c:pt idx="106">
                  <c:v>0</c:v>
                </c:pt>
                <c:pt idx="107">
                  <c:v>5100</c:v>
                </c:pt>
                <c:pt idx="108">
                  <c:v>23500</c:v>
                </c:pt>
                <c:pt idx="109">
                  <c:v>42200</c:v>
                </c:pt>
                <c:pt idx="110">
                  <c:v>94000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3900</c:v>
                </c:pt>
                <c:pt idx="118">
                  <c:v>12700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10800</c:v>
                </c:pt>
                <c:pt idx="123">
                  <c:v>31400</c:v>
                </c:pt>
                <c:pt idx="124">
                  <c:v>10400</c:v>
                </c:pt>
                <c:pt idx="125">
                  <c:v>8200</c:v>
                </c:pt>
                <c:pt idx="126">
                  <c:v>0</c:v>
                </c:pt>
                <c:pt idx="127">
                  <c:v>0</c:v>
                </c:pt>
                <c:pt idx="128">
                  <c:v>11200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12200</c:v>
                </c:pt>
                <c:pt idx="136">
                  <c:v>0</c:v>
                </c:pt>
                <c:pt idx="137">
                  <c:v>0</c:v>
                </c:pt>
                <c:pt idx="138">
                  <c:v>40200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28800</c:v>
                </c:pt>
                <c:pt idx="143">
                  <c:v>0</c:v>
                </c:pt>
                <c:pt idx="144">
                  <c:v>17100</c:v>
                </c:pt>
                <c:pt idx="145">
                  <c:v>82300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14600</c:v>
                </c:pt>
                <c:pt idx="150">
                  <c:v>0</c:v>
                </c:pt>
                <c:pt idx="151">
                  <c:v>29840</c:v>
                </c:pt>
                <c:pt idx="152">
                  <c:v>90450</c:v>
                </c:pt>
                <c:pt idx="153">
                  <c:v>21450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51800</c:v>
                </c:pt>
                <c:pt idx="158">
                  <c:v>26400</c:v>
                </c:pt>
                <c:pt idx="159">
                  <c:v>60300</c:v>
                </c:pt>
                <c:pt idx="160">
                  <c:v>9940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14100</c:v>
                </c:pt>
                <c:pt idx="165">
                  <c:v>0</c:v>
                </c:pt>
                <c:pt idx="166">
                  <c:v>51400</c:v>
                </c:pt>
                <c:pt idx="167">
                  <c:v>600</c:v>
                </c:pt>
                <c:pt idx="168">
                  <c:v>0</c:v>
                </c:pt>
                <c:pt idx="169">
                  <c:v>0</c:v>
                </c:pt>
                <c:pt idx="170">
                  <c:v>28600</c:v>
                </c:pt>
                <c:pt idx="171">
                  <c:v>3650</c:v>
                </c:pt>
                <c:pt idx="172">
                  <c:v>9700</c:v>
                </c:pt>
                <c:pt idx="173">
                  <c:v>0</c:v>
                </c:pt>
                <c:pt idx="174">
                  <c:v>1400</c:v>
                </c:pt>
                <c:pt idx="175">
                  <c:v>0</c:v>
                </c:pt>
                <c:pt idx="176">
                  <c:v>0</c:v>
                </c:pt>
                <c:pt idx="177">
                  <c:v>1100</c:v>
                </c:pt>
                <c:pt idx="178">
                  <c:v>3500</c:v>
                </c:pt>
                <c:pt idx="179">
                  <c:v>10100</c:v>
                </c:pt>
                <c:pt idx="180">
                  <c:v>26570</c:v>
                </c:pt>
                <c:pt idx="181">
                  <c:v>6400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25980</c:v>
                </c:pt>
                <c:pt idx="186">
                  <c:v>70800</c:v>
                </c:pt>
                <c:pt idx="187">
                  <c:v>102000</c:v>
                </c:pt>
                <c:pt idx="188">
                  <c:v>23200</c:v>
                </c:pt>
                <c:pt idx="189">
                  <c:v>0</c:v>
                </c:pt>
                <c:pt idx="190">
                  <c:v>0</c:v>
                </c:pt>
                <c:pt idx="191">
                  <c:v>29100</c:v>
                </c:pt>
                <c:pt idx="192">
                  <c:v>15700</c:v>
                </c:pt>
                <c:pt idx="193">
                  <c:v>0</c:v>
                </c:pt>
                <c:pt idx="194">
                  <c:v>1200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6400</c:v>
                </c:pt>
                <c:pt idx="200">
                  <c:v>38500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147000</c:v>
                </c:pt>
                <c:pt idx="209">
                  <c:v>7000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1200</c:v>
                </c:pt>
                <c:pt idx="214">
                  <c:v>0</c:v>
                </c:pt>
                <c:pt idx="215">
                  <c:v>43200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14000</c:v>
                </c:pt>
                <c:pt idx="222">
                  <c:v>24400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28400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65000</c:v>
                </c:pt>
                <c:pt idx="237">
                  <c:v>18200</c:v>
                </c:pt>
                <c:pt idx="238">
                  <c:v>0</c:v>
                </c:pt>
                <c:pt idx="239">
                  <c:v>0</c:v>
                </c:pt>
                <c:pt idx="240">
                  <c:v>12200</c:v>
                </c:pt>
                <c:pt idx="241">
                  <c:v>24200</c:v>
                </c:pt>
                <c:pt idx="242">
                  <c:v>16000</c:v>
                </c:pt>
                <c:pt idx="243">
                  <c:v>38000</c:v>
                </c:pt>
                <c:pt idx="244">
                  <c:v>8500</c:v>
                </c:pt>
                <c:pt idx="245">
                  <c:v>0</c:v>
                </c:pt>
                <c:pt idx="246">
                  <c:v>0</c:v>
                </c:pt>
                <c:pt idx="247">
                  <c:v>8200</c:v>
                </c:pt>
                <c:pt idx="248">
                  <c:v>18000</c:v>
                </c:pt>
                <c:pt idx="249">
                  <c:v>31000</c:v>
                </c:pt>
                <c:pt idx="250">
                  <c:v>130000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167400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79200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14200</c:v>
                </c:pt>
                <c:pt idx="271">
                  <c:v>32000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26200</c:v>
                </c:pt>
                <c:pt idx="277">
                  <c:v>8600</c:v>
                </c:pt>
                <c:pt idx="278">
                  <c:v>95100</c:v>
                </c:pt>
                <c:pt idx="279">
                  <c:v>12200</c:v>
                </c:pt>
                <c:pt idx="280">
                  <c:v>0</c:v>
                </c:pt>
                <c:pt idx="281">
                  <c:v>0</c:v>
                </c:pt>
                <c:pt idx="282">
                  <c:v>28400</c:v>
                </c:pt>
                <c:pt idx="283">
                  <c:v>8400</c:v>
                </c:pt>
                <c:pt idx="284">
                  <c:v>82600</c:v>
                </c:pt>
                <c:pt idx="285">
                  <c:v>35800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22800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8400</c:v>
                </c:pt>
                <c:pt idx="297">
                  <c:v>0</c:v>
                </c:pt>
                <c:pt idx="298">
                  <c:v>0</c:v>
                </c:pt>
                <c:pt idx="299">
                  <c:v>152000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91000</c:v>
                </c:pt>
                <c:pt idx="307">
                  <c:v>19600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92000</c:v>
                </c:pt>
                <c:pt idx="313">
                  <c:v>90400</c:v>
                </c:pt>
                <c:pt idx="314">
                  <c:v>26200</c:v>
                </c:pt>
                <c:pt idx="315">
                  <c:v>0</c:v>
                </c:pt>
                <c:pt idx="316">
                  <c:v>0</c:v>
                </c:pt>
                <c:pt idx="317">
                  <c:v>35000</c:v>
                </c:pt>
                <c:pt idx="318">
                  <c:v>0</c:v>
                </c:pt>
                <c:pt idx="319">
                  <c:v>45200</c:v>
                </c:pt>
                <c:pt idx="320">
                  <c:v>131300</c:v>
                </c:pt>
                <c:pt idx="321">
                  <c:v>20100</c:v>
                </c:pt>
                <c:pt idx="322">
                  <c:v>0</c:v>
                </c:pt>
                <c:pt idx="323">
                  <c:v>0</c:v>
                </c:pt>
                <c:pt idx="324">
                  <c:v>5200</c:v>
                </c:pt>
                <c:pt idx="325">
                  <c:v>26200</c:v>
                </c:pt>
                <c:pt idx="326">
                  <c:v>30200</c:v>
                </c:pt>
                <c:pt idx="327">
                  <c:v>95600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64000</c:v>
                </c:pt>
                <c:pt idx="335">
                  <c:v>41200</c:v>
                </c:pt>
                <c:pt idx="336">
                  <c:v>0</c:v>
                </c:pt>
                <c:pt idx="337">
                  <c:v>0</c:v>
                </c:pt>
                <c:pt idx="338">
                  <c:v>8700</c:v>
                </c:pt>
                <c:pt idx="339">
                  <c:v>12400</c:v>
                </c:pt>
                <c:pt idx="340">
                  <c:v>16200</c:v>
                </c:pt>
                <c:pt idx="341">
                  <c:v>10000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112000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44600</c:v>
                </c:pt>
                <c:pt idx="356">
                  <c:v>0</c:v>
                </c:pt>
                <c:pt idx="357">
                  <c:v>0</c:v>
                </c:pt>
                <c:pt idx="358">
                  <c:v>2800</c:v>
                </c:pt>
                <c:pt idx="359">
                  <c:v>0</c:v>
                </c:pt>
                <c:pt idx="360">
                  <c:v>0</c:v>
                </c:pt>
                <c:pt idx="361">
                  <c:v>76245</c:v>
                </c:pt>
              </c:numCache>
            </c:numRef>
          </c:val>
          <c:extLst xmlns:c16r3="http://schemas.microsoft.com/office/drawing/2017/03/chart">
            <c:ext xmlns:c16="http://schemas.microsoft.com/office/drawing/2014/chart" uri="{C3380CC4-5D6E-409C-BE32-E72D297353CC}">
              <c16:uniqueId val="{00000000-2B71-4ACB-ACA6-89C79B1B92A3}"/>
            </c:ext>
          </c:extLst>
        </c:ser>
        <c:ser>
          <c:idx val="1"/>
          <c:order val="1"/>
          <c:tx>
            <c:v>Loss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'Daily Tracking Sheet'!$F$2:$F$363</c:f>
              <c:numCache>
                <c:formatCode>#,##0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-47000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-4400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-5500</c:v>
                </c:pt>
                <c:pt idx="32">
                  <c:v>0</c:v>
                </c:pt>
                <c:pt idx="33">
                  <c:v>0</c:v>
                </c:pt>
                <c:pt idx="34">
                  <c:v>-23000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-1700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-47200</c:v>
                </c:pt>
                <c:pt idx="53">
                  <c:v>0</c:v>
                </c:pt>
                <c:pt idx="54">
                  <c:v>-52000</c:v>
                </c:pt>
                <c:pt idx="55">
                  <c:v>-10000</c:v>
                </c:pt>
                <c:pt idx="56">
                  <c:v>0</c:v>
                </c:pt>
                <c:pt idx="57">
                  <c:v>0</c:v>
                </c:pt>
                <c:pt idx="58">
                  <c:v>-500</c:v>
                </c:pt>
                <c:pt idx="59">
                  <c:v>-4000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-12280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-2200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-27000</c:v>
                </c:pt>
                <c:pt idx="87">
                  <c:v>0</c:v>
                </c:pt>
                <c:pt idx="88">
                  <c:v>0</c:v>
                </c:pt>
                <c:pt idx="89">
                  <c:v>-6500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-18200</c:v>
                </c:pt>
                <c:pt idx="101">
                  <c:v>-7100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-9200</c:v>
                </c:pt>
                <c:pt idx="115">
                  <c:v>-4400</c:v>
                </c:pt>
                <c:pt idx="116">
                  <c:v>-15100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-11100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-60400</c:v>
                </c:pt>
                <c:pt idx="130">
                  <c:v>-15200</c:v>
                </c:pt>
                <c:pt idx="131">
                  <c:v>-10800</c:v>
                </c:pt>
                <c:pt idx="132">
                  <c:v>-13400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-22200</c:v>
                </c:pt>
                <c:pt idx="138">
                  <c:v>0</c:v>
                </c:pt>
                <c:pt idx="139">
                  <c:v>-21000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-7100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-11800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-68750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-13350</c:v>
                </c:pt>
                <c:pt idx="164">
                  <c:v>0</c:v>
                </c:pt>
                <c:pt idx="165">
                  <c:v>-11600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-23900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-149000</c:v>
                </c:pt>
                <c:pt idx="194">
                  <c:v>0</c:v>
                </c:pt>
                <c:pt idx="195">
                  <c:v>-22000</c:v>
                </c:pt>
                <c:pt idx="196">
                  <c:v>0</c:v>
                </c:pt>
                <c:pt idx="197">
                  <c:v>0</c:v>
                </c:pt>
                <c:pt idx="198">
                  <c:v>-70000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-4000</c:v>
                </c:pt>
                <c:pt idx="205">
                  <c:v>-20000</c:v>
                </c:pt>
                <c:pt idx="206">
                  <c:v>-8000</c:v>
                </c:pt>
                <c:pt idx="207">
                  <c:v>-8000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-12000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-1400</c:v>
                </c:pt>
                <c:pt idx="256">
                  <c:v>-8200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-1000</c:v>
                </c:pt>
                <c:pt idx="263">
                  <c:v>-3000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-2200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-4500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-24600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-60000</c:v>
                </c:pt>
                <c:pt idx="292">
                  <c:v>-300000</c:v>
                </c:pt>
                <c:pt idx="293">
                  <c:v>-12500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-15200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-12000</c:v>
                </c:pt>
                <c:pt idx="311">
                  <c:v>-160000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-6400</c:v>
                </c:pt>
                <c:pt idx="333">
                  <c:v>-54000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-50000</c:v>
                </c:pt>
                <c:pt idx="343">
                  <c:v>0</c:v>
                </c:pt>
                <c:pt idx="344">
                  <c:v>0</c:v>
                </c:pt>
                <c:pt idx="345">
                  <c:v>-8700</c:v>
                </c:pt>
                <c:pt idx="346">
                  <c:v>-10200</c:v>
                </c:pt>
                <c:pt idx="347">
                  <c:v>-25400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-4500</c:v>
                </c:pt>
                <c:pt idx="360">
                  <c:v>-35000</c:v>
                </c:pt>
                <c:pt idx="361">
                  <c:v>0</c:v>
                </c:pt>
              </c:numCache>
            </c:numRef>
          </c:val>
          <c:extLst xmlns:c16r3="http://schemas.microsoft.com/office/drawing/2017/03/chart">
            <c:ext xmlns:c16="http://schemas.microsoft.com/office/drawing/2014/chart" uri="{C3380CC4-5D6E-409C-BE32-E72D297353CC}">
              <c16:uniqueId val="{00000001-2B71-4ACB-ACA6-89C79B1B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152704"/>
        <c:axId val="110240512"/>
      </c:barChart>
      <c:dateAx>
        <c:axId val="11015270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0512"/>
        <c:crosses val="autoZero"/>
        <c:auto val="1"/>
        <c:lblOffset val="100"/>
        <c:baseTimeUnit val="days"/>
      </c:dateAx>
      <c:valAx>
        <c:axId val="110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Profit /LOSS</a:t>
                </a:r>
              </a:p>
            </c:rich>
          </c:tx>
          <c:layout>
            <c:manualLayout>
              <c:xMode val="edge"/>
              <c:yMode val="edge"/>
              <c:x val="9.9695246546344703E-3"/>
              <c:y val="0.524452632031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147637</xdr:rowOff>
    </xdr:from>
    <xdr:to>
      <xdr:col>8</xdr:col>
      <xdr:colOff>381000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-434</xdr:colOff>
      <xdr:row>3</xdr:row>
      <xdr:rowOff>116898</xdr:rowOff>
    </xdr:from>
    <xdr:to>
      <xdr:col>22</xdr:col>
      <xdr:colOff>86157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3" sqref="E3"/>
    </sheetView>
  </sheetViews>
  <sheetFormatPr defaultColWidth="17" defaultRowHeight="15"/>
  <cols>
    <col min="1" max="1" width="31.42578125" style="4" customWidth="1"/>
    <col min="2" max="2" width="17" style="2" customWidth="1"/>
    <col min="3" max="4" width="17" style="1"/>
    <col min="5" max="5" width="30.42578125" style="1" customWidth="1"/>
    <col min="6" max="16384" width="17" style="1"/>
  </cols>
  <sheetData>
    <row r="1" spans="1:6">
      <c r="A1" s="4" t="s">
        <v>0</v>
      </c>
      <c r="B1" s="20">
        <v>3000000</v>
      </c>
    </row>
    <row r="2" spans="1:6">
      <c r="A2" s="4" t="s">
        <v>1</v>
      </c>
      <c r="B2" s="9">
        <v>0.6</v>
      </c>
      <c r="E2" s="4" t="s">
        <v>2</v>
      </c>
      <c r="F2" s="9">
        <v>0.04</v>
      </c>
    </row>
    <row r="3" spans="1:6">
      <c r="A3" s="4" t="s">
        <v>3</v>
      </c>
      <c r="B3" s="20">
        <f>B1*B2</f>
        <v>1800000</v>
      </c>
      <c r="E3" s="4" t="s">
        <v>4</v>
      </c>
      <c r="F3" s="9">
        <v>0.02</v>
      </c>
    </row>
    <row r="4" spans="1:6">
      <c r="A4" s="4" t="s">
        <v>5</v>
      </c>
      <c r="B4" s="20">
        <f>B1+B3</f>
        <v>4800000</v>
      </c>
      <c r="E4" s="4" t="s">
        <v>6</v>
      </c>
      <c r="F4" s="9">
        <v>0.06</v>
      </c>
    </row>
    <row r="5" spans="1:6">
      <c r="A5" s="4" t="s">
        <v>7</v>
      </c>
      <c r="B5" s="19">
        <f>'Monthly Goal Tracker'!J16</f>
        <v>3610245</v>
      </c>
      <c r="E5" s="4" t="s">
        <v>8</v>
      </c>
      <c r="F5" s="9">
        <v>0.6</v>
      </c>
    </row>
    <row r="6" spans="1:6">
      <c r="A6" s="4" t="s">
        <v>9</v>
      </c>
      <c r="B6" s="3">
        <f>B5/B1</f>
        <v>1.2034149999999999</v>
      </c>
      <c r="F6" s="9"/>
    </row>
    <row r="7" spans="1:6">
      <c r="A7" s="4" t="s">
        <v>10</v>
      </c>
      <c r="B7" s="19">
        <f>B5-B3</f>
        <v>1810245</v>
      </c>
    </row>
    <row r="8" spans="1:6">
      <c r="A8" s="4" t="s">
        <v>11</v>
      </c>
      <c r="B8" s="3">
        <f>(B6-B2)</f>
        <v>0.60341499999999992</v>
      </c>
    </row>
    <row r="9" spans="1:6">
      <c r="A9" s="4" t="s">
        <v>12</v>
      </c>
      <c r="B9" s="19">
        <f>B1+B5</f>
        <v>6610245</v>
      </c>
    </row>
    <row r="11" spans="1:6">
      <c r="A11" s="4" t="s">
        <v>13</v>
      </c>
      <c r="B11" s="2">
        <v>100</v>
      </c>
    </row>
    <row r="12" spans="1:6">
      <c r="A12" s="4" t="s">
        <v>14</v>
      </c>
      <c r="B12" s="10">
        <f>SUM(B11+60)</f>
        <v>160</v>
      </c>
    </row>
    <row r="13" spans="1:6">
      <c r="A13" s="4" t="s">
        <v>15</v>
      </c>
      <c r="B13" s="10">
        <f>(B9/B1)*100</f>
        <v>220.34150000000002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A5" workbookViewId="0">
      <selection activeCell="J11" sqref="J11"/>
    </sheetView>
  </sheetViews>
  <sheetFormatPr defaultRowHeight="15"/>
  <cols>
    <col min="1" max="1" width="8.7109375" style="4" customWidth="1"/>
    <col min="2" max="2" width="11.85546875" style="19" customWidth="1"/>
    <col min="3" max="3" width="12.28515625" style="3" customWidth="1"/>
    <col min="4" max="4" width="9.7109375" style="3" customWidth="1"/>
    <col min="5" max="5" width="18" style="19" customWidth="1"/>
    <col min="6" max="6" width="15" style="19" customWidth="1"/>
    <col min="7" max="7" width="15.5703125" style="19" customWidth="1"/>
    <col min="8" max="8" width="11.28515625" style="19" customWidth="1"/>
    <col min="9" max="9" width="10.5703125" style="19" customWidth="1"/>
    <col min="10" max="10" width="11" style="19" customWidth="1"/>
    <col min="11" max="12" width="12.140625" style="1" customWidth="1"/>
    <col min="13" max="13" width="13.5703125" style="1" customWidth="1"/>
    <col min="14" max="14" width="10" style="1" customWidth="1"/>
    <col min="15" max="16384" width="9.140625" style="1"/>
  </cols>
  <sheetData>
    <row r="1" spans="1:15" s="5" customFormat="1" ht="30" customHeight="1">
      <c r="A1" s="5" t="s">
        <v>16</v>
      </c>
      <c r="B1" s="18" t="s">
        <v>17</v>
      </c>
      <c r="C1" s="6" t="s">
        <v>18</v>
      </c>
      <c r="D1" s="6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18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</row>
    <row r="2" spans="1:15">
      <c r="A2" s="14">
        <v>42811</v>
      </c>
      <c r="B2" s="19">
        <v>3000000</v>
      </c>
      <c r="C2" s="3">
        <v>0</v>
      </c>
      <c r="D2" s="3">
        <v>0</v>
      </c>
      <c r="E2" s="19">
        <v>0</v>
      </c>
      <c r="F2" s="19">
        <v>0</v>
      </c>
      <c r="G2" s="19">
        <v>0</v>
      </c>
      <c r="H2" s="19">
        <v>1</v>
      </c>
      <c r="I2" s="19">
        <v>1</v>
      </c>
      <c r="J2" s="19">
        <v>1</v>
      </c>
      <c r="K2" s="1" t="str">
        <f t="shared" ref="K2:M3" si="0">IF(H2&gt;E2, "Yes", "No")</f>
        <v>Yes</v>
      </c>
      <c r="L2" s="1" t="str">
        <f t="shared" si="0"/>
        <v>Yes</v>
      </c>
      <c r="M2" s="1" t="str">
        <f t="shared" si="0"/>
        <v>Yes</v>
      </c>
      <c r="N2" s="1">
        <f>IF(J2&gt; 0, SUM(B2+J2)/30000, NA())</f>
        <v>100.00003333333333</v>
      </c>
      <c r="O2" s="15">
        <f>IF(N2&gt;0, A2, NA())</f>
        <v>42811</v>
      </c>
    </row>
    <row r="3" spans="1:15">
      <c r="A3" s="14">
        <v>42826</v>
      </c>
      <c r="B3" s="19">
        <v>3000000</v>
      </c>
      <c r="C3" s="3">
        <f>'2017 Goal and Target'!F4</f>
        <v>0.06</v>
      </c>
      <c r="D3" s="3">
        <f t="shared" ref="D3:D14" si="1">J3/B3</f>
        <v>0.16783333333333333</v>
      </c>
      <c r="E3" s="19">
        <f>B3*(4/100)</f>
        <v>120000</v>
      </c>
      <c r="F3" s="19">
        <f>B3*(2/100)</f>
        <v>60000</v>
      </c>
      <c r="G3" s="19">
        <f>F3+E3</f>
        <v>180000</v>
      </c>
      <c r="H3" s="19">
        <f>SUM('Daily Tracking Sheet'!B2:B31)</f>
        <v>228500</v>
      </c>
      <c r="I3" s="19">
        <f>SUM('Daily Tracking Sheet'!C2:C31)</f>
        <v>275000</v>
      </c>
      <c r="J3" s="19">
        <f>SUM(H3+I3)</f>
        <v>503500</v>
      </c>
      <c r="K3" s="1" t="str">
        <f t="shared" si="0"/>
        <v>Yes</v>
      </c>
      <c r="L3" s="1" t="str">
        <f t="shared" si="0"/>
        <v>Yes</v>
      </c>
      <c r="M3" s="1" t="str">
        <f t="shared" si="0"/>
        <v>Yes</v>
      </c>
      <c r="N3" s="1">
        <f t="shared" ref="N3:N14" si="2">IF(J3&gt; 0, SUM(B3+J3)/30000, NA())</f>
        <v>116.78333333333333</v>
      </c>
      <c r="O3" s="15">
        <f>IF(N3&gt;0, A3, NA())</f>
        <v>42826</v>
      </c>
    </row>
    <row r="4" spans="1:15">
      <c r="A4" s="14">
        <v>42856</v>
      </c>
      <c r="B4" s="19">
        <f t="shared" ref="B4:B14" si="3">B3+J3</f>
        <v>3503500</v>
      </c>
      <c r="C4" s="3">
        <v>0.06</v>
      </c>
      <c r="D4" s="3">
        <f t="shared" si="1"/>
        <v>7.3412301983730555E-2</v>
      </c>
      <c r="E4" s="19">
        <f t="shared" ref="E4:E14" si="4">B4*(4/100)</f>
        <v>140140</v>
      </c>
      <c r="F4" s="19">
        <f t="shared" ref="F4:F14" si="5">B4*(2/100)</f>
        <v>70070</v>
      </c>
      <c r="G4" s="19">
        <f t="shared" ref="G4:G14" si="6">F4+E4</f>
        <v>210210</v>
      </c>
      <c r="H4" s="19">
        <f>SUM('Daily Tracking Sheet'!B32:B62)</f>
        <v>71300</v>
      </c>
      <c r="I4" s="19">
        <f>SUM('Daily Tracking Sheet'!C32:C62)</f>
        <v>185900</v>
      </c>
      <c r="J4" s="19">
        <f t="shared" ref="J4:J14" si="7">SUM(H4+I4)</f>
        <v>257200</v>
      </c>
      <c r="K4" s="1" t="str">
        <f t="shared" ref="K4:M14" si="8">IF(H4&gt;E4, "Yes", "No")</f>
        <v>No</v>
      </c>
      <c r="L4" s="1" t="str">
        <f t="shared" si="8"/>
        <v>Yes</v>
      </c>
      <c r="M4" s="1" t="str">
        <f t="shared" si="8"/>
        <v>Yes</v>
      </c>
      <c r="N4" s="1">
        <f t="shared" si="2"/>
        <v>125.35666666666667</v>
      </c>
      <c r="O4" s="15">
        <f t="shared" ref="O4:O14" si="9">IF(N4&gt;0, A4, NA())</f>
        <v>42856</v>
      </c>
    </row>
    <row r="5" spans="1:15">
      <c r="A5" s="14">
        <v>42887</v>
      </c>
      <c r="B5" s="19">
        <f t="shared" si="3"/>
        <v>3760700</v>
      </c>
      <c r="C5" s="3">
        <v>0.06</v>
      </c>
      <c r="D5" s="3">
        <f t="shared" si="1"/>
        <v>9.6556492142420292E-2</v>
      </c>
      <c r="E5" s="19">
        <f t="shared" si="4"/>
        <v>150428</v>
      </c>
      <c r="F5" s="19">
        <f t="shared" si="5"/>
        <v>75214</v>
      </c>
      <c r="G5" s="19">
        <f t="shared" si="6"/>
        <v>225642</v>
      </c>
      <c r="H5" s="19">
        <f>SUM('Daily Tracking Sheet'!B63:B92)</f>
        <v>212420</v>
      </c>
      <c r="I5" s="19">
        <f>SUM('Daily Tracking Sheet'!C63:C92)</f>
        <v>150700</v>
      </c>
      <c r="J5" s="19">
        <f t="shared" si="7"/>
        <v>363120</v>
      </c>
      <c r="K5" s="1" t="str">
        <f t="shared" si="8"/>
        <v>Yes</v>
      </c>
      <c r="L5" s="1" t="str">
        <f t="shared" si="8"/>
        <v>Yes</v>
      </c>
      <c r="M5" s="1" t="str">
        <f t="shared" si="8"/>
        <v>Yes</v>
      </c>
      <c r="N5" s="1">
        <f t="shared" si="2"/>
        <v>137.46066666666667</v>
      </c>
      <c r="O5" s="15">
        <f t="shared" si="9"/>
        <v>42887</v>
      </c>
    </row>
    <row r="6" spans="1:15">
      <c r="A6" s="14">
        <v>42917</v>
      </c>
      <c r="B6" s="19">
        <f t="shared" si="3"/>
        <v>4123820</v>
      </c>
      <c r="C6" s="3">
        <v>0.06</v>
      </c>
      <c r="D6" s="3">
        <f t="shared" si="1"/>
        <v>7.9149914399755564E-2</v>
      </c>
      <c r="E6" s="19">
        <f t="shared" si="4"/>
        <v>164952.80000000002</v>
      </c>
      <c r="F6" s="19">
        <f t="shared" si="5"/>
        <v>82476.400000000009</v>
      </c>
      <c r="G6" s="19">
        <f t="shared" si="6"/>
        <v>247429.2</v>
      </c>
      <c r="H6" s="19">
        <f>SUM('Daily Tracking Sheet'!B93:B123)</f>
        <v>200100</v>
      </c>
      <c r="I6" s="19">
        <f>SUM('Daily Tracking Sheet'!C93:C123)</f>
        <v>126300</v>
      </c>
      <c r="J6" s="19">
        <f t="shared" si="7"/>
        <v>326400</v>
      </c>
      <c r="K6" s="1" t="str">
        <f t="shared" si="8"/>
        <v>Yes</v>
      </c>
      <c r="L6" s="1" t="str">
        <f t="shared" si="8"/>
        <v>Yes</v>
      </c>
      <c r="M6" s="1" t="str">
        <f t="shared" si="8"/>
        <v>Yes</v>
      </c>
      <c r="N6" s="1">
        <f t="shared" si="2"/>
        <v>148.34066666666666</v>
      </c>
      <c r="O6" s="15">
        <f t="shared" si="9"/>
        <v>42917</v>
      </c>
    </row>
    <row r="7" spans="1:15">
      <c r="A7" s="14">
        <v>42948</v>
      </c>
      <c r="B7" s="19">
        <f t="shared" si="3"/>
        <v>4450220</v>
      </c>
      <c r="C7" s="3">
        <v>0.06</v>
      </c>
      <c r="D7" s="3">
        <f t="shared" si="1"/>
        <v>5.0691875907258516E-2</v>
      </c>
      <c r="E7" s="19">
        <f t="shared" si="4"/>
        <v>178008.80000000002</v>
      </c>
      <c r="F7" s="19">
        <f t="shared" si="5"/>
        <v>89004.400000000009</v>
      </c>
      <c r="G7" s="19">
        <f t="shared" si="6"/>
        <v>267013.2</v>
      </c>
      <c r="H7" s="19">
        <f>SUM('Daily Tracking Sheet'!B124:B154)</f>
        <v>147990</v>
      </c>
      <c r="I7" s="19">
        <f>SUM('Daily Tracking Sheet'!C124:C154)</f>
        <v>77600</v>
      </c>
      <c r="J7" s="19">
        <f t="shared" si="7"/>
        <v>225590</v>
      </c>
      <c r="K7" s="1" t="str">
        <f t="shared" si="8"/>
        <v>No</v>
      </c>
      <c r="L7" s="1" t="str">
        <f t="shared" si="8"/>
        <v>No</v>
      </c>
      <c r="M7" s="1" t="str">
        <f t="shared" si="8"/>
        <v>No</v>
      </c>
      <c r="N7" s="1">
        <f t="shared" si="2"/>
        <v>155.86033333333333</v>
      </c>
      <c r="O7" s="15">
        <f t="shared" si="9"/>
        <v>42948</v>
      </c>
    </row>
    <row r="8" spans="1:15">
      <c r="A8" s="14">
        <v>42979</v>
      </c>
      <c r="B8" s="19">
        <f t="shared" si="3"/>
        <v>4675810</v>
      </c>
      <c r="C8" s="3">
        <v>0.06</v>
      </c>
      <c r="D8" s="3">
        <f t="shared" si="1"/>
        <v>4.4785823204963417E-2</v>
      </c>
      <c r="E8" s="19">
        <f t="shared" si="4"/>
        <v>187032.4</v>
      </c>
      <c r="F8" s="19">
        <f t="shared" si="5"/>
        <v>93516.2</v>
      </c>
      <c r="G8" s="19">
        <f t="shared" si="6"/>
        <v>280548.59999999998</v>
      </c>
      <c r="H8" s="19">
        <f>SUM('Daily Tracking Sheet'!B155:B184)</f>
        <v>150040</v>
      </c>
      <c r="I8" s="19">
        <f>SUM('Daily Tracking Sheet'!C155:C184)</f>
        <v>59370</v>
      </c>
      <c r="J8" s="19">
        <f t="shared" si="7"/>
        <v>209410</v>
      </c>
      <c r="K8" s="1" t="str">
        <f t="shared" si="8"/>
        <v>No</v>
      </c>
      <c r="L8" s="1" t="str">
        <f t="shared" si="8"/>
        <v>No</v>
      </c>
      <c r="M8" s="1" t="str">
        <f t="shared" si="8"/>
        <v>No</v>
      </c>
      <c r="N8" s="1">
        <f t="shared" si="2"/>
        <v>162.84066666666666</v>
      </c>
      <c r="O8" s="15">
        <f t="shared" si="9"/>
        <v>42979</v>
      </c>
    </row>
    <row r="9" spans="1:15">
      <c r="A9" s="14">
        <v>43009</v>
      </c>
      <c r="B9" s="19">
        <f t="shared" si="3"/>
        <v>4885220</v>
      </c>
      <c r="C9" s="3">
        <v>0.06</v>
      </c>
      <c r="D9" s="3">
        <f t="shared" si="1"/>
        <v>3.8295102370005857E-2</v>
      </c>
      <c r="E9" s="19">
        <f t="shared" si="4"/>
        <v>195408.80000000002</v>
      </c>
      <c r="F9" s="19">
        <f t="shared" si="5"/>
        <v>97704.400000000009</v>
      </c>
      <c r="G9" s="19">
        <f t="shared" si="6"/>
        <v>293113.2</v>
      </c>
      <c r="H9" s="19">
        <f>SUM('Daily Tracking Sheet'!B185:B215)</f>
        <v>-43420</v>
      </c>
      <c r="I9" s="19">
        <f>SUM('Daily Tracking Sheet'!C185:C215)</f>
        <v>230500</v>
      </c>
      <c r="J9" s="19">
        <f t="shared" si="7"/>
        <v>187080</v>
      </c>
      <c r="K9" s="1" t="str">
        <f t="shared" si="8"/>
        <v>No</v>
      </c>
      <c r="L9" s="1" t="str">
        <f t="shared" si="8"/>
        <v>Yes</v>
      </c>
      <c r="M9" s="1" t="str">
        <f t="shared" si="8"/>
        <v>No</v>
      </c>
      <c r="N9" s="1">
        <f t="shared" si="2"/>
        <v>169.07666666666665</v>
      </c>
      <c r="O9" s="15">
        <f t="shared" si="9"/>
        <v>43009</v>
      </c>
    </row>
    <row r="10" spans="1:15">
      <c r="A10" s="14">
        <v>43040</v>
      </c>
      <c r="B10" s="19">
        <f t="shared" si="3"/>
        <v>5072300</v>
      </c>
      <c r="C10" s="3">
        <v>0.06</v>
      </c>
      <c r="D10" s="3">
        <f t="shared" si="1"/>
        <v>5.3545728762100037E-2</v>
      </c>
      <c r="E10" s="19">
        <f t="shared" si="4"/>
        <v>202892</v>
      </c>
      <c r="F10" s="19">
        <f t="shared" si="5"/>
        <v>101446</v>
      </c>
      <c r="G10" s="19">
        <f t="shared" si="6"/>
        <v>304338</v>
      </c>
      <c r="H10" s="19">
        <f>SUM('Daily Tracking Sheet'!B216:B245)</f>
        <v>90800</v>
      </c>
      <c r="I10" s="19">
        <f>SUM('Daily Tracking Sheet'!C216:C245)</f>
        <v>180800</v>
      </c>
      <c r="J10" s="19">
        <f>SUM(H10+I10)</f>
        <v>271600</v>
      </c>
      <c r="K10" s="1" t="str">
        <f t="shared" si="8"/>
        <v>No</v>
      </c>
      <c r="L10" s="1" t="str">
        <f t="shared" si="8"/>
        <v>Yes</v>
      </c>
      <c r="M10" s="1" t="str">
        <f t="shared" si="8"/>
        <v>No</v>
      </c>
      <c r="N10" s="1">
        <f t="shared" si="2"/>
        <v>178.13</v>
      </c>
      <c r="O10" s="15">
        <f t="shared" si="9"/>
        <v>43040</v>
      </c>
    </row>
    <row r="11" spans="1:15">
      <c r="A11" s="14">
        <v>43070</v>
      </c>
      <c r="B11" s="19">
        <f t="shared" si="3"/>
        <v>5343900</v>
      </c>
      <c r="C11" s="3">
        <v>0.06</v>
      </c>
      <c r="D11" s="3">
        <f t="shared" si="1"/>
        <v>8.8455996556821792E-2</v>
      </c>
      <c r="E11" s="19">
        <f t="shared" si="4"/>
        <v>213756</v>
      </c>
      <c r="F11" s="19">
        <f t="shared" si="5"/>
        <v>106878</v>
      </c>
      <c r="G11" s="19">
        <f t="shared" si="6"/>
        <v>320634</v>
      </c>
      <c r="H11" s="19">
        <f>SUM('Daily Tracking Sheet'!B246:B276)</f>
        <v>174800</v>
      </c>
      <c r="I11" s="19">
        <f>SUM('Daily Tracking Sheet'!C246:C276)</f>
        <v>297900</v>
      </c>
      <c r="J11" s="19">
        <f t="shared" si="7"/>
        <v>472700</v>
      </c>
      <c r="K11" s="1" t="str">
        <f t="shared" si="8"/>
        <v>No</v>
      </c>
      <c r="L11" s="1" t="str">
        <f t="shared" si="8"/>
        <v>Yes</v>
      </c>
      <c r="M11" s="1" t="str">
        <f t="shared" si="8"/>
        <v>Yes</v>
      </c>
      <c r="N11" s="1">
        <f t="shared" si="2"/>
        <v>193.88666666666666</v>
      </c>
      <c r="O11" s="15">
        <f t="shared" si="9"/>
        <v>43070</v>
      </c>
    </row>
    <row r="12" spans="1:15">
      <c r="A12" s="14">
        <v>43101</v>
      </c>
      <c r="B12" s="19">
        <f t="shared" si="3"/>
        <v>5816600</v>
      </c>
      <c r="C12" s="3">
        <v>0.06</v>
      </c>
      <c r="D12" s="3">
        <f t="shared" si="1"/>
        <v>1.0951414915930269E-2</v>
      </c>
      <c r="E12" s="19">
        <f t="shared" si="4"/>
        <v>232664</v>
      </c>
      <c r="F12" s="19">
        <f t="shared" si="5"/>
        <v>116332</v>
      </c>
      <c r="G12" s="19">
        <f t="shared" si="6"/>
        <v>348996</v>
      </c>
      <c r="H12" s="19">
        <f>SUM('Daily Tracking Sheet'!B277:B307)</f>
        <v>500</v>
      </c>
      <c r="I12" s="19">
        <f>SUM('Daily Tracking Sheet'!C277:C307)</f>
        <v>63200</v>
      </c>
      <c r="J12" s="19">
        <f t="shared" si="7"/>
        <v>63700</v>
      </c>
      <c r="K12" s="1" t="str">
        <f t="shared" si="8"/>
        <v>No</v>
      </c>
      <c r="L12" s="1" t="str">
        <f t="shared" si="8"/>
        <v>No</v>
      </c>
      <c r="M12" s="1" t="str">
        <f t="shared" si="8"/>
        <v>No</v>
      </c>
      <c r="N12" s="1">
        <f t="shared" si="2"/>
        <v>196.01</v>
      </c>
      <c r="O12" s="15">
        <f t="shared" si="9"/>
        <v>43101</v>
      </c>
    </row>
    <row r="13" spans="1:15">
      <c r="A13" s="14">
        <v>43132</v>
      </c>
      <c r="B13" s="19">
        <f t="shared" si="3"/>
        <v>5880300</v>
      </c>
      <c r="C13" s="3">
        <v>0.06</v>
      </c>
      <c r="D13" s="3">
        <f t="shared" si="1"/>
        <v>8.0880227199292554E-2</v>
      </c>
      <c r="E13" s="19">
        <f t="shared" si="4"/>
        <v>235212</v>
      </c>
      <c r="F13" s="19">
        <f t="shared" si="5"/>
        <v>117606</v>
      </c>
      <c r="G13" s="19">
        <f t="shared" si="6"/>
        <v>352818</v>
      </c>
      <c r="H13" s="19">
        <f>SUM('Daily Tracking Sheet'!B308:B335)</f>
        <v>198700</v>
      </c>
      <c r="I13" s="19">
        <f>SUM('Daily Tracking Sheet'!C308:C335)</f>
        <v>276900</v>
      </c>
      <c r="J13" s="19">
        <f t="shared" si="7"/>
        <v>475600</v>
      </c>
      <c r="K13" s="1" t="str">
        <f t="shared" si="8"/>
        <v>No</v>
      </c>
      <c r="L13" s="1" t="str">
        <f t="shared" si="8"/>
        <v>Yes</v>
      </c>
      <c r="M13" s="1" t="str">
        <f t="shared" si="8"/>
        <v>Yes</v>
      </c>
      <c r="N13" s="1">
        <f t="shared" si="2"/>
        <v>211.86333333333334</v>
      </c>
      <c r="O13" s="15">
        <f t="shared" si="9"/>
        <v>43132</v>
      </c>
    </row>
    <row r="14" spans="1:15">
      <c r="A14" s="14">
        <v>43160</v>
      </c>
      <c r="B14" s="19">
        <f t="shared" si="3"/>
        <v>6355900</v>
      </c>
      <c r="C14" s="3">
        <v>0.06</v>
      </c>
      <c r="D14" s="3">
        <f t="shared" si="1"/>
        <v>4.0017149420223726E-2</v>
      </c>
      <c r="E14" s="19">
        <f t="shared" si="4"/>
        <v>254236</v>
      </c>
      <c r="F14" s="19">
        <f t="shared" si="5"/>
        <v>127118</v>
      </c>
      <c r="G14" s="19">
        <f t="shared" si="6"/>
        <v>381354</v>
      </c>
      <c r="H14" s="19">
        <f>SUM('Daily Tracking Sheet'!B336:B366)</f>
        <v>-18500</v>
      </c>
      <c r="I14" s="19">
        <f>SUM('Daily Tracking Sheet'!C336:C366)</f>
        <v>272845</v>
      </c>
      <c r="J14" s="19">
        <f t="shared" si="7"/>
        <v>254345</v>
      </c>
      <c r="K14" s="1" t="str">
        <f t="shared" si="8"/>
        <v>No</v>
      </c>
      <c r="L14" s="1" t="str">
        <f t="shared" si="8"/>
        <v>Yes</v>
      </c>
      <c r="M14" s="1" t="str">
        <f t="shared" si="8"/>
        <v>No</v>
      </c>
      <c r="N14" s="1">
        <f t="shared" si="2"/>
        <v>220.3415</v>
      </c>
      <c r="O14" s="15">
        <f t="shared" si="9"/>
        <v>43160</v>
      </c>
    </row>
    <row r="16" spans="1:15">
      <c r="A16" s="4" t="s">
        <v>31</v>
      </c>
      <c r="C16" s="3">
        <f t="shared" ref="C16:D16" si="10">SUM(C3:C14)</f>
        <v>0.7200000000000002</v>
      </c>
      <c r="D16" s="3">
        <f t="shared" si="10"/>
        <v>0.82457536019583588</v>
      </c>
      <c r="E16" s="19">
        <f t="shared" ref="E16:J16" si="11">SUM(E3:E14)</f>
        <v>2274730.7999999998</v>
      </c>
      <c r="F16" s="19">
        <f t="shared" si="11"/>
        <v>1137365.3999999999</v>
      </c>
      <c r="G16" s="19">
        <f t="shared" si="11"/>
        <v>3412096.2</v>
      </c>
      <c r="H16" s="19">
        <f t="shared" si="11"/>
        <v>1413230</v>
      </c>
      <c r="I16" s="19">
        <f t="shared" si="11"/>
        <v>2197015</v>
      </c>
      <c r="J16" s="19">
        <f t="shared" si="11"/>
        <v>3610245</v>
      </c>
      <c r="K16" s="1" t="str">
        <f>IF(H16&gt;E16, "Yes", "No")</f>
        <v>No</v>
      </c>
      <c r="L16" s="1" t="str">
        <f>IF(I16&gt;F16, "Yes", "No")</f>
        <v>Yes</v>
      </c>
      <c r="M16" s="1" t="str">
        <f>IF(J16&gt;G16, "Yes", "No")</f>
        <v>Yes</v>
      </c>
    </row>
  </sheetData>
  <conditionalFormatting sqref="K1 K3:K1048576">
    <cfRule type="containsText" dxfId="11" priority="11" operator="containsText" text="no">
      <formula>NOT(ISERROR(SEARCH("no",K1)))</formula>
    </cfRule>
    <cfRule type="containsText" dxfId="10" priority="14" operator="containsText" text="yes">
      <formula>NOT(ISERROR(SEARCH("yes",K1)))</formula>
    </cfRule>
  </conditionalFormatting>
  <conditionalFormatting sqref="L1 L3:L1048576">
    <cfRule type="containsText" dxfId="9" priority="9" operator="containsText" text="no">
      <formula>NOT(ISERROR(SEARCH("no",L1)))</formula>
    </cfRule>
    <cfRule type="containsText" dxfId="8" priority="10" operator="containsText" text="yes">
      <formula>NOT(ISERROR(SEARCH("yes",L1)))</formula>
    </cfRule>
  </conditionalFormatting>
  <conditionalFormatting sqref="M1 M3:M1048576">
    <cfRule type="containsText" dxfId="7" priority="7" operator="containsText" text="no">
      <formula>NOT(ISERROR(SEARCH("no",M1)))</formula>
    </cfRule>
    <cfRule type="containsText" dxfId="6" priority="8" operator="containsText" text="yes">
      <formula>NOT(ISERROR(SEARCH("yes",M1)))</formula>
    </cfRule>
  </conditionalFormatting>
  <conditionalFormatting sqref="K2">
    <cfRule type="containsText" dxfId="5" priority="5" operator="containsText" text="no">
      <formula>NOT(ISERROR(SEARCH("no",K2)))</formula>
    </cfRule>
    <cfRule type="containsText" dxfId="4" priority="6" operator="containsText" text="yes">
      <formula>NOT(ISERROR(SEARCH("yes",K2)))</formula>
    </cfRule>
  </conditionalFormatting>
  <conditionalFormatting sqref="L2">
    <cfRule type="containsText" dxfId="3" priority="3" operator="containsText" text="no">
      <formula>NOT(ISERROR(SEARCH("no",L2)))</formula>
    </cfRule>
    <cfRule type="containsText" dxfId="2" priority="4" operator="containsText" text="yes">
      <formula>NOT(ISERROR(SEARCH("yes",L2)))</formula>
    </cfRule>
  </conditionalFormatting>
  <conditionalFormatting sqref="M2">
    <cfRule type="containsText" dxfId="1" priority="1" operator="containsText" text="no">
      <formula>NOT(ISERROR(SEARCH("no",M2)))</formula>
    </cfRule>
    <cfRule type="containsText" dxfId="0" priority="2" operator="containsText" text="yes">
      <formula>NOT(ISERROR(SEARCH("yes",M2)))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8"/>
  <sheetViews>
    <sheetView tabSelected="1" topLeftCell="A353" workbookViewId="0">
      <selection activeCell="C364" sqref="C364"/>
    </sheetView>
  </sheetViews>
  <sheetFormatPr defaultRowHeight="15"/>
  <cols>
    <col min="1" max="1" width="15.42578125" style="8" customWidth="1"/>
    <col min="2" max="2" width="14.140625" style="17" customWidth="1"/>
    <col min="3" max="3" width="15.140625" style="17" customWidth="1"/>
    <col min="4" max="6" width="13.5703125" style="17" customWidth="1"/>
    <col min="7" max="7" width="17.28515625" style="17" customWidth="1"/>
    <col min="8" max="8" width="16" style="7" customWidth="1"/>
    <col min="9" max="9" width="22.7109375" style="7" customWidth="1"/>
    <col min="10" max="10" width="15.140625" style="7" customWidth="1"/>
    <col min="11" max="11" width="12.42578125" style="7" customWidth="1"/>
    <col min="12" max="16384" width="9.140625" style="7"/>
  </cols>
  <sheetData>
    <row r="1" spans="1:10" s="8" customFormat="1"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8" t="s">
        <v>38</v>
      </c>
    </row>
    <row r="2" spans="1:10">
      <c r="A2" s="12">
        <v>42826</v>
      </c>
      <c r="B2" s="17">
        <v>0</v>
      </c>
      <c r="C2" s="17">
        <v>0</v>
      </c>
      <c r="D2" s="17">
        <v>0</v>
      </c>
      <c r="E2" s="17" t="str">
        <f>IF(D2&gt;0,D2," ")</f>
        <v xml:space="preserve"> </v>
      </c>
      <c r="F2" s="17" t="str">
        <f>IF(D2&lt;0,D2," ")</f>
        <v xml:space="preserve"> </v>
      </c>
      <c r="G2" s="17">
        <f>SUM('2017 Goal and Target'!B1+D2)</f>
        <v>3000000</v>
      </c>
      <c r="H2" s="11">
        <f>(G2/3000000)*100</f>
        <v>100</v>
      </c>
      <c r="I2" s="13"/>
      <c r="J2" s="11"/>
    </row>
    <row r="3" spans="1:10">
      <c r="A3" s="12">
        <v>42827</v>
      </c>
      <c r="B3" s="17">
        <v>0</v>
      </c>
      <c r="C3" s="17">
        <v>0</v>
      </c>
      <c r="D3" s="17">
        <f>SUM(B3:C3)</f>
        <v>0</v>
      </c>
      <c r="E3" s="17" t="str">
        <f t="shared" ref="E3:E66" si="0">IF(D3&gt;0,D3," ")</f>
        <v xml:space="preserve"> </v>
      </c>
      <c r="F3" s="17" t="str">
        <f t="shared" ref="F3:F66" si="1">IF(D3&lt;0,D3," ")</f>
        <v xml:space="preserve"> </v>
      </c>
      <c r="G3" s="17">
        <f>SUM(G2+D3)</f>
        <v>3000000</v>
      </c>
      <c r="H3" s="11">
        <f t="shared" ref="H3:H66" si="2">(G3/3000000)*100</f>
        <v>100</v>
      </c>
      <c r="I3" s="13"/>
      <c r="J3" s="11"/>
    </row>
    <row r="4" spans="1:10">
      <c r="A4" s="12">
        <v>42828</v>
      </c>
      <c r="B4" s="17">
        <v>0</v>
      </c>
      <c r="C4" s="17">
        <v>0</v>
      </c>
      <c r="D4" s="17">
        <f>SUM(B4:C4)</f>
        <v>0</v>
      </c>
      <c r="E4" s="17" t="str">
        <f t="shared" si="0"/>
        <v xml:space="preserve"> </v>
      </c>
      <c r="F4" s="17" t="str">
        <f t="shared" si="1"/>
        <v xml:space="preserve"> </v>
      </c>
      <c r="G4" s="17">
        <f t="shared" ref="G4:G67" si="3">SUM(G3+D4)</f>
        <v>3000000</v>
      </c>
      <c r="H4" s="11">
        <f t="shared" si="2"/>
        <v>100</v>
      </c>
      <c r="I4" s="13"/>
      <c r="J4" s="11"/>
    </row>
    <row r="5" spans="1:10">
      <c r="A5" s="12">
        <v>42829</v>
      </c>
      <c r="B5" s="17">
        <v>40000</v>
      </c>
      <c r="C5" s="17">
        <v>0</v>
      </c>
      <c r="D5" s="17">
        <f t="shared" ref="D3:D31" si="4">SUM(B5:C5)</f>
        <v>40000</v>
      </c>
      <c r="E5" s="17">
        <f t="shared" si="0"/>
        <v>40000</v>
      </c>
      <c r="F5" s="17" t="str">
        <f t="shared" si="1"/>
        <v xml:space="preserve"> </v>
      </c>
      <c r="G5" s="17">
        <f>SUM(G4+D5)</f>
        <v>3040000</v>
      </c>
      <c r="H5" s="11">
        <f t="shared" si="2"/>
        <v>101.33333333333334</v>
      </c>
      <c r="I5" s="13"/>
      <c r="J5" s="11"/>
    </row>
    <row r="6" spans="1:10">
      <c r="A6" s="12">
        <v>42830</v>
      </c>
      <c r="B6" s="17">
        <v>20000</v>
      </c>
      <c r="C6" s="17">
        <v>0</v>
      </c>
      <c r="D6" s="17">
        <f t="shared" si="4"/>
        <v>20000</v>
      </c>
      <c r="E6" s="17">
        <f t="shared" si="0"/>
        <v>20000</v>
      </c>
      <c r="F6" s="17" t="str">
        <f t="shared" si="1"/>
        <v xml:space="preserve"> </v>
      </c>
      <c r="G6" s="17">
        <f t="shared" si="3"/>
        <v>3060000</v>
      </c>
      <c r="H6" s="11">
        <f t="shared" si="2"/>
        <v>102</v>
      </c>
      <c r="I6" s="13"/>
      <c r="J6" s="11"/>
    </row>
    <row r="7" spans="1:10">
      <c r="A7" s="12">
        <v>42831</v>
      </c>
      <c r="B7" s="17">
        <v>40000</v>
      </c>
      <c r="C7" s="17">
        <v>40000</v>
      </c>
      <c r="D7" s="17">
        <f t="shared" si="4"/>
        <v>80000</v>
      </c>
      <c r="E7" s="17">
        <f t="shared" si="0"/>
        <v>80000</v>
      </c>
      <c r="F7" s="17" t="str">
        <f t="shared" si="1"/>
        <v xml:space="preserve"> </v>
      </c>
      <c r="G7" s="17">
        <f t="shared" si="3"/>
        <v>3140000</v>
      </c>
      <c r="H7" s="11">
        <f t="shared" si="2"/>
        <v>104.66666666666666</v>
      </c>
      <c r="I7" s="13"/>
      <c r="J7" s="11"/>
    </row>
    <row r="8" spans="1:10">
      <c r="A8" s="12">
        <v>42832</v>
      </c>
      <c r="B8" s="17">
        <v>-20000</v>
      </c>
      <c r="C8" s="17">
        <v>0</v>
      </c>
      <c r="D8" s="17">
        <f t="shared" si="4"/>
        <v>-20000</v>
      </c>
      <c r="E8" s="17" t="str">
        <f t="shared" si="0"/>
        <v xml:space="preserve"> </v>
      </c>
      <c r="F8" s="17">
        <f t="shared" si="1"/>
        <v>-20000</v>
      </c>
      <c r="G8" s="17">
        <f t="shared" si="3"/>
        <v>3120000</v>
      </c>
      <c r="H8" s="11">
        <f t="shared" si="2"/>
        <v>104</v>
      </c>
      <c r="I8" s="13"/>
      <c r="J8" s="11"/>
    </row>
    <row r="9" spans="1:10">
      <c r="A9" s="12">
        <v>42833</v>
      </c>
      <c r="B9" s="17">
        <v>0</v>
      </c>
      <c r="C9" s="17">
        <v>0</v>
      </c>
      <c r="D9" s="17">
        <f t="shared" si="4"/>
        <v>0</v>
      </c>
      <c r="E9" s="17" t="str">
        <f t="shared" si="0"/>
        <v xml:space="preserve"> </v>
      </c>
      <c r="F9" s="17" t="str">
        <f t="shared" si="1"/>
        <v xml:space="preserve"> </v>
      </c>
      <c r="G9" s="17">
        <f t="shared" si="3"/>
        <v>3120000</v>
      </c>
      <c r="H9" s="11">
        <f t="shared" si="2"/>
        <v>104</v>
      </c>
      <c r="I9" s="13"/>
      <c r="J9" s="11"/>
    </row>
    <row r="10" spans="1:10">
      <c r="A10" s="12">
        <v>42834</v>
      </c>
      <c r="B10" s="17">
        <v>0</v>
      </c>
      <c r="C10" s="17">
        <v>0</v>
      </c>
      <c r="D10" s="17">
        <f t="shared" si="4"/>
        <v>0</v>
      </c>
      <c r="E10" s="17" t="str">
        <f t="shared" si="0"/>
        <v xml:space="preserve"> </v>
      </c>
      <c r="F10" s="17" t="str">
        <f t="shared" si="1"/>
        <v xml:space="preserve"> </v>
      </c>
      <c r="G10" s="17">
        <f t="shared" si="3"/>
        <v>3120000</v>
      </c>
      <c r="H10" s="11">
        <f t="shared" si="2"/>
        <v>104</v>
      </c>
      <c r="I10" s="13"/>
      <c r="J10" s="11"/>
    </row>
    <row r="11" spans="1:10">
      <c r="A11" s="12">
        <v>42835</v>
      </c>
      <c r="B11" s="17">
        <v>10000</v>
      </c>
      <c r="C11" s="17">
        <v>0</v>
      </c>
      <c r="D11" s="17">
        <f>SUM(B11:C11)</f>
        <v>10000</v>
      </c>
      <c r="E11" s="17">
        <f t="shared" si="0"/>
        <v>10000</v>
      </c>
      <c r="F11" s="17" t="str">
        <f t="shared" si="1"/>
        <v xml:space="preserve"> </v>
      </c>
      <c r="G11" s="17">
        <f t="shared" si="3"/>
        <v>3130000</v>
      </c>
      <c r="H11" s="11">
        <f t="shared" si="2"/>
        <v>104.33333333333333</v>
      </c>
      <c r="I11" s="13"/>
      <c r="J11" s="11"/>
    </row>
    <row r="12" spans="1:10">
      <c r="A12" s="12">
        <v>42836</v>
      </c>
      <c r="B12" s="17">
        <v>30000</v>
      </c>
      <c r="C12" s="17">
        <v>0</v>
      </c>
      <c r="D12" s="17">
        <f>SUM(B12:C12)</f>
        <v>30000</v>
      </c>
      <c r="E12" s="17">
        <f t="shared" si="0"/>
        <v>30000</v>
      </c>
      <c r="F12" s="17" t="str">
        <f t="shared" si="1"/>
        <v xml:space="preserve"> </v>
      </c>
      <c r="G12" s="17">
        <f t="shared" si="3"/>
        <v>3160000</v>
      </c>
      <c r="H12" s="11">
        <f t="shared" si="2"/>
        <v>105.33333333333333</v>
      </c>
      <c r="I12" s="13"/>
      <c r="J12" s="11"/>
    </row>
    <row r="13" spans="1:10">
      <c r="A13" s="12">
        <v>42837</v>
      </c>
      <c r="B13" s="17">
        <v>10000</v>
      </c>
      <c r="C13" s="17">
        <v>0</v>
      </c>
      <c r="D13" s="17">
        <f t="shared" si="4"/>
        <v>10000</v>
      </c>
      <c r="E13" s="17">
        <f t="shared" si="0"/>
        <v>10000</v>
      </c>
      <c r="F13" s="17" t="str">
        <f t="shared" si="1"/>
        <v xml:space="preserve"> </v>
      </c>
      <c r="G13" s="17">
        <f t="shared" si="3"/>
        <v>3170000</v>
      </c>
      <c r="H13" s="11">
        <f t="shared" si="2"/>
        <v>105.66666666666666</v>
      </c>
      <c r="I13" s="13"/>
      <c r="J13" s="11"/>
    </row>
    <row r="14" spans="1:10">
      <c r="A14" s="12">
        <v>42838</v>
      </c>
      <c r="B14" s="17">
        <v>5000</v>
      </c>
      <c r="C14" s="17">
        <v>65000</v>
      </c>
      <c r="D14" s="17">
        <f t="shared" si="4"/>
        <v>70000</v>
      </c>
      <c r="E14" s="17">
        <f t="shared" si="0"/>
        <v>70000</v>
      </c>
      <c r="F14" s="17" t="str">
        <f t="shared" si="1"/>
        <v xml:space="preserve"> </v>
      </c>
      <c r="G14" s="17">
        <f t="shared" si="3"/>
        <v>3240000</v>
      </c>
      <c r="H14" s="11">
        <f t="shared" si="2"/>
        <v>108</v>
      </c>
      <c r="I14" s="13"/>
      <c r="J14" s="11"/>
    </row>
    <row r="15" spans="1:10">
      <c r="A15" s="12">
        <v>42839</v>
      </c>
      <c r="B15" s="17">
        <v>0</v>
      </c>
      <c r="C15" s="17">
        <v>0</v>
      </c>
      <c r="D15" s="17">
        <f t="shared" si="4"/>
        <v>0</v>
      </c>
      <c r="E15" s="17" t="str">
        <f t="shared" si="0"/>
        <v xml:space="preserve"> </v>
      </c>
      <c r="F15" s="17" t="str">
        <f t="shared" si="1"/>
        <v xml:space="preserve"> </v>
      </c>
      <c r="G15" s="17">
        <f t="shared" si="3"/>
        <v>3240000</v>
      </c>
      <c r="H15" s="11">
        <f t="shared" si="2"/>
        <v>108</v>
      </c>
      <c r="I15" s="13"/>
      <c r="J15" s="11"/>
    </row>
    <row r="16" spans="1:10">
      <c r="A16" s="12">
        <v>42840</v>
      </c>
      <c r="B16" s="17">
        <v>0</v>
      </c>
      <c r="C16" s="17">
        <v>0</v>
      </c>
      <c r="D16" s="17">
        <f t="shared" si="4"/>
        <v>0</v>
      </c>
      <c r="E16" s="17" t="str">
        <f t="shared" si="0"/>
        <v xml:space="preserve"> </v>
      </c>
      <c r="F16" s="17" t="str">
        <f t="shared" si="1"/>
        <v xml:space="preserve"> </v>
      </c>
      <c r="G16" s="17">
        <f t="shared" si="3"/>
        <v>3240000</v>
      </c>
      <c r="H16" s="11">
        <f t="shared" si="2"/>
        <v>108</v>
      </c>
      <c r="I16" s="13"/>
      <c r="J16" s="11"/>
    </row>
    <row r="17" spans="1:10">
      <c r="A17" s="12">
        <v>42841</v>
      </c>
      <c r="B17" s="17">
        <v>0</v>
      </c>
      <c r="C17" s="17">
        <v>0</v>
      </c>
      <c r="D17" s="17">
        <f t="shared" si="4"/>
        <v>0</v>
      </c>
      <c r="E17" s="17" t="str">
        <f t="shared" si="0"/>
        <v xml:space="preserve"> </v>
      </c>
      <c r="F17" s="17" t="str">
        <f t="shared" si="1"/>
        <v xml:space="preserve"> </v>
      </c>
      <c r="G17" s="17">
        <f t="shared" si="3"/>
        <v>3240000</v>
      </c>
      <c r="H17" s="11">
        <f t="shared" si="2"/>
        <v>108</v>
      </c>
      <c r="I17" s="13"/>
      <c r="J17" s="11"/>
    </row>
    <row r="18" spans="1:10">
      <c r="A18" s="12">
        <v>42842</v>
      </c>
      <c r="B18" s="17">
        <v>14000</v>
      </c>
      <c r="C18" s="17">
        <v>0</v>
      </c>
      <c r="D18" s="17">
        <f>SUM(B18:B18)</f>
        <v>14000</v>
      </c>
      <c r="E18" s="17">
        <f t="shared" si="0"/>
        <v>14000</v>
      </c>
      <c r="F18" s="17" t="str">
        <f t="shared" si="1"/>
        <v xml:space="preserve"> </v>
      </c>
      <c r="G18" s="17">
        <f t="shared" si="3"/>
        <v>3254000</v>
      </c>
      <c r="H18" s="11">
        <f t="shared" si="2"/>
        <v>108.46666666666667</v>
      </c>
      <c r="I18" s="13"/>
      <c r="J18" s="11"/>
    </row>
    <row r="19" spans="1:10">
      <c r="A19" s="12">
        <v>42843</v>
      </c>
      <c r="B19" s="17">
        <v>-47000</v>
      </c>
      <c r="C19" s="17">
        <v>0</v>
      </c>
      <c r="D19" s="17">
        <f t="shared" si="4"/>
        <v>-47000</v>
      </c>
      <c r="E19" s="17" t="str">
        <f t="shared" si="0"/>
        <v xml:space="preserve"> </v>
      </c>
      <c r="F19" s="17">
        <f t="shared" si="1"/>
        <v>-47000</v>
      </c>
      <c r="G19" s="17">
        <f t="shared" si="3"/>
        <v>3207000</v>
      </c>
      <c r="H19" s="11">
        <f t="shared" si="2"/>
        <v>106.89999999999999</v>
      </c>
      <c r="I19" s="13"/>
      <c r="J19" s="11"/>
    </row>
    <row r="20" spans="1:10">
      <c r="A20" s="12">
        <v>42844</v>
      </c>
      <c r="B20" s="17">
        <v>50000</v>
      </c>
      <c r="C20" s="17">
        <v>0</v>
      </c>
      <c r="D20" s="17">
        <f t="shared" si="4"/>
        <v>50000</v>
      </c>
      <c r="E20" s="17">
        <f t="shared" si="0"/>
        <v>50000</v>
      </c>
      <c r="F20" s="17" t="str">
        <f t="shared" si="1"/>
        <v xml:space="preserve"> </v>
      </c>
      <c r="G20" s="17">
        <f t="shared" si="3"/>
        <v>3257000</v>
      </c>
      <c r="H20" s="11">
        <f t="shared" si="2"/>
        <v>108.56666666666666</v>
      </c>
      <c r="I20" s="13"/>
      <c r="J20" s="11"/>
    </row>
    <row r="21" spans="1:10">
      <c r="A21" s="12">
        <v>42845</v>
      </c>
      <c r="B21" s="17">
        <v>10000</v>
      </c>
      <c r="C21" s="17">
        <v>53000</v>
      </c>
      <c r="D21" s="17">
        <f>SUM(B21:C21)</f>
        <v>63000</v>
      </c>
      <c r="E21" s="17">
        <f t="shared" si="0"/>
        <v>63000</v>
      </c>
      <c r="F21" s="17" t="str">
        <f t="shared" si="1"/>
        <v xml:space="preserve"> </v>
      </c>
      <c r="G21" s="17">
        <f t="shared" si="3"/>
        <v>3320000</v>
      </c>
      <c r="H21" s="11">
        <f t="shared" si="2"/>
        <v>110.66666666666667</v>
      </c>
      <c r="I21" s="13"/>
      <c r="J21" s="11"/>
    </row>
    <row r="22" spans="1:10">
      <c r="A22" s="12">
        <v>42846</v>
      </c>
      <c r="B22" s="17">
        <v>0</v>
      </c>
      <c r="C22" s="17">
        <v>0</v>
      </c>
      <c r="D22" s="17">
        <f t="shared" si="4"/>
        <v>0</v>
      </c>
      <c r="E22" s="17" t="str">
        <f t="shared" si="0"/>
        <v xml:space="preserve"> </v>
      </c>
      <c r="F22" s="17" t="str">
        <f t="shared" si="1"/>
        <v xml:space="preserve"> </v>
      </c>
      <c r="G22" s="17">
        <f t="shared" si="3"/>
        <v>3320000</v>
      </c>
      <c r="H22" s="11">
        <f t="shared" si="2"/>
        <v>110.66666666666667</v>
      </c>
      <c r="I22" s="13"/>
      <c r="J22" s="11"/>
    </row>
    <row r="23" spans="1:10">
      <c r="A23" s="12">
        <v>42847</v>
      </c>
      <c r="B23" s="17">
        <v>0</v>
      </c>
      <c r="C23" s="17">
        <v>0</v>
      </c>
      <c r="D23" s="17">
        <f t="shared" si="4"/>
        <v>0</v>
      </c>
      <c r="E23" s="17" t="str">
        <f t="shared" si="0"/>
        <v xml:space="preserve"> </v>
      </c>
      <c r="F23" s="17" t="str">
        <f t="shared" si="1"/>
        <v xml:space="preserve"> </v>
      </c>
      <c r="G23" s="17">
        <f t="shared" si="3"/>
        <v>3320000</v>
      </c>
      <c r="H23" s="11">
        <f t="shared" si="2"/>
        <v>110.66666666666667</v>
      </c>
      <c r="I23" s="13"/>
      <c r="J23" s="11"/>
    </row>
    <row r="24" spans="1:10">
      <c r="A24" s="12">
        <v>42848</v>
      </c>
      <c r="B24" s="17">
        <v>10000</v>
      </c>
      <c r="C24" s="17">
        <v>0</v>
      </c>
      <c r="D24" s="17">
        <f t="shared" si="4"/>
        <v>10000</v>
      </c>
      <c r="E24" s="17">
        <f t="shared" si="0"/>
        <v>10000</v>
      </c>
      <c r="F24" s="17" t="str">
        <f t="shared" si="1"/>
        <v xml:space="preserve"> </v>
      </c>
      <c r="G24" s="17">
        <f t="shared" si="3"/>
        <v>3330000</v>
      </c>
      <c r="H24" s="11">
        <f t="shared" si="2"/>
        <v>111.00000000000001</v>
      </c>
      <c r="I24" s="13"/>
      <c r="J24" s="11"/>
    </row>
    <row r="25" spans="1:10">
      <c r="A25" s="12">
        <v>42849</v>
      </c>
      <c r="B25" s="17">
        <v>5000</v>
      </c>
      <c r="C25" s="17">
        <v>0</v>
      </c>
      <c r="D25" s="17">
        <f t="shared" si="4"/>
        <v>5000</v>
      </c>
      <c r="E25" s="17">
        <f t="shared" si="0"/>
        <v>5000</v>
      </c>
      <c r="F25" s="17" t="str">
        <f t="shared" si="1"/>
        <v xml:space="preserve"> </v>
      </c>
      <c r="G25" s="17">
        <f t="shared" si="3"/>
        <v>3335000</v>
      </c>
      <c r="H25" s="11">
        <f t="shared" si="2"/>
        <v>111.16666666666666</v>
      </c>
      <c r="I25" s="13"/>
      <c r="J25" s="11"/>
    </row>
    <row r="26" spans="1:10">
      <c r="A26" s="12">
        <v>42850</v>
      </c>
      <c r="B26" s="17">
        <v>35000</v>
      </c>
      <c r="C26" s="17">
        <v>0</v>
      </c>
      <c r="D26" s="17">
        <f t="shared" si="4"/>
        <v>35000</v>
      </c>
      <c r="E26" s="17">
        <f t="shared" si="0"/>
        <v>35000</v>
      </c>
      <c r="F26" s="17" t="str">
        <f t="shared" si="1"/>
        <v xml:space="preserve"> </v>
      </c>
      <c r="G26" s="17">
        <f t="shared" si="3"/>
        <v>3370000</v>
      </c>
      <c r="H26" s="11">
        <f t="shared" si="2"/>
        <v>112.33333333333333</v>
      </c>
      <c r="I26" s="13"/>
      <c r="J26" s="11"/>
    </row>
    <row r="27" spans="1:10">
      <c r="A27" s="12">
        <v>42851</v>
      </c>
      <c r="B27" s="17">
        <v>-4400</v>
      </c>
      <c r="C27" s="17">
        <v>0</v>
      </c>
      <c r="D27" s="17">
        <f t="shared" si="4"/>
        <v>-4400</v>
      </c>
      <c r="E27" s="17" t="str">
        <f t="shared" si="0"/>
        <v xml:space="preserve"> </v>
      </c>
      <c r="F27" s="17">
        <f t="shared" si="1"/>
        <v>-4400</v>
      </c>
      <c r="G27" s="17">
        <f t="shared" si="3"/>
        <v>3365600</v>
      </c>
      <c r="H27" s="11">
        <f t="shared" si="2"/>
        <v>112.18666666666665</v>
      </c>
      <c r="I27" s="13"/>
      <c r="J27" s="11"/>
    </row>
    <row r="28" spans="1:10">
      <c r="A28" s="12">
        <v>42852</v>
      </c>
      <c r="B28" s="17">
        <v>10000</v>
      </c>
      <c r="C28" s="17">
        <v>117000</v>
      </c>
      <c r="D28" s="17">
        <f t="shared" si="4"/>
        <v>127000</v>
      </c>
      <c r="E28" s="17">
        <f t="shared" si="0"/>
        <v>127000</v>
      </c>
      <c r="F28" s="17" t="str">
        <f t="shared" si="1"/>
        <v xml:space="preserve"> </v>
      </c>
      <c r="G28" s="17">
        <f t="shared" si="3"/>
        <v>3492600</v>
      </c>
      <c r="H28" s="11">
        <f t="shared" si="2"/>
        <v>116.41999999999999</v>
      </c>
      <c r="I28" s="13"/>
      <c r="J28" s="11"/>
    </row>
    <row r="29" spans="1:10">
      <c r="A29" s="12">
        <v>42853</v>
      </c>
      <c r="B29" s="17">
        <v>10900</v>
      </c>
      <c r="C29" s="17">
        <v>0</v>
      </c>
      <c r="D29" s="17">
        <f t="shared" si="4"/>
        <v>10900</v>
      </c>
      <c r="E29" s="17">
        <f t="shared" si="0"/>
        <v>10900</v>
      </c>
      <c r="F29" s="17" t="str">
        <f t="shared" si="1"/>
        <v xml:space="preserve"> </v>
      </c>
      <c r="G29" s="17">
        <f t="shared" si="3"/>
        <v>3503500</v>
      </c>
      <c r="H29" s="11">
        <f t="shared" si="2"/>
        <v>116.78333333333333</v>
      </c>
    </row>
    <row r="30" spans="1:10">
      <c r="A30" s="12">
        <v>42854</v>
      </c>
      <c r="B30" s="17">
        <v>0</v>
      </c>
      <c r="C30" s="17">
        <v>0</v>
      </c>
      <c r="D30" s="17">
        <f t="shared" si="4"/>
        <v>0</v>
      </c>
      <c r="E30" s="17" t="str">
        <f t="shared" si="0"/>
        <v xml:space="preserve"> </v>
      </c>
      <c r="F30" s="17" t="str">
        <f t="shared" si="1"/>
        <v xml:space="preserve"> </v>
      </c>
      <c r="G30" s="17">
        <f t="shared" si="3"/>
        <v>3503500</v>
      </c>
      <c r="H30" s="11">
        <f t="shared" si="2"/>
        <v>116.78333333333333</v>
      </c>
    </row>
    <row r="31" spans="1:10">
      <c r="A31" s="12">
        <v>42855</v>
      </c>
      <c r="B31" s="17">
        <v>0</v>
      </c>
      <c r="C31" s="17">
        <v>0</v>
      </c>
      <c r="D31" s="17">
        <f t="shared" si="4"/>
        <v>0</v>
      </c>
      <c r="E31" s="17" t="str">
        <f t="shared" si="0"/>
        <v xml:space="preserve"> </v>
      </c>
      <c r="F31" s="17" t="str">
        <f t="shared" si="1"/>
        <v xml:space="preserve"> </v>
      </c>
      <c r="G31" s="17">
        <f t="shared" si="3"/>
        <v>3503500</v>
      </c>
      <c r="H31" s="11">
        <f t="shared" si="2"/>
        <v>116.78333333333333</v>
      </c>
    </row>
    <row r="32" spans="1:10">
      <c r="A32" s="12">
        <v>42856</v>
      </c>
      <c r="B32" s="17">
        <v>0</v>
      </c>
      <c r="C32" s="17">
        <v>0</v>
      </c>
      <c r="D32" s="17">
        <f t="shared" ref="D32:D95" si="5">SUM(B32:C32)</f>
        <v>0</v>
      </c>
      <c r="E32" s="17" t="str">
        <f t="shared" si="0"/>
        <v xml:space="preserve"> </v>
      </c>
      <c r="F32" s="17" t="str">
        <f t="shared" si="1"/>
        <v xml:space="preserve"> </v>
      </c>
      <c r="G32" s="17">
        <f t="shared" si="3"/>
        <v>3503500</v>
      </c>
      <c r="H32" s="11">
        <f t="shared" si="2"/>
        <v>116.78333333333333</v>
      </c>
    </row>
    <row r="33" spans="1:8">
      <c r="A33" s="12">
        <v>42857</v>
      </c>
      <c r="B33" s="17">
        <v>-5500</v>
      </c>
      <c r="C33" s="17">
        <v>0</v>
      </c>
      <c r="D33" s="17">
        <f t="shared" si="5"/>
        <v>-5500</v>
      </c>
      <c r="E33" s="17" t="str">
        <f t="shared" si="0"/>
        <v xml:space="preserve"> </v>
      </c>
      <c r="F33" s="17">
        <f t="shared" si="1"/>
        <v>-5500</v>
      </c>
      <c r="G33" s="17">
        <f t="shared" si="3"/>
        <v>3498000</v>
      </c>
      <c r="H33" s="11">
        <f t="shared" si="2"/>
        <v>116.6</v>
      </c>
    </row>
    <row r="34" spans="1:8">
      <c r="A34" s="12">
        <v>42858</v>
      </c>
      <c r="B34" s="17">
        <v>18300</v>
      </c>
      <c r="C34" s="17">
        <v>0</v>
      </c>
      <c r="D34" s="17">
        <f t="shared" si="5"/>
        <v>18300</v>
      </c>
      <c r="E34" s="17">
        <f t="shared" si="0"/>
        <v>18300</v>
      </c>
      <c r="F34" s="17" t="str">
        <f t="shared" si="1"/>
        <v xml:space="preserve"> </v>
      </c>
      <c r="G34" s="17">
        <f t="shared" si="3"/>
        <v>3516300</v>
      </c>
      <c r="H34" s="11">
        <f t="shared" si="2"/>
        <v>117.21</v>
      </c>
    </row>
    <row r="35" spans="1:8">
      <c r="A35" s="12">
        <v>42859</v>
      </c>
      <c r="B35" s="17">
        <v>-15000</v>
      </c>
      <c r="C35" s="17">
        <v>125000</v>
      </c>
      <c r="D35" s="17">
        <f t="shared" si="5"/>
        <v>110000</v>
      </c>
      <c r="E35" s="17">
        <f t="shared" si="0"/>
        <v>110000</v>
      </c>
      <c r="F35" s="17" t="str">
        <f t="shared" si="1"/>
        <v xml:space="preserve"> </v>
      </c>
      <c r="G35" s="17">
        <f t="shared" si="3"/>
        <v>3626300</v>
      </c>
      <c r="H35" s="11">
        <f t="shared" si="2"/>
        <v>120.87666666666668</v>
      </c>
    </row>
    <row r="36" spans="1:8">
      <c r="A36" s="12">
        <v>42860</v>
      </c>
      <c r="B36" s="17">
        <v>-23000</v>
      </c>
      <c r="C36" s="17">
        <v>0</v>
      </c>
      <c r="D36" s="17">
        <f t="shared" si="5"/>
        <v>-23000</v>
      </c>
      <c r="E36" s="17" t="str">
        <f t="shared" si="0"/>
        <v xml:space="preserve"> </v>
      </c>
      <c r="F36" s="17">
        <f t="shared" si="1"/>
        <v>-23000</v>
      </c>
      <c r="G36" s="17">
        <f t="shared" si="3"/>
        <v>3603300</v>
      </c>
      <c r="H36" s="11">
        <f t="shared" si="2"/>
        <v>120.11</v>
      </c>
    </row>
    <row r="37" spans="1:8">
      <c r="A37" s="12">
        <v>42861</v>
      </c>
      <c r="B37" s="17">
        <v>0</v>
      </c>
      <c r="C37" s="17">
        <v>0</v>
      </c>
      <c r="D37" s="17">
        <f>SUM(B37:C37)</f>
        <v>0</v>
      </c>
      <c r="E37" s="17" t="str">
        <f t="shared" si="0"/>
        <v xml:space="preserve"> </v>
      </c>
      <c r="F37" s="17" t="str">
        <f t="shared" si="1"/>
        <v xml:space="preserve"> </v>
      </c>
      <c r="G37" s="17">
        <f t="shared" si="3"/>
        <v>3603300</v>
      </c>
      <c r="H37" s="11">
        <f t="shared" si="2"/>
        <v>120.11</v>
      </c>
    </row>
    <row r="38" spans="1:8">
      <c r="A38" s="12">
        <v>42862</v>
      </c>
      <c r="B38" s="17">
        <v>0</v>
      </c>
      <c r="C38" s="17">
        <v>0</v>
      </c>
      <c r="D38" s="17">
        <f>SUM(B38:C38)</f>
        <v>0</v>
      </c>
      <c r="E38" s="17" t="str">
        <f t="shared" si="0"/>
        <v xml:space="preserve"> </v>
      </c>
      <c r="F38" s="17" t="str">
        <f t="shared" si="1"/>
        <v xml:space="preserve"> </v>
      </c>
      <c r="G38" s="17">
        <f t="shared" si="3"/>
        <v>3603300</v>
      </c>
      <c r="H38" s="11">
        <f t="shared" si="2"/>
        <v>120.11</v>
      </c>
    </row>
    <row r="39" spans="1:8">
      <c r="A39" s="12">
        <v>42863</v>
      </c>
      <c r="B39" s="17">
        <v>33000</v>
      </c>
      <c r="C39" s="17">
        <v>0</v>
      </c>
      <c r="D39" s="17">
        <f>SUM(B39:C39)</f>
        <v>33000</v>
      </c>
      <c r="E39" s="17">
        <f t="shared" si="0"/>
        <v>33000</v>
      </c>
      <c r="F39" s="17" t="str">
        <f t="shared" si="1"/>
        <v xml:space="preserve"> </v>
      </c>
      <c r="G39" s="17">
        <f t="shared" si="3"/>
        <v>3636300</v>
      </c>
      <c r="H39" s="11">
        <f t="shared" si="2"/>
        <v>121.21</v>
      </c>
    </row>
    <row r="40" spans="1:8">
      <c r="A40" s="12">
        <v>42864</v>
      </c>
      <c r="B40" s="17">
        <v>20700</v>
      </c>
      <c r="C40" s="17">
        <v>0</v>
      </c>
      <c r="D40" s="17">
        <f>SUM(B40:C40)</f>
        <v>20700</v>
      </c>
      <c r="E40" s="17">
        <f t="shared" si="0"/>
        <v>20700</v>
      </c>
      <c r="F40" s="17" t="str">
        <f t="shared" si="1"/>
        <v xml:space="preserve"> </v>
      </c>
      <c r="G40" s="17">
        <f t="shared" si="3"/>
        <v>3657000</v>
      </c>
      <c r="H40" s="11">
        <f t="shared" si="2"/>
        <v>121.9</v>
      </c>
    </row>
    <row r="41" spans="1:8">
      <c r="A41" s="12">
        <v>42865</v>
      </c>
      <c r="B41" s="17">
        <v>13500</v>
      </c>
      <c r="C41" s="17">
        <v>0</v>
      </c>
      <c r="D41" s="17">
        <f>SUM(B41:C41)</f>
        <v>13500</v>
      </c>
      <c r="E41" s="17">
        <f t="shared" si="0"/>
        <v>13500</v>
      </c>
      <c r="F41" s="17" t="str">
        <f t="shared" si="1"/>
        <v xml:space="preserve"> </v>
      </c>
      <c r="G41" s="17">
        <f t="shared" si="3"/>
        <v>3670500</v>
      </c>
      <c r="H41" s="11">
        <f t="shared" si="2"/>
        <v>122.35000000000001</v>
      </c>
    </row>
    <row r="42" spans="1:8">
      <c r="A42" s="12">
        <v>42866</v>
      </c>
      <c r="B42" s="17">
        <v>15000</v>
      </c>
      <c r="C42" s="17">
        <v>45400</v>
      </c>
      <c r="D42" s="17">
        <f>SUM(B42:C42)</f>
        <v>60400</v>
      </c>
      <c r="E42" s="17">
        <f t="shared" si="0"/>
        <v>60400</v>
      </c>
      <c r="F42" s="17" t="str">
        <f t="shared" si="1"/>
        <v xml:space="preserve"> </v>
      </c>
      <c r="G42" s="17">
        <f t="shared" si="3"/>
        <v>3730900</v>
      </c>
      <c r="H42" s="11">
        <f t="shared" si="2"/>
        <v>124.36333333333334</v>
      </c>
    </row>
    <row r="43" spans="1:8">
      <c r="A43" s="12">
        <v>42867</v>
      </c>
      <c r="B43" s="17">
        <v>-1700</v>
      </c>
      <c r="C43" s="17">
        <v>0</v>
      </c>
      <c r="D43" s="17">
        <f>SUM(B43:C43)</f>
        <v>-1700</v>
      </c>
      <c r="E43" s="17" t="str">
        <f t="shared" si="0"/>
        <v xml:space="preserve"> </v>
      </c>
      <c r="F43" s="17">
        <f t="shared" si="1"/>
        <v>-1700</v>
      </c>
      <c r="G43" s="17">
        <f t="shared" si="3"/>
        <v>3729200</v>
      </c>
      <c r="H43" s="11">
        <f t="shared" si="2"/>
        <v>124.30666666666667</v>
      </c>
    </row>
    <row r="44" spans="1:8">
      <c r="A44" s="12">
        <v>42868</v>
      </c>
      <c r="B44" s="17">
        <v>0</v>
      </c>
      <c r="C44" s="17">
        <v>0</v>
      </c>
      <c r="D44" s="17">
        <f t="shared" si="5"/>
        <v>0</v>
      </c>
      <c r="E44" s="17" t="str">
        <f t="shared" si="0"/>
        <v xml:space="preserve"> </v>
      </c>
      <c r="F44" s="17" t="str">
        <f t="shared" si="1"/>
        <v xml:space="preserve"> </v>
      </c>
      <c r="G44" s="17">
        <f t="shared" si="3"/>
        <v>3729200</v>
      </c>
      <c r="H44" s="11">
        <f t="shared" si="2"/>
        <v>124.30666666666667</v>
      </c>
    </row>
    <row r="45" spans="1:8">
      <c r="A45" s="12">
        <v>42869</v>
      </c>
      <c r="B45" s="17">
        <v>0</v>
      </c>
      <c r="C45" s="17">
        <v>0</v>
      </c>
      <c r="D45" s="17">
        <f t="shared" si="5"/>
        <v>0</v>
      </c>
      <c r="E45" s="17" t="str">
        <f t="shared" si="0"/>
        <v xml:space="preserve"> </v>
      </c>
      <c r="F45" s="17" t="str">
        <f t="shared" si="1"/>
        <v xml:space="preserve"> </v>
      </c>
      <c r="G45" s="17">
        <f t="shared" si="3"/>
        <v>3729200</v>
      </c>
      <c r="H45" s="11">
        <f t="shared" si="2"/>
        <v>124.30666666666667</v>
      </c>
    </row>
    <row r="46" spans="1:8">
      <c r="A46" s="12">
        <v>42870</v>
      </c>
      <c r="B46" s="17">
        <v>44500</v>
      </c>
      <c r="C46" s="17">
        <v>0</v>
      </c>
      <c r="D46" s="17">
        <f t="shared" si="5"/>
        <v>44500</v>
      </c>
      <c r="E46" s="17">
        <f t="shared" si="0"/>
        <v>44500</v>
      </c>
      <c r="F46" s="17" t="str">
        <f t="shared" si="1"/>
        <v xml:space="preserve"> </v>
      </c>
      <c r="G46" s="17">
        <f t="shared" si="3"/>
        <v>3773700</v>
      </c>
      <c r="H46" s="11">
        <f t="shared" si="2"/>
        <v>125.79</v>
      </c>
    </row>
    <row r="47" spans="1:8">
      <c r="A47" s="12">
        <v>42871</v>
      </c>
      <c r="B47" s="17">
        <v>9500</v>
      </c>
      <c r="C47" s="17">
        <v>0</v>
      </c>
      <c r="D47" s="17">
        <f t="shared" si="5"/>
        <v>9500</v>
      </c>
      <c r="E47" s="17">
        <f t="shared" si="0"/>
        <v>9500</v>
      </c>
      <c r="F47" s="17" t="str">
        <f t="shared" si="1"/>
        <v xml:space="preserve"> </v>
      </c>
      <c r="G47" s="17">
        <f t="shared" si="3"/>
        <v>3783200</v>
      </c>
      <c r="H47" s="11">
        <f t="shared" si="2"/>
        <v>126.10666666666665</v>
      </c>
    </row>
    <row r="48" spans="1:8">
      <c r="A48" s="12">
        <v>42872</v>
      </c>
      <c r="B48" s="17">
        <v>9400</v>
      </c>
      <c r="C48" s="17">
        <v>0</v>
      </c>
      <c r="D48" s="17">
        <f t="shared" si="5"/>
        <v>9400</v>
      </c>
      <c r="E48" s="17">
        <f t="shared" si="0"/>
        <v>9400</v>
      </c>
      <c r="F48" s="17" t="str">
        <f t="shared" si="1"/>
        <v xml:space="preserve"> </v>
      </c>
      <c r="G48" s="17">
        <f t="shared" si="3"/>
        <v>3792600</v>
      </c>
      <c r="H48" s="11">
        <f t="shared" si="2"/>
        <v>126.42</v>
      </c>
    </row>
    <row r="49" spans="1:8">
      <c r="A49" s="12">
        <v>42873</v>
      </c>
      <c r="B49" s="17">
        <v>-15000</v>
      </c>
      <c r="C49" s="17">
        <v>15500</v>
      </c>
      <c r="D49" s="17">
        <f t="shared" si="5"/>
        <v>500</v>
      </c>
      <c r="E49" s="17">
        <f t="shared" si="0"/>
        <v>500</v>
      </c>
      <c r="F49" s="17" t="str">
        <f t="shared" si="1"/>
        <v xml:space="preserve"> </v>
      </c>
      <c r="G49" s="17">
        <f t="shared" si="3"/>
        <v>3793100</v>
      </c>
      <c r="H49" s="11">
        <f t="shared" si="2"/>
        <v>126.43666666666667</v>
      </c>
    </row>
    <row r="50" spans="1:8">
      <c r="A50" s="12">
        <v>42874</v>
      </c>
      <c r="B50" s="17">
        <v>7000</v>
      </c>
      <c r="C50" s="17">
        <v>0</v>
      </c>
      <c r="D50" s="17">
        <f t="shared" si="5"/>
        <v>7000</v>
      </c>
      <c r="E50" s="17">
        <f t="shared" si="0"/>
        <v>7000</v>
      </c>
      <c r="F50" s="17" t="str">
        <f t="shared" si="1"/>
        <v xml:space="preserve"> </v>
      </c>
      <c r="G50" s="17">
        <f t="shared" si="3"/>
        <v>3800100</v>
      </c>
      <c r="H50" s="11">
        <f t="shared" si="2"/>
        <v>126.66999999999999</v>
      </c>
    </row>
    <row r="51" spans="1:8">
      <c r="A51" s="12">
        <v>42875</v>
      </c>
      <c r="B51" s="17">
        <v>0</v>
      </c>
      <c r="C51" s="17">
        <v>0</v>
      </c>
      <c r="D51" s="17">
        <f>SUM(B51:C51)</f>
        <v>0</v>
      </c>
      <c r="E51" s="17" t="str">
        <f>IF(D51&gt;0,D51," ")</f>
        <v xml:space="preserve"> </v>
      </c>
      <c r="F51" s="17" t="str">
        <f>IF(D51&lt;0,D51," ")</f>
        <v xml:space="preserve"> </v>
      </c>
      <c r="G51" s="17">
        <f>SUM(G50+D51)</f>
        <v>3800100</v>
      </c>
      <c r="H51" s="11">
        <f t="shared" si="2"/>
        <v>126.66999999999999</v>
      </c>
    </row>
    <row r="52" spans="1:8">
      <c r="A52" s="12">
        <v>42876</v>
      </c>
      <c r="B52" s="17">
        <v>0</v>
      </c>
      <c r="C52" s="17">
        <v>0</v>
      </c>
      <c r="D52" s="17">
        <f t="shared" si="5"/>
        <v>0</v>
      </c>
      <c r="E52" s="17" t="str">
        <f t="shared" si="0"/>
        <v xml:space="preserve"> </v>
      </c>
      <c r="F52" s="17" t="str">
        <f t="shared" si="1"/>
        <v xml:space="preserve"> </v>
      </c>
      <c r="G52" s="17">
        <f t="shared" si="3"/>
        <v>3800100</v>
      </c>
      <c r="H52" s="11">
        <f t="shared" si="2"/>
        <v>126.66999999999999</v>
      </c>
    </row>
    <row r="53" spans="1:8">
      <c r="A53" s="12">
        <v>42877</v>
      </c>
      <c r="B53" s="17">
        <v>3500</v>
      </c>
      <c r="C53" s="17">
        <v>0</v>
      </c>
      <c r="D53" s="17">
        <f t="shared" si="5"/>
        <v>3500</v>
      </c>
      <c r="E53" s="17">
        <f t="shared" si="0"/>
        <v>3500</v>
      </c>
      <c r="F53" s="17" t="str">
        <f>IF(D53&lt;0,D53," ")</f>
        <v xml:space="preserve"> </v>
      </c>
      <c r="G53" s="17">
        <f>SUM(G52+D53)</f>
        <v>3803600</v>
      </c>
      <c r="H53" s="11">
        <f t="shared" si="2"/>
        <v>126.78666666666668</v>
      </c>
    </row>
    <row r="54" spans="1:8">
      <c r="A54" s="12">
        <v>42878</v>
      </c>
      <c r="B54" s="17">
        <v>-47200</v>
      </c>
      <c r="C54" s="17">
        <v>0</v>
      </c>
      <c r="D54" s="17">
        <f t="shared" si="5"/>
        <v>-47200</v>
      </c>
      <c r="E54" s="17" t="str">
        <f t="shared" si="0"/>
        <v xml:space="preserve"> </v>
      </c>
      <c r="F54" s="17">
        <f t="shared" si="1"/>
        <v>-47200</v>
      </c>
      <c r="G54" s="17">
        <f t="shared" si="3"/>
        <v>3756400</v>
      </c>
      <c r="H54" s="11">
        <f t="shared" si="2"/>
        <v>125.21333333333334</v>
      </c>
    </row>
    <row r="55" spans="1:8">
      <c r="A55" s="12">
        <v>42879</v>
      </c>
      <c r="B55" s="17">
        <v>35700</v>
      </c>
      <c r="C55" s="17">
        <v>0</v>
      </c>
      <c r="D55" s="17">
        <f t="shared" si="5"/>
        <v>35700</v>
      </c>
      <c r="E55" s="17">
        <f t="shared" si="0"/>
        <v>35700</v>
      </c>
      <c r="F55" s="17" t="str">
        <f t="shared" si="1"/>
        <v xml:space="preserve"> </v>
      </c>
      <c r="G55" s="17">
        <f t="shared" si="3"/>
        <v>3792100</v>
      </c>
      <c r="H55" s="11">
        <f t="shared" si="2"/>
        <v>126.40333333333334</v>
      </c>
    </row>
    <row r="56" spans="1:8">
      <c r="A56" s="12">
        <v>42880</v>
      </c>
      <c r="B56" s="17">
        <v>-52000</v>
      </c>
      <c r="C56" s="17">
        <v>0</v>
      </c>
      <c r="D56" s="17">
        <f t="shared" si="5"/>
        <v>-52000</v>
      </c>
      <c r="E56" s="17" t="str">
        <f t="shared" si="0"/>
        <v xml:space="preserve"> </v>
      </c>
      <c r="F56" s="17">
        <f t="shared" si="1"/>
        <v>-52000</v>
      </c>
      <c r="G56" s="17">
        <f t="shared" si="3"/>
        <v>3740100</v>
      </c>
      <c r="H56" s="11">
        <f t="shared" si="2"/>
        <v>124.66999999999999</v>
      </c>
    </row>
    <row r="57" spans="1:8">
      <c r="A57" s="12">
        <v>42881</v>
      </c>
      <c r="B57" s="17">
        <v>-10000</v>
      </c>
      <c r="C57" s="17">
        <v>0</v>
      </c>
      <c r="D57" s="17">
        <f t="shared" si="5"/>
        <v>-10000</v>
      </c>
      <c r="E57" s="17" t="str">
        <f t="shared" si="0"/>
        <v xml:space="preserve"> </v>
      </c>
      <c r="F57" s="17">
        <f t="shared" si="1"/>
        <v>-10000</v>
      </c>
      <c r="G57" s="17">
        <f t="shared" si="3"/>
        <v>3730100</v>
      </c>
      <c r="H57" s="11">
        <f t="shared" si="2"/>
        <v>124.33666666666667</v>
      </c>
    </row>
    <row r="58" spans="1:8">
      <c r="A58" s="12">
        <v>42882</v>
      </c>
      <c r="B58" s="17">
        <v>0</v>
      </c>
      <c r="C58" s="17">
        <v>0</v>
      </c>
      <c r="D58" s="17">
        <f t="shared" si="5"/>
        <v>0</v>
      </c>
      <c r="E58" s="17" t="str">
        <f t="shared" si="0"/>
        <v xml:space="preserve"> </v>
      </c>
      <c r="F58" s="17" t="str">
        <f t="shared" si="1"/>
        <v xml:space="preserve"> </v>
      </c>
      <c r="G58" s="17">
        <f t="shared" si="3"/>
        <v>3730100</v>
      </c>
      <c r="H58" s="11">
        <f t="shared" si="2"/>
        <v>124.33666666666667</v>
      </c>
    </row>
    <row r="59" spans="1:8">
      <c r="A59" s="12">
        <v>42883</v>
      </c>
      <c r="B59" s="17">
        <v>0</v>
      </c>
      <c r="C59" s="17">
        <v>0</v>
      </c>
      <c r="D59" s="17">
        <f t="shared" si="5"/>
        <v>0</v>
      </c>
      <c r="E59" s="17" t="str">
        <f t="shared" si="0"/>
        <v xml:space="preserve"> </v>
      </c>
      <c r="F59" s="17" t="str">
        <f t="shared" si="1"/>
        <v xml:space="preserve"> </v>
      </c>
      <c r="G59" s="17">
        <f t="shared" si="3"/>
        <v>3730100</v>
      </c>
      <c r="H59" s="11">
        <f t="shared" si="2"/>
        <v>124.33666666666667</v>
      </c>
    </row>
    <row r="60" spans="1:8">
      <c r="A60" s="12">
        <v>42884</v>
      </c>
      <c r="B60" s="17">
        <v>-500</v>
      </c>
      <c r="C60" s="17">
        <v>0</v>
      </c>
      <c r="D60" s="17">
        <f t="shared" si="5"/>
        <v>-500</v>
      </c>
      <c r="E60" s="17" t="str">
        <f t="shared" si="0"/>
        <v xml:space="preserve"> </v>
      </c>
      <c r="F60" s="17">
        <f t="shared" si="1"/>
        <v>-500</v>
      </c>
      <c r="G60" s="17">
        <f t="shared" si="3"/>
        <v>3729600</v>
      </c>
      <c r="H60" s="11">
        <f t="shared" si="2"/>
        <v>124.32000000000001</v>
      </c>
    </row>
    <row r="61" spans="1:8">
      <c r="A61" s="12">
        <v>42885</v>
      </c>
      <c r="B61" s="17">
        <v>-4000</v>
      </c>
      <c r="C61" s="17">
        <v>0</v>
      </c>
      <c r="D61" s="17">
        <f t="shared" si="5"/>
        <v>-4000</v>
      </c>
      <c r="E61" s="17" t="str">
        <f t="shared" si="0"/>
        <v xml:space="preserve"> </v>
      </c>
      <c r="F61" s="17">
        <f t="shared" si="1"/>
        <v>-4000</v>
      </c>
      <c r="G61" s="17">
        <f t="shared" si="3"/>
        <v>3725600</v>
      </c>
      <c r="H61" s="11">
        <f t="shared" si="2"/>
        <v>124.18666666666667</v>
      </c>
    </row>
    <row r="62" spans="1:8">
      <c r="A62" s="12">
        <v>42886</v>
      </c>
      <c r="B62" s="17">
        <v>35100</v>
      </c>
      <c r="C62" s="17">
        <v>0</v>
      </c>
      <c r="D62" s="17">
        <f t="shared" si="5"/>
        <v>35100</v>
      </c>
      <c r="E62" s="17">
        <f t="shared" si="0"/>
        <v>35100</v>
      </c>
      <c r="F62" s="17" t="str">
        <f t="shared" si="1"/>
        <v xml:space="preserve"> </v>
      </c>
      <c r="G62" s="17">
        <f t="shared" si="3"/>
        <v>3760700</v>
      </c>
      <c r="H62" s="11">
        <f t="shared" si="2"/>
        <v>125.35666666666667</v>
      </c>
    </row>
    <row r="63" spans="1:8">
      <c r="A63" s="12">
        <v>42887</v>
      </c>
      <c r="B63" s="17">
        <v>0</v>
      </c>
      <c r="C63" s="17">
        <v>39800</v>
      </c>
      <c r="D63" s="17">
        <f t="shared" si="5"/>
        <v>39800</v>
      </c>
      <c r="E63" s="17">
        <f t="shared" si="0"/>
        <v>39800</v>
      </c>
      <c r="F63" s="17" t="str">
        <f t="shared" si="1"/>
        <v xml:space="preserve"> </v>
      </c>
      <c r="G63" s="17">
        <f t="shared" si="3"/>
        <v>3800500</v>
      </c>
      <c r="H63" s="11">
        <f t="shared" si="2"/>
        <v>126.68333333333332</v>
      </c>
    </row>
    <row r="64" spans="1:8">
      <c r="A64" s="12">
        <v>42888</v>
      </c>
      <c r="B64" s="17">
        <v>10200</v>
      </c>
      <c r="C64" s="17">
        <v>0</v>
      </c>
      <c r="D64" s="17">
        <f t="shared" si="5"/>
        <v>10200</v>
      </c>
      <c r="E64" s="17">
        <f t="shared" si="0"/>
        <v>10200</v>
      </c>
      <c r="F64" s="17" t="str">
        <f t="shared" si="1"/>
        <v xml:space="preserve"> </v>
      </c>
      <c r="G64" s="17">
        <f t="shared" si="3"/>
        <v>3810700</v>
      </c>
      <c r="H64" s="11">
        <f t="shared" si="2"/>
        <v>127.02333333333333</v>
      </c>
    </row>
    <row r="65" spans="1:8">
      <c r="A65" s="12">
        <v>42889</v>
      </c>
      <c r="B65" s="17">
        <v>0</v>
      </c>
      <c r="C65" s="17">
        <v>0</v>
      </c>
      <c r="D65" s="17">
        <f t="shared" si="5"/>
        <v>0</v>
      </c>
      <c r="E65" s="17" t="str">
        <f t="shared" si="0"/>
        <v xml:space="preserve"> </v>
      </c>
      <c r="F65" s="17" t="str">
        <f t="shared" si="1"/>
        <v xml:space="preserve"> </v>
      </c>
      <c r="G65" s="17">
        <f t="shared" si="3"/>
        <v>3810700</v>
      </c>
      <c r="H65" s="11">
        <f t="shared" si="2"/>
        <v>127.02333333333333</v>
      </c>
    </row>
    <row r="66" spans="1:8">
      <c r="A66" s="12">
        <v>42890</v>
      </c>
      <c r="B66" s="17">
        <v>0</v>
      </c>
      <c r="C66" s="17">
        <v>0</v>
      </c>
      <c r="D66" s="17">
        <f t="shared" si="5"/>
        <v>0</v>
      </c>
      <c r="E66" s="17" t="str">
        <f t="shared" si="0"/>
        <v xml:space="preserve"> </v>
      </c>
      <c r="F66" s="17" t="str">
        <f t="shared" si="1"/>
        <v xml:space="preserve"> </v>
      </c>
      <c r="G66" s="17">
        <f t="shared" si="3"/>
        <v>3810700</v>
      </c>
      <c r="H66" s="11">
        <f t="shared" si="2"/>
        <v>127.02333333333333</v>
      </c>
    </row>
    <row r="67" spans="1:8">
      <c r="A67" s="12">
        <v>42891</v>
      </c>
      <c r="B67" s="17">
        <v>14400</v>
      </c>
      <c r="C67" s="17">
        <v>0</v>
      </c>
      <c r="D67" s="17">
        <f t="shared" si="5"/>
        <v>14400</v>
      </c>
      <c r="E67" s="17">
        <f t="shared" ref="E67:E130" si="6">IF(D67&gt;0,D67," ")</f>
        <v>14400</v>
      </c>
      <c r="F67" s="17" t="str">
        <f t="shared" ref="F67:F130" si="7">IF(D67&lt;0,D67," ")</f>
        <v xml:space="preserve"> </v>
      </c>
      <c r="G67" s="17">
        <f t="shared" si="3"/>
        <v>3825100</v>
      </c>
      <c r="H67" s="11">
        <f t="shared" ref="H67:H130" si="8">(G67/3000000)*100</f>
        <v>127.50333333333333</v>
      </c>
    </row>
    <row r="68" spans="1:8">
      <c r="A68" s="12">
        <v>42892</v>
      </c>
      <c r="B68" s="17">
        <v>4200</v>
      </c>
      <c r="C68" s="17">
        <v>0</v>
      </c>
      <c r="D68" s="17">
        <f t="shared" si="5"/>
        <v>4200</v>
      </c>
      <c r="E68" s="17">
        <f t="shared" si="6"/>
        <v>4200</v>
      </c>
      <c r="F68" s="17" t="str">
        <f t="shared" si="7"/>
        <v xml:space="preserve"> </v>
      </c>
      <c r="G68" s="17">
        <f t="shared" ref="G68:G131" si="9">SUM(G67+D68)</f>
        <v>3829300</v>
      </c>
      <c r="H68" s="11">
        <f t="shared" si="8"/>
        <v>127.64333333333333</v>
      </c>
    </row>
    <row r="69" spans="1:8">
      <c r="A69" s="12">
        <v>42893</v>
      </c>
      <c r="B69" s="17">
        <v>23900</v>
      </c>
      <c r="C69" s="17">
        <v>0</v>
      </c>
      <c r="D69" s="17">
        <f t="shared" si="5"/>
        <v>23900</v>
      </c>
      <c r="E69" s="17">
        <f t="shared" si="6"/>
        <v>23900</v>
      </c>
      <c r="F69" s="17" t="str">
        <f t="shared" si="7"/>
        <v xml:space="preserve"> </v>
      </c>
      <c r="G69" s="17">
        <f t="shared" si="9"/>
        <v>3853200</v>
      </c>
      <c r="H69" s="11">
        <f t="shared" si="8"/>
        <v>128.44</v>
      </c>
    </row>
    <row r="70" spans="1:8">
      <c r="A70" s="12">
        <v>42894</v>
      </c>
      <c r="B70" s="17">
        <v>22300</v>
      </c>
      <c r="C70" s="17">
        <v>45200</v>
      </c>
      <c r="D70" s="17">
        <f t="shared" si="5"/>
        <v>67500</v>
      </c>
      <c r="E70" s="17">
        <f t="shared" si="6"/>
        <v>67500</v>
      </c>
      <c r="F70" s="17" t="str">
        <f t="shared" si="7"/>
        <v xml:space="preserve"> </v>
      </c>
      <c r="G70" s="17">
        <f t="shared" si="9"/>
        <v>3920700</v>
      </c>
      <c r="H70" s="11">
        <f t="shared" si="8"/>
        <v>130.69</v>
      </c>
    </row>
    <row r="71" spans="1:8">
      <c r="A71" s="12">
        <v>42895</v>
      </c>
      <c r="B71" s="17">
        <v>1800</v>
      </c>
      <c r="C71" s="17">
        <v>0</v>
      </c>
      <c r="D71" s="17">
        <f t="shared" si="5"/>
        <v>1800</v>
      </c>
      <c r="E71" s="17">
        <f t="shared" si="6"/>
        <v>1800</v>
      </c>
      <c r="F71" s="17" t="str">
        <f t="shared" si="7"/>
        <v xml:space="preserve"> </v>
      </c>
      <c r="G71" s="17">
        <f t="shared" si="9"/>
        <v>3922500</v>
      </c>
      <c r="H71" s="11">
        <f t="shared" si="8"/>
        <v>130.75</v>
      </c>
    </row>
    <row r="72" spans="1:8">
      <c r="A72" s="12">
        <v>42896</v>
      </c>
      <c r="B72" s="17">
        <v>0</v>
      </c>
      <c r="C72" s="17">
        <v>0</v>
      </c>
      <c r="D72" s="17">
        <f t="shared" si="5"/>
        <v>0</v>
      </c>
      <c r="E72" s="17" t="str">
        <f t="shared" si="6"/>
        <v xml:space="preserve"> </v>
      </c>
      <c r="F72" s="17" t="str">
        <f t="shared" si="7"/>
        <v xml:space="preserve"> </v>
      </c>
      <c r="G72" s="17">
        <f t="shared" si="9"/>
        <v>3922500</v>
      </c>
      <c r="H72" s="11">
        <f t="shared" si="8"/>
        <v>130.75</v>
      </c>
    </row>
    <row r="73" spans="1:8">
      <c r="A73" s="12">
        <v>42897</v>
      </c>
      <c r="B73" s="17">
        <v>0</v>
      </c>
      <c r="C73" s="17">
        <v>0</v>
      </c>
      <c r="D73" s="17">
        <f t="shared" si="5"/>
        <v>0</v>
      </c>
      <c r="E73" s="17" t="str">
        <f t="shared" si="6"/>
        <v xml:space="preserve"> </v>
      </c>
      <c r="F73" s="17" t="str">
        <f t="shared" si="7"/>
        <v xml:space="preserve"> </v>
      </c>
      <c r="G73" s="17">
        <f t="shared" si="9"/>
        <v>3922500</v>
      </c>
      <c r="H73" s="11">
        <f t="shared" si="8"/>
        <v>130.75</v>
      </c>
    </row>
    <row r="74" spans="1:8">
      <c r="A74" s="12">
        <v>42898</v>
      </c>
      <c r="B74" s="17">
        <v>-12280</v>
      </c>
      <c r="C74" s="17">
        <v>0</v>
      </c>
      <c r="D74" s="17">
        <f t="shared" si="5"/>
        <v>-12280</v>
      </c>
      <c r="E74" s="17" t="str">
        <f t="shared" si="6"/>
        <v xml:space="preserve"> </v>
      </c>
      <c r="F74" s="17">
        <f t="shared" si="7"/>
        <v>-12280</v>
      </c>
      <c r="G74" s="17">
        <f t="shared" si="9"/>
        <v>3910220</v>
      </c>
      <c r="H74" s="11">
        <f t="shared" si="8"/>
        <v>130.34066666666666</v>
      </c>
    </row>
    <row r="75" spans="1:8">
      <c r="A75" s="12">
        <v>42899</v>
      </c>
      <c r="B75" s="17">
        <v>21700</v>
      </c>
      <c r="C75" s="17">
        <v>0</v>
      </c>
      <c r="D75" s="17">
        <f t="shared" si="5"/>
        <v>21700</v>
      </c>
      <c r="E75" s="17">
        <f t="shared" si="6"/>
        <v>21700</v>
      </c>
      <c r="F75" s="17" t="str">
        <f t="shared" si="7"/>
        <v xml:space="preserve"> </v>
      </c>
      <c r="G75" s="17">
        <f t="shared" si="9"/>
        <v>3931920</v>
      </c>
      <c r="H75" s="11">
        <f t="shared" si="8"/>
        <v>131.06399999999999</v>
      </c>
    </row>
    <row r="76" spans="1:8">
      <c r="A76" s="12">
        <v>42900</v>
      </c>
      <c r="B76" s="17">
        <v>34000</v>
      </c>
      <c r="C76" s="17">
        <v>0</v>
      </c>
      <c r="D76" s="17">
        <f t="shared" si="5"/>
        <v>34000</v>
      </c>
      <c r="E76" s="17">
        <f t="shared" si="6"/>
        <v>34000</v>
      </c>
      <c r="F76" s="17" t="str">
        <f t="shared" si="7"/>
        <v xml:space="preserve"> </v>
      </c>
      <c r="G76" s="17">
        <f t="shared" si="9"/>
        <v>3965920</v>
      </c>
      <c r="H76" s="11">
        <f t="shared" si="8"/>
        <v>132.19733333333332</v>
      </c>
    </row>
    <row r="77" spans="1:8">
      <c r="A77" s="12">
        <v>42901</v>
      </c>
      <c r="B77" s="17">
        <v>21500</v>
      </c>
      <c r="C77" s="17">
        <v>58000</v>
      </c>
      <c r="D77" s="17">
        <f>SUM(B77:C77)</f>
        <v>79500</v>
      </c>
      <c r="E77" s="17">
        <f t="shared" si="6"/>
        <v>79500</v>
      </c>
      <c r="F77" s="17" t="str">
        <f t="shared" si="7"/>
        <v xml:space="preserve"> </v>
      </c>
      <c r="G77" s="17">
        <f t="shared" si="9"/>
        <v>4045420</v>
      </c>
      <c r="H77" s="11">
        <f t="shared" si="8"/>
        <v>134.84733333333335</v>
      </c>
    </row>
    <row r="78" spans="1:8">
      <c r="A78" s="12">
        <v>42902</v>
      </c>
      <c r="B78" s="17">
        <v>31800</v>
      </c>
      <c r="C78" s="17">
        <v>0</v>
      </c>
      <c r="D78" s="17">
        <f t="shared" si="5"/>
        <v>31800</v>
      </c>
      <c r="E78" s="17">
        <f t="shared" si="6"/>
        <v>31800</v>
      </c>
      <c r="F78" s="17" t="str">
        <f t="shared" si="7"/>
        <v xml:space="preserve"> </v>
      </c>
      <c r="G78" s="17">
        <f t="shared" si="9"/>
        <v>4077220</v>
      </c>
      <c r="H78" s="11">
        <f t="shared" si="8"/>
        <v>135.90733333333333</v>
      </c>
    </row>
    <row r="79" spans="1:8">
      <c r="A79" s="12">
        <v>42903</v>
      </c>
      <c r="B79" s="17">
        <v>0</v>
      </c>
      <c r="C79" s="17">
        <v>0</v>
      </c>
      <c r="D79" s="17">
        <f t="shared" si="5"/>
        <v>0</v>
      </c>
      <c r="E79" s="17" t="str">
        <f t="shared" si="6"/>
        <v xml:space="preserve"> </v>
      </c>
      <c r="F79" s="17" t="str">
        <f t="shared" si="7"/>
        <v xml:space="preserve"> </v>
      </c>
      <c r="G79" s="17">
        <f t="shared" si="9"/>
        <v>4077220</v>
      </c>
      <c r="H79" s="11">
        <f t="shared" si="8"/>
        <v>135.90733333333333</v>
      </c>
    </row>
    <row r="80" spans="1:8">
      <c r="A80" s="12">
        <v>42904</v>
      </c>
      <c r="B80" s="17">
        <v>0</v>
      </c>
      <c r="C80" s="17">
        <v>0</v>
      </c>
      <c r="D80" s="17">
        <f t="shared" si="5"/>
        <v>0</v>
      </c>
      <c r="E80" s="17" t="str">
        <f t="shared" si="6"/>
        <v xml:space="preserve"> </v>
      </c>
      <c r="F80" s="17" t="str">
        <f t="shared" si="7"/>
        <v xml:space="preserve"> </v>
      </c>
      <c r="G80" s="17">
        <f t="shared" si="9"/>
        <v>4077220</v>
      </c>
      <c r="H80" s="11">
        <f t="shared" si="8"/>
        <v>135.90733333333333</v>
      </c>
    </row>
    <row r="81" spans="1:8">
      <c r="A81" s="12">
        <v>42905</v>
      </c>
      <c r="B81" s="17">
        <v>-2200</v>
      </c>
      <c r="C81" s="17">
        <v>0</v>
      </c>
      <c r="D81" s="17">
        <f t="shared" si="5"/>
        <v>-2200</v>
      </c>
      <c r="E81" s="17" t="str">
        <f t="shared" si="6"/>
        <v xml:space="preserve"> </v>
      </c>
      <c r="F81" s="17">
        <f t="shared" si="7"/>
        <v>-2200</v>
      </c>
      <c r="G81" s="17">
        <f t="shared" si="9"/>
        <v>4075020</v>
      </c>
      <c r="H81" s="11">
        <f t="shared" si="8"/>
        <v>135.834</v>
      </c>
    </row>
    <row r="82" spans="1:8">
      <c r="A82" s="12">
        <v>42906</v>
      </c>
      <c r="B82" s="17">
        <v>24800</v>
      </c>
      <c r="C82" s="17">
        <v>0</v>
      </c>
      <c r="D82" s="17">
        <f t="shared" si="5"/>
        <v>24800</v>
      </c>
      <c r="E82" s="17">
        <f t="shared" si="6"/>
        <v>24800</v>
      </c>
      <c r="F82" s="17" t="str">
        <f t="shared" si="7"/>
        <v xml:space="preserve"> </v>
      </c>
      <c r="G82" s="17">
        <f t="shared" si="9"/>
        <v>4099820</v>
      </c>
      <c r="H82" s="11">
        <f t="shared" si="8"/>
        <v>136.66066666666669</v>
      </c>
    </row>
    <row r="83" spans="1:8">
      <c r="A83" s="12">
        <v>42907</v>
      </c>
      <c r="B83" s="17">
        <v>15200</v>
      </c>
      <c r="C83" s="17">
        <v>0</v>
      </c>
      <c r="D83" s="17">
        <f t="shared" si="5"/>
        <v>15200</v>
      </c>
      <c r="E83" s="17">
        <f t="shared" si="6"/>
        <v>15200</v>
      </c>
      <c r="F83" s="17" t="str">
        <f t="shared" si="7"/>
        <v xml:space="preserve"> </v>
      </c>
      <c r="G83" s="17">
        <f t="shared" si="9"/>
        <v>4115020</v>
      </c>
      <c r="H83" s="11">
        <f t="shared" si="8"/>
        <v>137.16733333333332</v>
      </c>
    </row>
    <row r="84" spans="1:8">
      <c r="A84" s="12">
        <v>42908</v>
      </c>
      <c r="B84" s="17">
        <v>0</v>
      </c>
      <c r="C84" s="17">
        <v>14200</v>
      </c>
      <c r="D84" s="17">
        <f t="shared" si="5"/>
        <v>14200</v>
      </c>
      <c r="E84" s="17">
        <f t="shared" si="6"/>
        <v>14200</v>
      </c>
      <c r="F84" s="17" t="str">
        <f t="shared" si="7"/>
        <v xml:space="preserve"> </v>
      </c>
      <c r="G84" s="17">
        <f t="shared" si="9"/>
        <v>4129220</v>
      </c>
      <c r="H84" s="11">
        <f t="shared" si="8"/>
        <v>137.64066666666665</v>
      </c>
    </row>
    <row r="85" spans="1:8">
      <c r="A85" s="12">
        <v>42909</v>
      </c>
      <c r="B85" s="17">
        <v>6000</v>
      </c>
      <c r="C85" s="17">
        <v>0</v>
      </c>
      <c r="D85" s="17">
        <f t="shared" si="5"/>
        <v>6000</v>
      </c>
      <c r="E85" s="17">
        <f t="shared" si="6"/>
        <v>6000</v>
      </c>
      <c r="F85" s="17" t="str">
        <f t="shared" si="7"/>
        <v xml:space="preserve"> </v>
      </c>
      <c r="G85" s="17">
        <f t="shared" si="9"/>
        <v>4135220</v>
      </c>
      <c r="H85" s="11">
        <f t="shared" si="8"/>
        <v>137.84066666666666</v>
      </c>
    </row>
    <row r="86" spans="1:8">
      <c r="A86" s="12">
        <v>42910</v>
      </c>
      <c r="B86" s="17">
        <v>0</v>
      </c>
      <c r="C86" s="17">
        <v>0</v>
      </c>
      <c r="D86" s="17">
        <f t="shared" si="5"/>
        <v>0</v>
      </c>
      <c r="E86" s="17" t="str">
        <f t="shared" si="6"/>
        <v xml:space="preserve"> </v>
      </c>
      <c r="F86" s="17" t="str">
        <f t="shared" si="7"/>
        <v xml:space="preserve"> </v>
      </c>
      <c r="G86" s="17">
        <f t="shared" si="9"/>
        <v>4135220</v>
      </c>
      <c r="H86" s="11">
        <f t="shared" si="8"/>
        <v>137.84066666666666</v>
      </c>
    </row>
    <row r="87" spans="1:8">
      <c r="A87" s="12">
        <v>42911</v>
      </c>
      <c r="B87" s="17">
        <v>0</v>
      </c>
      <c r="C87" s="17">
        <v>0</v>
      </c>
      <c r="D87" s="17">
        <f t="shared" si="5"/>
        <v>0</v>
      </c>
      <c r="E87" s="17" t="str">
        <f t="shared" si="6"/>
        <v xml:space="preserve"> </v>
      </c>
      <c r="F87" s="17" t="str">
        <f t="shared" si="7"/>
        <v xml:space="preserve"> </v>
      </c>
      <c r="G87" s="17">
        <f t="shared" si="9"/>
        <v>4135220</v>
      </c>
      <c r="H87" s="11">
        <f t="shared" si="8"/>
        <v>137.84066666666666</v>
      </c>
    </row>
    <row r="88" spans="1:8">
      <c r="A88" s="12">
        <v>42912</v>
      </c>
      <c r="B88" s="17">
        <v>-27000</v>
      </c>
      <c r="C88" s="17">
        <v>0</v>
      </c>
      <c r="D88" s="17">
        <f t="shared" si="5"/>
        <v>-27000</v>
      </c>
      <c r="E88" s="17" t="str">
        <f t="shared" si="6"/>
        <v xml:space="preserve"> </v>
      </c>
      <c r="F88" s="17">
        <f t="shared" si="7"/>
        <v>-27000</v>
      </c>
      <c r="G88" s="17">
        <f t="shared" si="9"/>
        <v>4108220</v>
      </c>
      <c r="H88" s="11">
        <f t="shared" si="8"/>
        <v>136.94066666666666</v>
      </c>
    </row>
    <row r="89" spans="1:8">
      <c r="A89" s="12">
        <v>42913</v>
      </c>
      <c r="B89" s="17">
        <v>20500</v>
      </c>
      <c r="C89" s="17">
        <v>0</v>
      </c>
      <c r="D89" s="17">
        <f t="shared" si="5"/>
        <v>20500</v>
      </c>
      <c r="E89" s="17">
        <f t="shared" si="6"/>
        <v>20500</v>
      </c>
      <c r="F89" s="17" t="str">
        <f t="shared" si="7"/>
        <v xml:space="preserve"> </v>
      </c>
      <c r="G89" s="17">
        <f t="shared" si="9"/>
        <v>4128720</v>
      </c>
      <c r="H89" s="11">
        <f t="shared" si="8"/>
        <v>137.624</v>
      </c>
    </row>
    <row r="90" spans="1:8">
      <c r="A90" s="12">
        <v>42914</v>
      </c>
      <c r="B90" s="17">
        <v>1600</v>
      </c>
      <c r="C90" s="17">
        <v>0</v>
      </c>
      <c r="D90" s="17">
        <f t="shared" si="5"/>
        <v>1600</v>
      </c>
      <c r="E90" s="17">
        <f t="shared" si="6"/>
        <v>1600</v>
      </c>
      <c r="F90" s="17" t="str">
        <f t="shared" si="7"/>
        <v xml:space="preserve"> </v>
      </c>
      <c r="G90" s="17">
        <f t="shared" si="9"/>
        <v>4130320</v>
      </c>
      <c r="H90" s="11">
        <f t="shared" si="8"/>
        <v>137.67733333333334</v>
      </c>
    </row>
    <row r="91" spans="1:8">
      <c r="A91" s="12">
        <v>42915</v>
      </c>
      <c r="B91" s="17">
        <v>0</v>
      </c>
      <c r="C91" s="17">
        <v>-6500</v>
      </c>
      <c r="D91" s="17">
        <f t="shared" si="5"/>
        <v>-6500</v>
      </c>
      <c r="E91" s="17" t="str">
        <f t="shared" si="6"/>
        <v xml:space="preserve"> </v>
      </c>
      <c r="F91" s="17">
        <f t="shared" si="7"/>
        <v>-6500</v>
      </c>
      <c r="G91" s="17">
        <f t="shared" si="9"/>
        <v>4123820</v>
      </c>
      <c r="H91" s="11">
        <f t="shared" si="8"/>
        <v>137.46066666666667</v>
      </c>
    </row>
    <row r="92" spans="1:8">
      <c r="A92" s="12">
        <v>42916</v>
      </c>
      <c r="B92" s="17">
        <v>0</v>
      </c>
      <c r="C92" s="17">
        <v>0</v>
      </c>
      <c r="D92" s="17">
        <f t="shared" si="5"/>
        <v>0</v>
      </c>
      <c r="E92" s="17" t="str">
        <f t="shared" si="6"/>
        <v xml:space="preserve"> </v>
      </c>
      <c r="F92" s="17" t="str">
        <f t="shared" si="7"/>
        <v xml:space="preserve"> </v>
      </c>
      <c r="G92" s="17">
        <f t="shared" si="9"/>
        <v>4123820</v>
      </c>
      <c r="H92" s="11">
        <f t="shared" si="8"/>
        <v>137.46066666666667</v>
      </c>
    </row>
    <row r="93" spans="1:8">
      <c r="A93" s="12">
        <v>42917</v>
      </c>
      <c r="B93" s="17">
        <v>0</v>
      </c>
      <c r="C93" s="17">
        <v>0</v>
      </c>
      <c r="D93" s="17">
        <f t="shared" si="5"/>
        <v>0</v>
      </c>
      <c r="E93" s="17" t="str">
        <f t="shared" si="6"/>
        <v xml:space="preserve"> </v>
      </c>
      <c r="F93" s="17" t="str">
        <f t="shared" si="7"/>
        <v xml:space="preserve"> </v>
      </c>
      <c r="G93" s="17">
        <f t="shared" si="9"/>
        <v>4123820</v>
      </c>
      <c r="H93" s="11">
        <f t="shared" si="8"/>
        <v>137.46066666666667</v>
      </c>
    </row>
    <row r="94" spans="1:8">
      <c r="A94" s="12">
        <v>42918</v>
      </c>
      <c r="B94" s="17">
        <v>0</v>
      </c>
      <c r="C94" s="17">
        <v>0</v>
      </c>
      <c r="D94" s="17">
        <f t="shared" si="5"/>
        <v>0</v>
      </c>
      <c r="E94" s="17" t="str">
        <f t="shared" si="6"/>
        <v xml:space="preserve"> </v>
      </c>
      <c r="F94" s="17" t="str">
        <f t="shared" si="7"/>
        <v xml:space="preserve"> </v>
      </c>
      <c r="G94" s="17">
        <f t="shared" si="9"/>
        <v>4123820</v>
      </c>
      <c r="H94" s="11">
        <f t="shared" si="8"/>
        <v>137.46066666666667</v>
      </c>
    </row>
    <row r="95" spans="1:8">
      <c r="A95" s="12">
        <v>42919</v>
      </c>
      <c r="B95" s="17">
        <v>0</v>
      </c>
      <c r="C95" s="17">
        <v>0</v>
      </c>
      <c r="D95" s="17">
        <f t="shared" si="5"/>
        <v>0</v>
      </c>
      <c r="E95" s="17" t="str">
        <f t="shared" si="6"/>
        <v xml:space="preserve"> </v>
      </c>
      <c r="F95" s="17" t="str">
        <f t="shared" si="7"/>
        <v xml:space="preserve"> </v>
      </c>
      <c r="G95" s="17">
        <f t="shared" si="9"/>
        <v>4123820</v>
      </c>
      <c r="H95" s="11">
        <f t="shared" si="8"/>
        <v>137.46066666666667</v>
      </c>
    </row>
    <row r="96" spans="1:8">
      <c r="A96" s="12">
        <v>42920</v>
      </c>
      <c r="B96" s="17">
        <v>400</v>
      </c>
      <c r="C96" s="17">
        <v>0</v>
      </c>
      <c r="D96" s="17">
        <f t="shared" ref="D96:D159" si="10">SUM(B96:C96)</f>
        <v>400</v>
      </c>
      <c r="E96" s="17">
        <f t="shared" si="6"/>
        <v>400</v>
      </c>
      <c r="F96" s="17" t="str">
        <f t="shared" si="7"/>
        <v xml:space="preserve"> </v>
      </c>
      <c r="G96" s="17">
        <f t="shared" si="9"/>
        <v>4124220</v>
      </c>
      <c r="H96" s="11">
        <f t="shared" si="8"/>
        <v>137.47400000000002</v>
      </c>
    </row>
    <row r="97" spans="1:8">
      <c r="A97" s="12">
        <v>42921</v>
      </c>
      <c r="B97" s="17">
        <v>27400</v>
      </c>
      <c r="C97" s="17">
        <v>0</v>
      </c>
      <c r="D97" s="17">
        <f t="shared" si="10"/>
        <v>27400</v>
      </c>
      <c r="E97" s="17">
        <f t="shared" si="6"/>
        <v>27400</v>
      </c>
      <c r="F97" s="17" t="str">
        <f t="shared" si="7"/>
        <v xml:space="preserve"> </v>
      </c>
      <c r="G97" s="17">
        <f t="shared" si="9"/>
        <v>4151620</v>
      </c>
      <c r="H97" s="11">
        <f t="shared" si="8"/>
        <v>138.38733333333332</v>
      </c>
    </row>
    <row r="98" spans="1:8">
      <c r="A98" s="12">
        <v>42922</v>
      </c>
      <c r="B98" s="17">
        <v>9200</v>
      </c>
      <c r="C98" s="17">
        <v>11000</v>
      </c>
      <c r="D98" s="17">
        <f t="shared" si="10"/>
        <v>20200</v>
      </c>
      <c r="E98" s="17">
        <f t="shared" si="6"/>
        <v>20200</v>
      </c>
      <c r="F98" s="17" t="str">
        <f t="shared" si="7"/>
        <v xml:space="preserve"> </v>
      </c>
      <c r="G98" s="17">
        <f t="shared" si="9"/>
        <v>4171820</v>
      </c>
      <c r="H98" s="11">
        <f t="shared" si="8"/>
        <v>139.06066666666669</v>
      </c>
    </row>
    <row r="99" spans="1:8">
      <c r="A99" s="12">
        <v>42923</v>
      </c>
      <c r="B99" s="17">
        <v>2400</v>
      </c>
      <c r="C99" s="17">
        <v>0</v>
      </c>
      <c r="D99" s="17">
        <f t="shared" si="10"/>
        <v>2400</v>
      </c>
      <c r="E99" s="17">
        <f t="shared" si="6"/>
        <v>2400</v>
      </c>
      <c r="F99" s="17" t="str">
        <f t="shared" si="7"/>
        <v xml:space="preserve"> </v>
      </c>
      <c r="G99" s="17">
        <f t="shared" si="9"/>
        <v>4174220</v>
      </c>
      <c r="H99" s="11">
        <f t="shared" si="8"/>
        <v>139.14066666666668</v>
      </c>
    </row>
    <row r="100" spans="1:8">
      <c r="A100" s="12">
        <v>42924</v>
      </c>
      <c r="B100" s="17">
        <v>0</v>
      </c>
      <c r="C100" s="17">
        <v>0</v>
      </c>
      <c r="D100" s="17">
        <f t="shared" si="10"/>
        <v>0</v>
      </c>
      <c r="E100" s="17" t="str">
        <f t="shared" si="6"/>
        <v xml:space="preserve"> </v>
      </c>
      <c r="F100" s="17" t="str">
        <f t="shared" si="7"/>
        <v xml:space="preserve"> </v>
      </c>
      <c r="G100" s="17">
        <f t="shared" si="9"/>
        <v>4174220</v>
      </c>
      <c r="H100" s="11">
        <f t="shared" si="8"/>
        <v>139.14066666666668</v>
      </c>
    </row>
    <row r="101" spans="1:8">
      <c r="A101" s="12">
        <v>42925</v>
      </c>
      <c r="B101" s="17">
        <v>0</v>
      </c>
      <c r="C101" s="17">
        <v>0</v>
      </c>
      <c r="D101" s="17">
        <f t="shared" si="10"/>
        <v>0</v>
      </c>
      <c r="E101" s="17" t="str">
        <f t="shared" si="6"/>
        <v xml:space="preserve"> </v>
      </c>
      <c r="F101" s="17" t="str">
        <f t="shared" si="7"/>
        <v xml:space="preserve"> </v>
      </c>
      <c r="G101" s="17">
        <f t="shared" si="9"/>
        <v>4174220</v>
      </c>
      <c r="H101" s="11">
        <f t="shared" si="8"/>
        <v>139.14066666666668</v>
      </c>
    </row>
    <row r="102" spans="1:8">
      <c r="A102" s="12">
        <v>42926</v>
      </c>
      <c r="B102" s="17">
        <v>-18200</v>
      </c>
      <c r="C102" s="17">
        <v>0</v>
      </c>
      <c r="D102" s="17">
        <f t="shared" si="10"/>
        <v>-18200</v>
      </c>
      <c r="E102" s="17" t="str">
        <f t="shared" si="6"/>
        <v xml:space="preserve"> </v>
      </c>
      <c r="F102" s="17">
        <f t="shared" si="7"/>
        <v>-18200</v>
      </c>
      <c r="G102" s="17">
        <f t="shared" si="9"/>
        <v>4156020</v>
      </c>
      <c r="H102" s="11">
        <f t="shared" si="8"/>
        <v>138.53399999999999</v>
      </c>
    </row>
    <row r="103" spans="1:8">
      <c r="A103" s="12">
        <v>42927</v>
      </c>
      <c r="B103" s="17">
        <v>-7100</v>
      </c>
      <c r="C103" s="17">
        <v>0</v>
      </c>
      <c r="D103" s="17">
        <f t="shared" si="10"/>
        <v>-7100</v>
      </c>
      <c r="E103" s="17" t="str">
        <f t="shared" si="6"/>
        <v xml:space="preserve"> </v>
      </c>
      <c r="F103" s="17">
        <f t="shared" si="7"/>
        <v>-7100</v>
      </c>
      <c r="G103" s="17">
        <f t="shared" si="9"/>
        <v>4148920</v>
      </c>
      <c r="H103" s="11">
        <f t="shared" si="8"/>
        <v>138.29733333333334</v>
      </c>
    </row>
    <row r="104" spans="1:8">
      <c r="A104" s="12">
        <v>42928</v>
      </c>
      <c r="B104" s="17">
        <v>56600</v>
      </c>
      <c r="C104" s="17">
        <v>0</v>
      </c>
      <c r="D104" s="17">
        <f t="shared" si="10"/>
        <v>56600</v>
      </c>
      <c r="E104" s="17">
        <f t="shared" si="6"/>
        <v>56600</v>
      </c>
      <c r="F104" s="17" t="str">
        <f t="shared" si="7"/>
        <v xml:space="preserve"> </v>
      </c>
      <c r="G104" s="17">
        <f t="shared" si="9"/>
        <v>4205520</v>
      </c>
      <c r="H104" s="11">
        <f t="shared" si="8"/>
        <v>140.184</v>
      </c>
    </row>
    <row r="105" spans="1:8">
      <c r="A105" s="12">
        <v>42929</v>
      </c>
      <c r="B105" s="17">
        <v>72700</v>
      </c>
      <c r="C105" s="17">
        <v>24100</v>
      </c>
      <c r="D105" s="17">
        <f t="shared" si="10"/>
        <v>96800</v>
      </c>
      <c r="E105" s="17">
        <f t="shared" si="6"/>
        <v>96800</v>
      </c>
      <c r="F105" s="17" t="str">
        <f t="shared" si="7"/>
        <v xml:space="preserve"> </v>
      </c>
      <c r="G105" s="17">
        <f t="shared" si="9"/>
        <v>4302320</v>
      </c>
      <c r="H105" s="11">
        <f t="shared" si="8"/>
        <v>143.41066666666666</v>
      </c>
    </row>
    <row r="106" spans="1:8">
      <c r="A106" s="12">
        <v>42930</v>
      </c>
      <c r="B106" s="17">
        <v>5200</v>
      </c>
      <c r="C106" s="17">
        <v>0</v>
      </c>
      <c r="D106" s="17">
        <f t="shared" si="10"/>
        <v>5200</v>
      </c>
      <c r="E106" s="17">
        <f t="shared" si="6"/>
        <v>5200</v>
      </c>
      <c r="F106" s="17" t="str">
        <f t="shared" si="7"/>
        <v xml:space="preserve"> </v>
      </c>
      <c r="G106" s="17">
        <f t="shared" si="9"/>
        <v>4307520</v>
      </c>
      <c r="H106" s="11">
        <f t="shared" si="8"/>
        <v>143.584</v>
      </c>
    </row>
    <row r="107" spans="1:8">
      <c r="A107" s="12">
        <v>42931</v>
      </c>
      <c r="B107" s="17">
        <v>0</v>
      </c>
      <c r="C107" s="17">
        <v>0</v>
      </c>
      <c r="D107" s="17">
        <f t="shared" si="10"/>
        <v>0</v>
      </c>
      <c r="E107" s="17" t="str">
        <f t="shared" si="6"/>
        <v xml:space="preserve"> </v>
      </c>
      <c r="F107" s="17" t="str">
        <f t="shared" si="7"/>
        <v xml:space="preserve"> </v>
      </c>
      <c r="G107" s="17">
        <f t="shared" si="9"/>
        <v>4307520</v>
      </c>
      <c r="H107" s="11">
        <f t="shared" si="8"/>
        <v>143.584</v>
      </c>
    </row>
    <row r="108" spans="1:8">
      <c r="A108" s="12">
        <v>42932</v>
      </c>
      <c r="B108" s="17">
        <v>0</v>
      </c>
      <c r="C108" s="17">
        <v>0</v>
      </c>
      <c r="D108" s="17">
        <f t="shared" si="10"/>
        <v>0</v>
      </c>
      <c r="E108" s="17" t="str">
        <f t="shared" si="6"/>
        <v xml:space="preserve"> </v>
      </c>
      <c r="F108" s="17" t="str">
        <f t="shared" si="7"/>
        <v xml:space="preserve"> </v>
      </c>
      <c r="G108" s="17">
        <f t="shared" si="9"/>
        <v>4307520</v>
      </c>
      <c r="H108" s="11">
        <f t="shared" si="8"/>
        <v>143.584</v>
      </c>
    </row>
    <row r="109" spans="1:8">
      <c r="A109" s="12">
        <v>42933</v>
      </c>
      <c r="B109" s="17">
        <v>5100</v>
      </c>
      <c r="C109" s="17">
        <v>0</v>
      </c>
      <c r="D109" s="17">
        <f t="shared" si="10"/>
        <v>5100</v>
      </c>
      <c r="E109" s="17">
        <f t="shared" si="6"/>
        <v>5100</v>
      </c>
      <c r="F109" s="17" t="str">
        <f t="shared" si="7"/>
        <v xml:space="preserve"> </v>
      </c>
      <c r="G109" s="17">
        <f t="shared" si="9"/>
        <v>4312620</v>
      </c>
      <c r="H109" s="11">
        <f t="shared" si="8"/>
        <v>143.75399999999999</v>
      </c>
    </row>
    <row r="110" spans="1:8">
      <c r="A110" s="12">
        <v>42934</v>
      </c>
      <c r="B110" s="17">
        <v>23500</v>
      </c>
      <c r="C110" s="17">
        <v>0</v>
      </c>
      <c r="D110" s="17">
        <f t="shared" si="10"/>
        <v>23500</v>
      </c>
      <c r="E110" s="17">
        <f t="shared" si="6"/>
        <v>23500</v>
      </c>
      <c r="F110" s="17" t="str">
        <f t="shared" si="7"/>
        <v xml:space="preserve"> </v>
      </c>
      <c r="G110" s="17">
        <f t="shared" si="9"/>
        <v>4336120</v>
      </c>
      <c r="H110" s="11">
        <f t="shared" si="8"/>
        <v>144.53733333333335</v>
      </c>
    </row>
    <row r="111" spans="1:8">
      <c r="A111" s="12">
        <v>42935</v>
      </c>
      <c r="B111" s="17">
        <v>42200</v>
      </c>
      <c r="C111" s="17">
        <v>0</v>
      </c>
      <c r="D111" s="17">
        <f t="shared" si="10"/>
        <v>42200</v>
      </c>
      <c r="E111" s="17">
        <f t="shared" si="6"/>
        <v>42200</v>
      </c>
      <c r="F111" s="17" t="str">
        <f t="shared" si="7"/>
        <v xml:space="preserve"> </v>
      </c>
      <c r="G111" s="17">
        <f t="shared" si="9"/>
        <v>4378320</v>
      </c>
      <c r="H111" s="11">
        <f t="shared" si="8"/>
        <v>145.94400000000002</v>
      </c>
    </row>
    <row r="112" spans="1:8">
      <c r="A112" s="12">
        <v>42936</v>
      </c>
      <c r="B112" s="17">
        <v>14800</v>
      </c>
      <c r="C112" s="17">
        <v>79200</v>
      </c>
      <c r="D112" s="17">
        <f>SUM(B112:C112)</f>
        <v>94000</v>
      </c>
      <c r="E112" s="17">
        <f t="shared" si="6"/>
        <v>94000</v>
      </c>
      <c r="F112" s="17" t="str">
        <f t="shared" si="7"/>
        <v xml:space="preserve"> </v>
      </c>
      <c r="G112" s="17">
        <f t="shared" si="9"/>
        <v>4472320</v>
      </c>
      <c r="H112" s="11">
        <f t="shared" si="8"/>
        <v>149.07733333333334</v>
      </c>
    </row>
    <row r="113" spans="1:8">
      <c r="A113" s="12">
        <v>42937</v>
      </c>
      <c r="B113" s="17">
        <v>1100</v>
      </c>
      <c r="C113" s="17">
        <v>0</v>
      </c>
      <c r="D113" s="17">
        <f>SUM(B113:C113)</f>
        <v>1100</v>
      </c>
      <c r="E113" s="17">
        <v>0</v>
      </c>
      <c r="F113" s="17" t="str">
        <f t="shared" si="7"/>
        <v xml:space="preserve"> </v>
      </c>
      <c r="G113" s="17">
        <f t="shared" si="9"/>
        <v>4473420</v>
      </c>
      <c r="H113" s="11">
        <f t="shared" si="8"/>
        <v>149.114</v>
      </c>
    </row>
    <row r="114" spans="1:8">
      <c r="A114" s="12">
        <v>42938</v>
      </c>
      <c r="B114" s="17">
        <v>0</v>
      </c>
      <c r="C114" s="17">
        <v>0</v>
      </c>
      <c r="D114" s="17">
        <f>SUM(B114:C114)</f>
        <v>0</v>
      </c>
      <c r="E114" s="17" t="str">
        <f t="shared" si="6"/>
        <v xml:space="preserve"> </v>
      </c>
      <c r="F114" s="17" t="str">
        <f t="shared" si="7"/>
        <v xml:space="preserve"> </v>
      </c>
      <c r="G114" s="17">
        <f t="shared" si="9"/>
        <v>4473420</v>
      </c>
      <c r="H114" s="11">
        <f t="shared" si="8"/>
        <v>149.114</v>
      </c>
    </row>
    <row r="115" spans="1:8">
      <c r="A115" s="12">
        <v>42939</v>
      </c>
      <c r="B115" s="17">
        <v>0</v>
      </c>
      <c r="C115" s="17">
        <v>0</v>
      </c>
      <c r="D115" s="17">
        <f t="shared" si="10"/>
        <v>0</v>
      </c>
      <c r="E115" s="17" t="str">
        <f t="shared" si="6"/>
        <v xml:space="preserve"> </v>
      </c>
      <c r="F115" s="17" t="str">
        <f t="shared" si="7"/>
        <v xml:space="preserve"> </v>
      </c>
      <c r="G115" s="17">
        <f t="shared" si="9"/>
        <v>4473420</v>
      </c>
      <c r="H115" s="11">
        <f t="shared" si="8"/>
        <v>149.114</v>
      </c>
    </row>
    <row r="116" spans="1:8">
      <c r="A116" s="12">
        <v>42940</v>
      </c>
      <c r="B116" s="17">
        <v>-9200</v>
      </c>
      <c r="C116" s="17">
        <v>0</v>
      </c>
      <c r="D116" s="17">
        <f t="shared" si="10"/>
        <v>-9200</v>
      </c>
      <c r="E116" s="17" t="str">
        <f t="shared" si="6"/>
        <v xml:space="preserve"> </v>
      </c>
      <c r="F116" s="17">
        <f t="shared" si="7"/>
        <v>-9200</v>
      </c>
      <c r="G116" s="17">
        <f t="shared" si="9"/>
        <v>4464220</v>
      </c>
      <c r="H116" s="11">
        <f t="shared" si="8"/>
        <v>148.80733333333333</v>
      </c>
    </row>
    <row r="117" spans="1:8">
      <c r="A117" s="12">
        <v>42941</v>
      </c>
      <c r="B117" s="17">
        <v>-4400</v>
      </c>
      <c r="C117" s="17">
        <v>0</v>
      </c>
      <c r="D117" s="17">
        <f t="shared" si="10"/>
        <v>-4400</v>
      </c>
      <c r="E117" s="17" t="str">
        <f t="shared" si="6"/>
        <v xml:space="preserve"> </v>
      </c>
      <c r="F117" s="17">
        <f t="shared" si="7"/>
        <v>-4400</v>
      </c>
      <c r="G117" s="17">
        <f t="shared" si="9"/>
        <v>4459820</v>
      </c>
      <c r="H117" s="11">
        <f t="shared" si="8"/>
        <v>148.66066666666666</v>
      </c>
    </row>
    <row r="118" spans="1:8">
      <c r="A118" s="12">
        <v>42942</v>
      </c>
      <c r="B118" s="17">
        <v>-15100</v>
      </c>
      <c r="C118" s="17">
        <v>0</v>
      </c>
      <c r="D118" s="17">
        <f t="shared" si="10"/>
        <v>-15100</v>
      </c>
      <c r="E118" s="17" t="str">
        <f t="shared" si="6"/>
        <v xml:space="preserve"> </v>
      </c>
      <c r="F118" s="17">
        <f t="shared" si="7"/>
        <v>-15100</v>
      </c>
      <c r="G118" s="17">
        <f t="shared" si="9"/>
        <v>4444720</v>
      </c>
      <c r="H118" s="11">
        <f t="shared" si="8"/>
        <v>148.15733333333333</v>
      </c>
    </row>
    <row r="119" spans="1:8">
      <c r="A119" s="12">
        <v>42943</v>
      </c>
      <c r="B119" s="17">
        <v>-8100</v>
      </c>
      <c r="C119" s="17">
        <v>12000</v>
      </c>
      <c r="D119" s="17">
        <f>SUM(B119:C119)</f>
        <v>3900</v>
      </c>
      <c r="E119" s="17">
        <f t="shared" si="6"/>
        <v>3900</v>
      </c>
      <c r="F119" s="17" t="str">
        <f t="shared" si="7"/>
        <v xml:space="preserve"> </v>
      </c>
      <c r="G119" s="17">
        <f t="shared" si="9"/>
        <v>4448620</v>
      </c>
      <c r="H119" s="11">
        <f t="shared" si="8"/>
        <v>148.28733333333332</v>
      </c>
    </row>
    <row r="120" spans="1:8">
      <c r="A120" s="12">
        <v>42944</v>
      </c>
      <c r="B120" s="17">
        <v>12700</v>
      </c>
      <c r="C120" s="17">
        <v>0</v>
      </c>
      <c r="D120" s="17">
        <f t="shared" si="10"/>
        <v>12700</v>
      </c>
      <c r="E120" s="17">
        <f t="shared" si="6"/>
        <v>12700</v>
      </c>
      <c r="F120" s="17" t="str">
        <f t="shared" si="7"/>
        <v xml:space="preserve"> </v>
      </c>
      <c r="G120" s="17">
        <f t="shared" si="9"/>
        <v>4461320</v>
      </c>
      <c r="H120" s="11">
        <f t="shared" si="8"/>
        <v>148.71066666666667</v>
      </c>
    </row>
    <row r="121" spans="1:8">
      <c r="A121" s="12">
        <v>42945</v>
      </c>
      <c r="B121" s="17">
        <v>0</v>
      </c>
      <c r="C121" s="17">
        <v>0</v>
      </c>
      <c r="D121" s="17">
        <f t="shared" si="10"/>
        <v>0</v>
      </c>
      <c r="E121" s="17" t="str">
        <f t="shared" si="6"/>
        <v xml:space="preserve"> </v>
      </c>
      <c r="F121" s="17" t="str">
        <f t="shared" si="7"/>
        <v xml:space="preserve"> </v>
      </c>
      <c r="G121" s="17">
        <f t="shared" si="9"/>
        <v>4461320</v>
      </c>
      <c r="H121" s="11">
        <f t="shared" si="8"/>
        <v>148.71066666666667</v>
      </c>
    </row>
    <row r="122" spans="1:8">
      <c r="A122" s="12">
        <v>42946</v>
      </c>
      <c r="B122" s="17">
        <v>0</v>
      </c>
      <c r="C122" s="17">
        <v>0</v>
      </c>
      <c r="D122" s="17">
        <f t="shared" si="10"/>
        <v>0</v>
      </c>
      <c r="E122" s="17" t="str">
        <f t="shared" si="6"/>
        <v xml:space="preserve"> </v>
      </c>
      <c r="F122" s="17" t="str">
        <f t="shared" si="7"/>
        <v xml:space="preserve"> </v>
      </c>
      <c r="G122" s="17">
        <f t="shared" si="9"/>
        <v>4461320</v>
      </c>
      <c r="H122" s="11">
        <f t="shared" si="8"/>
        <v>148.71066666666667</v>
      </c>
    </row>
    <row r="123" spans="1:8">
      <c r="A123" s="12">
        <v>42947</v>
      </c>
      <c r="B123" s="17">
        <v>-11100</v>
      </c>
      <c r="C123" s="17">
        <v>0</v>
      </c>
      <c r="D123" s="17">
        <f t="shared" si="10"/>
        <v>-11100</v>
      </c>
      <c r="E123" s="17" t="str">
        <f t="shared" si="6"/>
        <v xml:space="preserve"> </v>
      </c>
      <c r="F123" s="17">
        <f t="shared" si="7"/>
        <v>-11100</v>
      </c>
      <c r="G123" s="17">
        <f t="shared" si="9"/>
        <v>4450220</v>
      </c>
      <c r="H123" s="11">
        <f t="shared" si="8"/>
        <v>148.34066666666666</v>
      </c>
    </row>
    <row r="124" spans="1:8">
      <c r="A124" s="12">
        <v>42948</v>
      </c>
      <c r="B124" s="17">
        <v>10800</v>
      </c>
      <c r="C124" s="17">
        <v>0</v>
      </c>
      <c r="D124" s="17">
        <f t="shared" si="10"/>
        <v>10800</v>
      </c>
      <c r="E124" s="17">
        <f t="shared" si="6"/>
        <v>10800</v>
      </c>
      <c r="F124" s="17" t="str">
        <f t="shared" si="7"/>
        <v xml:space="preserve"> </v>
      </c>
      <c r="G124" s="17">
        <f t="shared" si="9"/>
        <v>4461020</v>
      </c>
      <c r="H124" s="11">
        <f t="shared" si="8"/>
        <v>148.70066666666665</v>
      </c>
    </row>
    <row r="125" spans="1:8">
      <c r="A125" s="12">
        <v>42949</v>
      </c>
      <c r="B125" s="17">
        <v>31400</v>
      </c>
      <c r="C125" s="17">
        <v>0</v>
      </c>
      <c r="D125" s="17">
        <f t="shared" si="10"/>
        <v>31400</v>
      </c>
      <c r="E125" s="17">
        <f t="shared" si="6"/>
        <v>31400</v>
      </c>
      <c r="F125" s="17" t="str">
        <f t="shared" si="7"/>
        <v xml:space="preserve"> </v>
      </c>
      <c r="G125" s="17">
        <f t="shared" si="9"/>
        <v>4492420</v>
      </c>
      <c r="H125" s="11">
        <f t="shared" si="8"/>
        <v>149.74733333333333</v>
      </c>
    </row>
    <row r="126" spans="1:8">
      <c r="A126" s="12">
        <v>42950</v>
      </c>
      <c r="B126" s="17">
        <v>10400</v>
      </c>
      <c r="C126" s="17">
        <v>0</v>
      </c>
      <c r="D126" s="17">
        <f t="shared" si="10"/>
        <v>10400</v>
      </c>
      <c r="E126" s="17">
        <f t="shared" si="6"/>
        <v>10400</v>
      </c>
      <c r="F126" s="17" t="str">
        <f t="shared" si="7"/>
        <v xml:space="preserve"> </v>
      </c>
      <c r="G126" s="17">
        <f t="shared" si="9"/>
        <v>4502820</v>
      </c>
      <c r="H126" s="11">
        <f t="shared" si="8"/>
        <v>150.09399999999999</v>
      </c>
    </row>
    <row r="127" spans="1:8">
      <c r="A127" s="12">
        <v>42951</v>
      </c>
      <c r="B127" s="17">
        <v>8200</v>
      </c>
      <c r="C127" s="17">
        <v>0</v>
      </c>
      <c r="D127" s="17">
        <f t="shared" si="10"/>
        <v>8200</v>
      </c>
      <c r="E127" s="17">
        <f t="shared" si="6"/>
        <v>8200</v>
      </c>
      <c r="F127" s="17" t="str">
        <f t="shared" si="7"/>
        <v xml:space="preserve"> </v>
      </c>
      <c r="G127" s="17">
        <f t="shared" si="9"/>
        <v>4511020</v>
      </c>
      <c r="H127" s="11">
        <f t="shared" si="8"/>
        <v>150.36733333333333</v>
      </c>
    </row>
    <row r="128" spans="1:8">
      <c r="A128" s="12">
        <v>42952</v>
      </c>
      <c r="B128" s="17">
        <v>0</v>
      </c>
      <c r="C128" s="17">
        <v>0</v>
      </c>
      <c r="D128" s="17">
        <f t="shared" si="10"/>
        <v>0</v>
      </c>
      <c r="E128" s="17" t="str">
        <f t="shared" si="6"/>
        <v xml:space="preserve"> </v>
      </c>
      <c r="F128" s="17" t="str">
        <f t="shared" si="7"/>
        <v xml:space="preserve"> </v>
      </c>
      <c r="G128" s="17">
        <f t="shared" si="9"/>
        <v>4511020</v>
      </c>
      <c r="H128" s="11">
        <f t="shared" si="8"/>
        <v>150.36733333333333</v>
      </c>
    </row>
    <row r="129" spans="1:8">
      <c r="A129" s="12">
        <v>42953</v>
      </c>
      <c r="B129" s="17">
        <v>0</v>
      </c>
      <c r="C129" s="17">
        <v>0</v>
      </c>
      <c r="D129" s="17">
        <f t="shared" si="10"/>
        <v>0</v>
      </c>
      <c r="E129" s="17" t="str">
        <f t="shared" si="6"/>
        <v xml:space="preserve"> </v>
      </c>
      <c r="F129" s="17" t="str">
        <f t="shared" si="7"/>
        <v xml:space="preserve"> </v>
      </c>
      <c r="G129" s="17">
        <f t="shared" si="9"/>
        <v>4511020</v>
      </c>
      <c r="H129" s="11">
        <f t="shared" si="8"/>
        <v>150.36733333333333</v>
      </c>
    </row>
    <row r="130" spans="1:8">
      <c r="A130" s="12">
        <v>42954</v>
      </c>
      <c r="B130" s="17">
        <v>11200</v>
      </c>
      <c r="C130" s="17">
        <v>0</v>
      </c>
      <c r="D130" s="17">
        <f t="shared" si="10"/>
        <v>11200</v>
      </c>
      <c r="E130" s="17">
        <f t="shared" si="6"/>
        <v>11200</v>
      </c>
      <c r="F130" s="17" t="str">
        <f t="shared" si="7"/>
        <v xml:space="preserve"> </v>
      </c>
      <c r="G130" s="17">
        <f t="shared" si="9"/>
        <v>4522220</v>
      </c>
      <c r="H130" s="11">
        <f t="shared" si="8"/>
        <v>150.74066666666667</v>
      </c>
    </row>
    <row r="131" spans="1:8">
      <c r="A131" s="12">
        <v>42955</v>
      </c>
      <c r="B131" s="17">
        <v>-60400</v>
      </c>
      <c r="C131" s="17">
        <v>0</v>
      </c>
      <c r="D131" s="17">
        <f t="shared" si="10"/>
        <v>-60400</v>
      </c>
      <c r="E131" s="17" t="str">
        <f t="shared" ref="E131:E194" si="11">IF(D131&gt;0,D131," ")</f>
        <v xml:space="preserve"> </v>
      </c>
      <c r="F131" s="17">
        <f t="shared" ref="F131:F194" si="12">IF(D131&lt;0,D131," ")</f>
        <v>-60400</v>
      </c>
      <c r="G131" s="17">
        <f t="shared" si="9"/>
        <v>4461820</v>
      </c>
      <c r="H131" s="11">
        <f t="shared" ref="H131:H194" si="13">(G131/3000000)*100</f>
        <v>148.72733333333332</v>
      </c>
    </row>
    <row r="132" spans="1:8">
      <c r="A132" s="12">
        <v>42956</v>
      </c>
      <c r="B132" s="17">
        <v>-15200</v>
      </c>
      <c r="C132" s="17">
        <v>0</v>
      </c>
      <c r="D132" s="17">
        <f t="shared" si="10"/>
        <v>-15200</v>
      </c>
      <c r="E132" s="17" t="str">
        <f t="shared" si="11"/>
        <v xml:space="preserve"> </v>
      </c>
      <c r="F132" s="17">
        <f t="shared" si="12"/>
        <v>-15200</v>
      </c>
      <c r="G132" s="17">
        <f t="shared" ref="G132:G195" si="14">SUM(G131+D132)</f>
        <v>4446620</v>
      </c>
      <c r="H132" s="11">
        <f t="shared" si="13"/>
        <v>148.22066666666666</v>
      </c>
    </row>
    <row r="133" spans="1:8">
      <c r="A133" s="12">
        <v>42957</v>
      </c>
      <c r="B133" s="17">
        <v>19200</v>
      </c>
      <c r="C133" s="17">
        <v>-30000</v>
      </c>
      <c r="D133" s="17">
        <f t="shared" si="10"/>
        <v>-10800</v>
      </c>
      <c r="E133" s="17" t="str">
        <f t="shared" si="11"/>
        <v xml:space="preserve"> </v>
      </c>
      <c r="F133" s="17">
        <f t="shared" si="12"/>
        <v>-10800</v>
      </c>
      <c r="G133" s="17">
        <f t="shared" si="14"/>
        <v>4435820</v>
      </c>
      <c r="H133" s="11">
        <f t="shared" si="13"/>
        <v>147.86066666666667</v>
      </c>
    </row>
    <row r="134" spans="1:8">
      <c r="A134" s="12">
        <v>42958</v>
      </c>
      <c r="B134" s="17">
        <v>-13400</v>
      </c>
      <c r="C134" s="17">
        <v>0</v>
      </c>
      <c r="D134" s="17">
        <f t="shared" si="10"/>
        <v>-13400</v>
      </c>
      <c r="E134" s="17" t="str">
        <f t="shared" si="11"/>
        <v xml:space="preserve"> </v>
      </c>
      <c r="F134" s="17">
        <f t="shared" si="12"/>
        <v>-13400</v>
      </c>
      <c r="G134" s="17">
        <f t="shared" si="14"/>
        <v>4422420</v>
      </c>
      <c r="H134" s="11">
        <f t="shared" si="13"/>
        <v>147.41399999999999</v>
      </c>
    </row>
    <row r="135" spans="1:8">
      <c r="A135" s="12">
        <v>42959</v>
      </c>
      <c r="B135" s="17">
        <v>0</v>
      </c>
      <c r="C135" s="17">
        <v>0</v>
      </c>
      <c r="D135" s="17">
        <f t="shared" si="10"/>
        <v>0</v>
      </c>
      <c r="E135" s="17" t="str">
        <f t="shared" si="11"/>
        <v xml:space="preserve"> </v>
      </c>
      <c r="F135" s="17" t="str">
        <f t="shared" si="12"/>
        <v xml:space="preserve"> </v>
      </c>
      <c r="G135" s="17">
        <f t="shared" si="14"/>
        <v>4422420</v>
      </c>
      <c r="H135" s="11">
        <f t="shared" si="13"/>
        <v>147.41399999999999</v>
      </c>
    </row>
    <row r="136" spans="1:8">
      <c r="A136" s="12">
        <v>42960</v>
      </c>
      <c r="B136" s="17">
        <v>0</v>
      </c>
      <c r="C136" s="17">
        <v>0</v>
      </c>
      <c r="D136" s="17">
        <f t="shared" si="10"/>
        <v>0</v>
      </c>
      <c r="E136" s="17" t="str">
        <f t="shared" si="11"/>
        <v xml:space="preserve"> </v>
      </c>
      <c r="F136" s="17" t="str">
        <f t="shared" si="12"/>
        <v xml:space="preserve"> </v>
      </c>
      <c r="G136" s="17">
        <f t="shared" si="14"/>
        <v>4422420</v>
      </c>
      <c r="H136" s="11">
        <f t="shared" si="13"/>
        <v>147.41399999999999</v>
      </c>
    </row>
    <row r="137" spans="1:8">
      <c r="A137" s="12">
        <v>42961</v>
      </c>
      <c r="B137" s="17">
        <v>12200</v>
      </c>
      <c r="C137" s="17">
        <v>0</v>
      </c>
      <c r="D137" s="17">
        <f t="shared" si="10"/>
        <v>12200</v>
      </c>
      <c r="E137" s="17">
        <f t="shared" si="11"/>
        <v>12200</v>
      </c>
      <c r="F137" s="17" t="str">
        <f t="shared" si="12"/>
        <v xml:space="preserve"> </v>
      </c>
      <c r="G137" s="17">
        <f t="shared" si="14"/>
        <v>4434620</v>
      </c>
      <c r="H137" s="11">
        <f t="shared" si="13"/>
        <v>147.82066666666665</v>
      </c>
    </row>
    <row r="138" spans="1:8">
      <c r="A138" s="12">
        <v>42962</v>
      </c>
      <c r="B138" s="17">
        <v>0</v>
      </c>
      <c r="C138" s="17">
        <v>0</v>
      </c>
      <c r="D138" s="17">
        <f t="shared" si="10"/>
        <v>0</v>
      </c>
      <c r="E138" s="17" t="str">
        <f t="shared" si="11"/>
        <v xml:space="preserve"> </v>
      </c>
      <c r="F138" s="17" t="str">
        <f t="shared" si="12"/>
        <v xml:space="preserve"> </v>
      </c>
      <c r="G138" s="17">
        <f t="shared" si="14"/>
        <v>4434620</v>
      </c>
      <c r="H138" s="11">
        <f t="shared" si="13"/>
        <v>147.82066666666665</v>
      </c>
    </row>
    <row r="139" spans="1:8">
      <c r="A139" s="12">
        <v>42963</v>
      </c>
      <c r="B139" s="17">
        <v>-22200</v>
      </c>
      <c r="C139" s="17">
        <v>0</v>
      </c>
      <c r="D139" s="17">
        <f t="shared" si="10"/>
        <v>-22200</v>
      </c>
      <c r="E139" s="17" t="str">
        <f t="shared" si="11"/>
        <v xml:space="preserve"> </v>
      </c>
      <c r="F139" s="17">
        <f t="shared" si="12"/>
        <v>-22200</v>
      </c>
      <c r="G139" s="17">
        <f t="shared" si="14"/>
        <v>4412420</v>
      </c>
      <c r="H139" s="11">
        <f t="shared" si="13"/>
        <v>147.08066666666667</v>
      </c>
    </row>
    <row r="140" spans="1:8">
      <c r="A140" s="12">
        <v>42964</v>
      </c>
      <c r="B140" s="17">
        <v>40200</v>
      </c>
      <c r="C140" s="17">
        <v>0</v>
      </c>
      <c r="D140" s="17">
        <f t="shared" si="10"/>
        <v>40200</v>
      </c>
      <c r="E140" s="17">
        <f t="shared" si="11"/>
        <v>40200</v>
      </c>
      <c r="F140" s="17" t="str">
        <f t="shared" si="12"/>
        <v xml:space="preserve"> </v>
      </c>
      <c r="G140" s="17">
        <f t="shared" si="14"/>
        <v>4452620</v>
      </c>
      <c r="H140" s="11">
        <f t="shared" si="13"/>
        <v>148.42066666666668</v>
      </c>
    </row>
    <row r="141" spans="1:8">
      <c r="A141" s="12">
        <v>42965</v>
      </c>
      <c r="B141" s="17">
        <v>-21000</v>
      </c>
      <c r="C141" s="17">
        <v>0</v>
      </c>
      <c r="D141" s="17">
        <f t="shared" si="10"/>
        <v>-21000</v>
      </c>
      <c r="E141" s="17" t="str">
        <f t="shared" si="11"/>
        <v xml:space="preserve"> </v>
      </c>
      <c r="F141" s="17">
        <f t="shared" si="12"/>
        <v>-21000</v>
      </c>
      <c r="G141" s="17">
        <f t="shared" si="14"/>
        <v>4431620</v>
      </c>
      <c r="H141" s="11">
        <f t="shared" si="13"/>
        <v>147.72066666666666</v>
      </c>
    </row>
    <row r="142" spans="1:8">
      <c r="A142" s="12">
        <v>42966</v>
      </c>
      <c r="B142" s="17">
        <v>0</v>
      </c>
      <c r="C142" s="17">
        <v>0</v>
      </c>
      <c r="D142" s="17">
        <f t="shared" si="10"/>
        <v>0</v>
      </c>
      <c r="E142" s="17" t="str">
        <f t="shared" si="11"/>
        <v xml:space="preserve"> </v>
      </c>
      <c r="F142" s="17" t="str">
        <f t="shared" si="12"/>
        <v xml:space="preserve"> </v>
      </c>
      <c r="G142" s="17">
        <f t="shared" si="14"/>
        <v>4431620</v>
      </c>
      <c r="H142" s="11">
        <f t="shared" si="13"/>
        <v>147.72066666666666</v>
      </c>
    </row>
    <row r="143" spans="1:8">
      <c r="A143" s="12">
        <v>42967</v>
      </c>
      <c r="B143" s="17">
        <v>0</v>
      </c>
      <c r="C143" s="17">
        <v>0</v>
      </c>
      <c r="D143" s="17">
        <f t="shared" si="10"/>
        <v>0</v>
      </c>
      <c r="E143" s="17" t="str">
        <f t="shared" si="11"/>
        <v xml:space="preserve"> </v>
      </c>
      <c r="F143" s="17" t="str">
        <f t="shared" si="12"/>
        <v xml:space="preserve"> </v>
      </c>
      <c r="G143" s="17">
        <f t="shared" si="14"/>
        <v>4431620</v>
      </c>
      <c r="H143" s="11">
        <f t="shared" si="13"/>
        <v>147.72066666666666</v>
      </c>
    </row>
    <row r="144" spans="1:8">
      <c r="A144" s="12">
        <v>42968</v>
      </c>
      <c r="B144" s="17">
        <v>28800</v>
      </c>
      <c r="C144" s="17">
        <v>0</v>
      </c>
      <c r="D144" s="17">
        <f t="shared" si="10"/>
        <v>28800</v>
      </c>
      <c r="E144" s="17">
        <f t="shared" si="11"/>
        <v>28800</v>
      </c>
      <c r="F144" s="17" t="str">
        <f t="shared" si="12"/>
        <v xml:space="preserve"> </v>
      </c>
      <c r="G144" s="17">
        <f t="shared" si="14"/>
        <v>4460420</v>
      </c>
      <c r="H144" s="11">
        <f t="shared" si="13"/>
        <v>148.68066666666667</v>
      </c>
    </row>
    <row r="145" spans="1:8">
      <c r="A145" s="12">
        <v>42969</v>
      </c>
      <c r="B145" s="17">
        <v>-7100</v>
      </c>
      <c r="C145" s="17">
        <v>0</v>
      </c>
      <c r="D145" s="17">
        <f t="shared" si="10"/>
        <v>-7100</v>
      </c>
      <c r="E145" s="17" t="str">
        <f t="shared" si="11"/>
        <v xml:space="preserve"> </v>
      </c>
      <c r="F145" s="17">
        <f t="shared" si="12"/>
        <v>-7100</v>
      </c>
      <c r="G145" s="17">
        <f t="shared" si="14"/>
        <v>4453320</v>
      </c>
      <c r="H145" s="11">
        <f t="shared" si="13"/>
        <v>148.44399999999999</v>
      </c>
    </row>
    <row r="146" spans="1:8">
      <c r="A146" s="12">
        <v>42970</v>
      </c>
      <c r="B146" s="17">
        <v>17100</v>
      </c>
      <c r="C146" s="17">
        <v>0</v>
      </c>
      <c r="D146" s="17">
        <f t="shared" si="10"/>
        <v>17100</v>
      </c>
      <c r="E146" s="17">
        <f t="shared" si="11"/>
        <v>17100</v>
      </c>
      <c r="F146" s="17" t="str">
        <f t="shared" si="12"/>
        <v xml:space="preserve"> </v>
      </c>
      <c r="G146" s="17">
        <f t="shared" si="14"/>
        <v>4470420</v>
      </c>
      <c r="H146" s="11">
        <f t="shared" si="13"/>
        <v>149.01400000000001</v>
      </c>
    </row>
    <row r="147" spans="1:8">
      <c r="A147" s="12">
        <v>42971</v>
      </c>
      <c r="B147" s="17">
        <v>22100</v>
      </c>
      <c r="C147" s="17">
        <v>60200</v>
      </c>
      <c r="D147" s="17">
        <f t="shared" si="10"/>
        <v>82300</v>
      </c>
      <c r="E147" s="17">
        <f t="shared" si="11"/>
        <v>82300</v>
      </c>
      <c r="F147" s="17" t="str">
        <f t="shared" si="12"/>
        <v xml:space="preserve"> </v>
      </c>
      <c r="G147" s="17">
        <f t="shared" si="14"/>
        <v>4552720</v>
      </c>
      <c r="H147" s="11">
        <f t="shared" si="13"/>
        <v>151.75733333333335</v>
      </c>
    </row>
    <row r="148" spans="1:8">
      <c r="A148" s="12">
        <v>42972</v>
      </c>
      <c r="B148" s="17">
        <v>0</v>
      </c>
      <c r="C148" s="17">
        <v>0</v>
      </c>
      <c r="D148" s="17">
        <f t="shared" si="10"/>
        <v>0</v>
      </c>
      <c r="E148" s="17" t="str">
        <f t="shared" si="11"/>
        <v xml:space="preserve"> </v>
      </c>
      <c r="F148" s="17" t="str">
        <f t="shared" si="12"/>
        <v xml:space="preserve"> </v>
      </c>
      <c r="G148" s="17">
        <f t="shared" si="14"/>
        <v>4552720</v>
      </c>
      <c r="H148" s="11">
        <f t="shared" si="13"/>
        <v>151.75733333333335</v>
      </c>
    </row>
    <row r="149" spans="1:8">
      <c r="A149" s="12">
        <v>42973</v>
      </c>
      <c r="B149" s="17">
        <v>0</v>
      </c>
      <c r="C149" s="17">
        <v>0</v>
      </c>
      <c r="D149" s="17">
        <f t="shared" si="10"/>
        <v>0</v>
      </c>
      <c r="E149" s="17" t="str">
        <f t="shared" si="11"/>
        <v xml:space="preserve"> </v>
      </c>
      <c r="F149" s="17" t="str">
        <f t="shared" si="12"/>
        <v xml:space="preserve"> </v>
      </c>
      <c r="G149" s="17">
        <f t="shared" si="14"/>
        <v>4552720</v>
      </c>
      <c r="H149" s="11">
        <f t="shared" si="13"/>
        <v>151.75733333333335</v>
      </c>
    </row>
    <row r="150" spans="1:8">
      <c r="A150" s="12">
        <v>42974</v>
      </c>
      <c r="B150" s="17">
        <v>0</v>
      </c>
      <c r="C150" s="17">
        <v>0</v>
      </c>
      <c r="D150" s="17">
        <f t="shared" si="10"/>
        <v>0</v>
      </c>
      <c r="E150" s="17" t="str">
        <f t="shared" si="11"/>
        <v xml:space="preserve"> </v>
      </c>
      <c r="F150" s="17" t="str">
        <f t="shared" si="12"/>
        <v xml:space="preserve"> </v>
      </c>
      <c r="G150" s="17">
        <f t="shared" si="14"/>
        <v>4552720</v>
      </c>
      <c r="H150" s="11">
        <f t="shared" si="13"/>
        <v>151.75733333333335</v>
      </c>
    </row>
    <row r="151" spans="1:8">
      <c r="A151" s="12">
        <v>42975</v>
      </c>
      <c r="B151" s="17">
        <v>14600</v>
      </c>
      <c r="C151" s="17">
        <v>0</v>
      </c>
      <c r="D151" s="17">
        <f t="shared" si="10"/>
        <v>14600</v>
      </c>
      <c r="E151" s="17">
        <f t="shared" si="11"/>
        <v>14600</v>
      </c>
      <c r="F151" s="17" t="str">
        <f t="shared" si="12"/>
        <v xml:space="preserve"> </v>
      </c>
      <c r="G151" s="17">
        <f t="shared" si="14"/>
        <v>4567320</v>
      </c>
      <c r="H151" s="11">
        <f t="shared" si="13"/>
        <v>152.244</v>
      </c>
    </row>
    <row r="152" spans="1:8">
      <c r="A152" s="12">
        <v>42976</v>
      </c>
      <c r="B152" s="17">
        <v>-11800</v>
      </c>
      <c r="C152" s="17">
        <v>0</v>
      </c>
      <c r="D152" s="17">
        <f t="shared" si="10"/>
        <v>-11800</v>
      </c>
      <c r="E152" s="17" t="str">
        <f t="shared" si="11"/>
        <v xml:space="preserve"> </v>
      </c>
      <c r="F152" s="17">
        <f t="shared" si="12"/>
        <v>-11800</v>
      </c>
      <c r="G152" s="17">
        <f t="shared" si="14"/>
        <v>4555520</v>
      </c>
      <c r="H152" s="11">
        <f t="shared" si="13"/>
        <v>151.85066666666665</v>
      </c>
    </row>
    <row r="153" spans="1:8">
      <c r="A153" s="12">
        <v>42977</v>
      </c>
      <c r="B153" s="17">
        <v>29840</v>
      </c>
      <c r="C153" s="17">
        <v>0</v>
      </c>
      <c r="D153" s="17">
        <f t="shared" si="10"/>
        <v>29840</v>
      </c>
      <c r="E153" s="17">
        <f t="shared" si="11"/>
        <v>29840</v>
      </c>
      <c r="F153" s="17" t="str">
        <f t="shared" si="12"/>
        <v xml:space="preserve"> </v>
      </c>
      <c r="G153" s="17">
        <f t="shared" si="14"/>
        <v>4585360</v>
      </c>
      <c r="H153" s="11">
        <f t="shared" si="13"/>
        <v>152.84533333333334</v>
      </c>
    </row>
    <row r="154" spans="1:8">
      <c r="A154" s="12">
        <v>42978</v>
      </c>
      <c r="B154" s="17">
        <v>43050</v>
      </c>
      <c r="C154" s="17">
        <v>47400</v>
      </c>
      <c r="D154" s="17">
        <f>SUM(B154:C154)</f>
        <v>90450</v>
      </c>
      <c r="E154" s="17">
        <f t="shared" si="11"/>
        <v>90450</v>
      </c>
      <c r="F154" s="17" t="str">
        <f t="shared" si="12"/>
        <v xml:space="preserve"> </v>
      </c>
      <c r="G154" s="17">
        <f t="shared" si="14"/>
        <v>4675810</v>
      </c>
      <c r="H154" s="11">
        <f t="shared" si="13"/>
        <v>155.86033333333333</v>
      </c>
    </row>
    <row r="155" spans="1:8">
      <c r="A155" s="12">
        <v>42979</v>
      </c>
      <c r="B155" s="17">
        <v>21450</v>
      </c>
      <c r="C155" s="17">
        <v>0</v>
      </c>
      <c r="D155" s="17">
        <f t="shared" si="10"/>
        <v>21450</v>
      </c>
      <c r="E155" s="17">
        <f t="shared" si="11"/>
        <v>21450</v>
      </c>
      <c r="F155" s="17" t="str">
        <f t="shared" si="12"/>
        <v xml:space="preserve"> </v>
      </c>
      <c r="G155" s="17">
        <f t="shared" si="14"/>
        <v>4697260</v>
      </c>
      <c r="H155" s="11">
        <f t="shared" si="13"/>
        <v>156.57533333333333</v>
      </c>
    </row>
    <row r="156" spans="1:8">
      <c r="A156" s="12">
        <v>42980</v>
      </c>
      <c r="B156" s="17">
        <v>0</v>
      </c>
      <c r="C156" s="17">
        <v>0</v>
      </c>
      <c r="D156" s="17">
        <f t="shared" si="10"/>
        <v>0</v>
      </c>
      <c r="E156" s="17" t="str">
        <f t="shared" si="11"/>
        <v xml:space="preserve"> </v>
      </c>
      <c r="F156" s="17" t="str">
        <f t="shared" si="12"/>
        <v xml:space="preserve"> </v>
      </c>
      <c r="G156" s="17">
        <f t="shared" si="14"/>
        <v>4697260</v>
      </c>
      <c r="H156" s="11">
        <f t="shared" si="13"/>
        <v>156.57533333333333</v>
      </c>
    </row>
    <row r="157" spans="1:8">
      <c r="A157" s="12">
        <v>42981</v>
      </c>
      <c r="B157" s="17">
        <v>0</v>
      </c>
      <c r="C157" s="17">
        <v>0</v>
      </c>
      <c r="D157" s="17">
        <f t="shared" si="10"/>
        <v>0</v>
      </c>
      <c r="E157" s="17" t="str">
        <f t="shared" si="11"/>
        <v xml:space="preserve"> </v>
      </c>
      <c r="F157" s="17" t="str">
        <f t="shared" si="12"/>
        <v xml:space="preserve"> </v>
      </c>
      <c r="G157" s="17">
        <f t="shared" si="14"/>
        <v>4697260</v>
      </c>
      <c r="H157" s="11">
        <f t="shared" si="13"/>
        <v>156.57533333333333</v>
      </c>
    </row>
    <row r="158" spans="1:8">
      <c r="A158" s="12">
        <v>42982</v>
      </c>
      <c r="B158" s="17">
        <v>-68750</v>
      </c>
      <c r="C158" s="17">
        <v>0</v>
      </c>
      <c r="D158" s="17">
        <f t="shared" si="10"/>
        <v>-68750</v>
      </c>
      <c r="E158" s="17" t="str">
        <f t="shared" si="11"/>
        <v xml:space="preserve"> </v>
      </c>
      <c r="F158" s="17">
        <f t="shared" si="12"/>
        <v>-68750</v>
      </c>
      <c r="G158" s="17">
        <f t="shared" si="14"/>
        <v>4628510</v>
      </c>
      <c r="H158" s="11">
        <f t="shared" si="13"/>
        <v>154.28366666666668</v>
      </c>
    </row>
    <row r="159" spans="1:8">
      <c r="A159" s="12">
        <v>42983</v>
      </c>
      <c r="B159" s="17">
        <v>51800</v>
      </c>
      <c r="C159" s="17">
        <v>0</v>
      </c>
      <c r="D159" s="17">
        <f t="shared" si="10"/>
        <v>51800</v>
      </c>
      <c r="E159" s="17">
        <f t="shared" si="11"/>
        <v>51800</v>
      </c>
      <c r="F159" s="17" t="str">
        <f t="shared" si="12"/>
        <v xml:space="preserve"> </v>
      </c>
      <c r="G159" s="17">
        <f t="shared" si="14"/>
        <v>4680310</v>
      </c>
      <c r="H159" s="11">
        <f t="shared" si="13"/>
        <v>156.01033333333334</v>
      </c>
    </row>
    <row r="160" spans="1:8">
      <c r="A160" s="12">
        <v>42984</v>
      </c>
      <c r="B160" s="17">
        <v>26400</v>
      </c>
      <c r="C160" s="17">
        <v>0</v>
      </c>
      <c r="D160" s="17">
        <f t="shared" ref="D160:D223" si="15">SUM(B160:C160)</f>
        <v>26400</v>
      </c>
      <c r="E160" s="17">
        <f t="shared" si="11"/>
        <v>26400</v>
      </c>
      <c r="F160" s="17" t="str">
        <f t="shared" si="12"/>
        <v xml:space="preserve"> </v>
      </c>
      <c r="G160" s="17">
        <f t="shared" si="14"/>
        <v>4706710</v>
      </c>
      <c r="H160" s="11">
        <f t="shared" si="13"/>
        <v>156.89033333333333</v>
      </c>
    </row>
    <row r="161" spans="1:8">
      <c r="A161" s="12">
        <v>42985</v>
      </c>
      <c r="B161" s="17">
        <v>20200</v>
      </c>
      <c r="C161" s="17">
        <v>40100</v>
      </c>
      <c r="D161" s="17">
        <f t="shared" si="15"/>
        <v>60300</v>
      </c>
      <c r="E161" s="17">
        <f t="shared" si="11"/>
        <v>60300</v>
      </c>
      <c r="F161" s="17" t="str">
        <f t="shared" si="12"/>
        <v xml:space="preserve"> </v>
      </c>
      <c r="G161" s="17">
        <f t="shared" si="14"/>
        <v>4767010</v>
      </c>
      <c r="H161" s="11">
        <f t="shared" si="13"/>
        <v>158.90033333333332</v>
      </c>
    </row>
    <row r="162" spans="1:8">
      <c r="A162" s="12">
        <v>42986</v>
      </c>
      <c r="B162" s="17">
        <v>9940</v>
      </c>
      <c r="C162" s="17">
        <v>0</v>
      </c>
      <c r="D162" s="17">
        <f t="shared" si="15"/>
        <v>9940</v>
      </c>
      <c r="E162" s="17">
        <f t="shared" si="11"/>
        <v>9940</v>
      </c>
      <c r="F162" s="17" t="str">
        <f t="shared" si="12"/>
        <v xml:space="preserve"> </v>
      </c>
      <c r="G162" s="17">
        <f t="shared" si="14"/>
        <v>4776950</v>
      </c>
      <c r="H162" s="11">
        <f t="shared" si="13"/>
        <v>159.23166666666665</v>
      </c>
    </row>
    <row r="163" spans="1:8">
      <c r="A163" s="12">
        <v>42987</v>
      </c>
      <c r="B163" s="17">
        <v>0</v>
      </c>
      <c r="C163" s="17">
        <v>0</v>
      </c>
      <c r="D163" s="17">
        <f t="shared" si="15"/>
        <v>0</v>
      </c>
      <c r="E163" s="17" t="str">
        <f t="shared" si="11"/>
        <v xml:space="preserve"> </v>
      </c>
      <c r="F163" s="17" t="str">
        <f t="shared" si="12"/>
        <v xml:space="preserve"> </v>
      </c>
      <c r="G163" s="17">
        <f t="shared" si="14"/>
        <v>4776950</v>
      </c>
      <c r="H163" s="11">
        <f t="shared" si="13"/>
        <v>159.23166666666665</v>
      </c>
    </row>
    <row r="164" spans="1:8">
      <c r="A164" s="12">
        <v>42988</v>
      </c>
      <c r="B164" s="17">
        <v>0</v>
      </c>
      <c r="C164" s="17">
        <v>0</v>
      </c>
      <c r="D164" s="17">
        <f t="shared" si="15"/>
        <v>0</v>
      </c>
      <c r="E164" s="17" t="str">
        <f t="shared" si="11"/>
        <v xml:space="preserve"> </v>
      </c>
      <c r="F164" s="17" t="str">
        <f t="shared" si="12"/>
        <v xml:space="preserve"> </v>
      </c>
      <c r="G164" s="17">
        <f t="shared" si="14"/>
        <v>4776950</v>
      </c>
      <c r="H164" s="11">
        <f t="shared" si="13"/>
        <v>159.23166666666665</v>
      </c>
    </row>
    <row r="165" spans="1:8">
      <c r="A165" s="12">
        <v>42989</v>
      </c>
      <c r="B165" s="17">
        <v>-13350</v>
      </c>
      <c r="C165" s="17">
        <v>0</v>
      </c>
      <c r="D165" s="17">
        <f t="shared" si="15"/>
        <v>-13350</v>
      </c>
      <c r="E165" s="17" t="str">
        <f t="shared" si="11"/>
        <v xml:space="preserve"> </v>
      </c>
      <c r="F165" s="17">
        <f t="shared" si="12"/>
        <v>-13350</v>
      </c>
      <c r="G165" s="17">
        <f t="shared" si="14"/>
        <v>4763600</v>
      </c>
      <c r="H165" s="11">
        <f t="shared" si="13"/>
        <v>158.78666666666669</v>
      </c>
    </row>
    <row r="166" spans="1:8">
      <c r="A166" s="12">
        <v>42990</v>
      </c>
      <c r="B166" s="17">
        <v>14100</v>
      </c>
      <c r="C166" s="17">
        <v>0</v>
      </c>
      <c r="D166" s="17">
        <f t="shared" si="15"/>
        <v>14100</v>
      </c>
      <c r="E166" s="17">
        <f t="shared" si="11"/>
        <v>14100</v>
      </c>
      <c r="F166" s="17" t="str">
        <f t="shared" si="12"/>
        <v xml:space="preserve"> </v>
      </c>
      <c r="G166" s="17">
        <f t="shared" si="14"/>
        <v>4777700</v>
      </c>
      <c r="H166" s="11">
        <f t="shared" si="13"/>
        <v>159.25666666666666</v>
      </c>
    </row>
    <row r="167" spans="1:8">
      <c r="A167" s="12">
        <v>42991</v>
      </c>
      <c r="B167" s="17">
        <v>-11600</v>
      </c>
      <c r="C167" s="17">
        <v>0</v>
      </c>
      <c r="D167" s="17">
        <f t="shared" si="15"/>
        <v>-11600</v>
      </c>
      <c r="E167" s="17" t="str">
        <f t="shared" si="11"/>
        <v xml:space="preserve"> </v>
      </c>
      <c r="F167" s="17">
        <f t="shared" si="12"/>
        <v>-11600</v>
      </c>
      <c r="G167" s="17">
        <f t="shared" si="14"/>
        <v>4766100</v>
      </c>
      <c r="H167" s="11">
        <f t="shared" si="13"/>
        <v>158.87</v>
      </c>
    </row>
    <row r="168" spans="1:8">
      <c r="A168" s="12">
        <v>42992</v>
      </c>
      <c r="B168" s="17">
        <v>32800</v>
      </c>
      <c r="C168" s="17">
        <v>18600</v>
      </c>
      <c r="D168" s="17">
        <f t="shared" si="15"/>
        <v>51400</v>
      </c>
      <c r="E168" s="17">
        <f t="shared" si="11"/>
        <v>51400</v>
      </c>
      <c r="F168" s="17" t="str">
        <f t="shared" si="12"/>
        <v xml:space="preserve"> </v>
      </c>
      <c r="G168" s="17">
        <f t="shared" si="14"/>
        <v>4817500</v>
      </c>
      <c r="H168" s="11">
        <f t="shared" si="13"/>
        <v>160.58333333333331</v>
      </c>
    </row>
    <row r="169" spans="1:8">
      <c r="A169" s="12">
        <v>42993</v>
      </c>
      <c r="B169" s="17">
        <v>600</v>
      </c>
      <c r="C169" s="17">
        <v>0</v>
      </c>
      <c r="D169" s="17">
        <f t="shared" si="15"/>
        <v>600</v>
      </c>
      <c r="E169" s="17">
        <f t="shared" si="11"/>
        <v>600</v>
      </c>
      <c r="F169" s="17" t="str">
        <f t="shared" si="12"/>
        <v xml:space="preserve"> </v>
      </c>
      <c r="G169" s="17">
        <f t="shared" si="14"/>
        <v>4818100</v>
      </c>
      <c r="H169" s="11">
        <f t="shared" si="13"/>
        <v>160.60333333333335</v>
      </c>
    </row>
    <row r="170" spans="1:8">
      <c r="A170" s="12">
        <v>42994</v>
      </c>
      <c r="B170" s="17">
        <v>0</v>
      </c>
      <c r="C170" s="17">
        <v>0</v>
      </c>
      <c r="D170" s="17">
        <f t="shared" si="15"/>
        <v>0</v>
      </c>
      <c r="E170" s="17" t="str">
        <f t="shared" si="11"/>
        <v xml:space="preserve"> </v>
      </c>
      <c r="F170" s="17" t="str">
        <f t="shared" si="12"/>
        <v xml:space="preserve"> </v>
      </c>
      <c r="G170" s="17">
        <f t="shared" si="14"/>
        <v>4818100</v>
      </c>
      <c r="H170" s="11">
        <f t="shared" si="13"/>
        <v>160.60333333333335</v>
      </c>
    </row>
    <row r="171" spans="1:8">
      <c r="A171" s="12">
        <v>42995</v>
      </c>
      <c r="B171" s="17">
        <v>0</v>
      </c>
      <c r="C171" s="17">
        <v>0</v>
      </c>
      <c r="D171" s="17">
        <f t="shared" si="15"/>
        <v>0</v>
      </c>
      <c r="E171" s="17" t="str">
        <f t="shared" si="11"/>
        <v xml:space="preserve"> </v>
      </c>
      <c r="F171" s="17" t="str">
        <f t="shared" si="12"/>
        <v xml:space="preserve"> </v>
      </c>
      <c r="G171" s="17">
        <f t="shared" si="14"/>
        <v>4818100</v>
      </c>
      <c r="H171" s="11">
        <f t="shared" si="13"/>
        <v>160.60333333333335</v>
      </c>
    </row>
    <row r="172" spans="1:8">
      <c r="A172" s="12">
        <v>42996</v>
      </c>
      <c r="B172" s="17">
        <v>28600</v>
      </c>
      <c r="C172" s="17">
        <v>0</v>
      </c>
      <c r="D172" s="17">
        <f t="shared" si="15"/>
        <v>28600</v>
      </c>
      <c r="E172" s="17">
        <f t="shared" si="11"/>
        <v>28600</v>
      </c>
      <c r="F172" s="17" t="str">
        <f t="shared" si="12"/>
        <v xml:space="preserve"> </v>
      </c>
      <c r="G172" s="17">
        <f t="shared" si="14"/>
        <v>4846700</v>
      </c>
      <c r="H172" s="11">
        <f t="shared" si="13"/>
        <v>161.55666666666667</v>
      </c>
    </row>
    <row r="173" spans="1:8">
      <c r="A173" s="12">
        <v>42997</v>
      </c>
      <c r="B173" s="17">
        <v>3650</v>
      </c>
      <c r="C173" s="17">
        <v>0</v>
      </c>
      <c r="D173" s="17">
        <f t="shared" si="15"/>
        <v>3650</v>
      </c>
      <c r="E173" s="17">
        <f t="shared" si="11"/>
        <v>3650</v>
      </c>
      <c r="F173" s="17" t="str">
        <f t="shared" si="12"/>
        <v xml:space="preserve"> </v>
      </c>
      <c r="G173" s="17">
        <f t="shared" si="14"/>
        <v>4850350</v>
      </c>
      <c r="H173" s="11">
        <f t="shared" si="13"/>
        <v>161.67833333333331</v>
      </c>
    </row>
    <row r="174" spans="1:8">
      <c r="A174" s="12">
        <v>42998</v>
      </c>
      <c r="B174" s="17">
        <v>9700</v>
      </c>
      <c r="C174" s="17">
        <v>0</v>
      </c>
      <c r="D174" s="17">
        <f t="shared" si="15"/>
        <v>9700</v>
      </c>
      <c r="E174" s="17">
        <f t="shared" si="11"/>
        <v>9700</v>
      </c>
      <c r="F174" s="17" t="str">
        <f t="shared" si="12"/>
        <v xml:space="preserve"> </v>
      </c>
      <c r="G174" s="17">
        <f t="shared" si="14"/>
        <v>4860050</v>
      </c>
      <c r="H174" s="11">
        <f t="shared" si="13"/>
        <v>162.00166666666667</v>
      </c>
    </row>
    <row r="175" spans="1:8">
      <c r="A175" s="12">
        <v>42999</v>
      </c>
      <c r="B175" s="17">
        <v>-8900</v>
      </c>
      <c r="C175" s="17">
        <v>-15000</v>
      </c>
      <c r="D175" s="17">
        <f t="shared" si="15"/>
        <v>-23900</v>
      </c>
      <c r="E175" s="17" t="str">
        <f t="shared" si="11"/>
        <v xml:space="preserve"> </v>
      </c>
      <c r="F175" s="17">
        <f t="shared" si="12"/>
        <v>-23900</v>
      </c>
      <c r="G175" s="17">
        <f t="shared" si="14"/>
        <v>4836150</v>
      </c>
      <c r="H175" s="11">
        <f t="shared" si="13"/>
        <v>161.20499999999998</v>
      </c>
    </row>
    <row r="176" spans="1:8">
      <c r="A176" s="12">
        <v>43000</v>
      </c>
      <c r="B176" s="17">
        <v>1400</v>
      </c>
      <c r="C176" s="17">
        <v>0</v>
      </c>
      <c r="D176" s="17">
        <f t="shared" si="15"/>
        <v>1400</v>
      </c>
      <c r="E176" s="17">
        <f t="shared" si="11"/>
        <v>1400</v>
      </c>
      <c r="F176" s="17" t="str">
        <f t="shared" si="12"/>
        <v xml:space="preserve"> </v>
      </c>
      <c r="G176" s="17">
        <f t="shared" si="14"/>
        <v>4837550</v>
      </c>
      <c r="H176" s="11">
        <f t="shared" si="13"/>
        <v>161.25166666666667</v>
      </c>
    </row>
    <row r="177" spans="1:8">
      <c r="A177" s="12">
        <v>43001</v>
      </c>
      <c r="B177" s="17">
        <v>0</v>
      </c>
      <c r="C177" s="17">
        <v>0</v>
      </c>
      <c r="D177" s="17">
        <f t="shared" si="15"/>
        <v>0</v>
      </c>
      <c r="E177" s="17" t="str">
        <f t="shared" si="11"/>
        <v xml:space="preserve"> </v>
      </c>
      <c r="F177" s="17" t="str">
        <f t="shared" si="12"/>
        <v xml:space="preserve"> </v>
      </c>
      <c r="G177" s="17">
        <f t="shared" si="14"/>
        <v>4837550</v>
      </c>
      <c r="H177" s="11">
        <f t="shared" si="13"/>
        <v>161.25166666666667</v>
      </c>
    </row>
    <row r="178" spans="1:8">
      <c r="A178" s="12">
        <v>43002</v>
      </c>
      <c r="B178" s="17">
        <v>0</v>
      </c>
      <c r="C178" s="17">
        <v>0</v>
      </c>
      <c r="D178" s="17">
        <f t="shared" si="15"/>
        <v>0</v>
      </c>
      <c r="E178" s="17" t="str">
        <f t="shared" si="11"/>
        <v xml:space="preserve"> </v>
      </c>
      <c r="F178" s="17" t="str">
        <f t="shared" si="12"/>
        <v xml:space="preserve"> </v>
      </c>
      <c r="G178" s="17">
        <f t="shared" si="14"/>
        <v>4837550</v>
      </c>
      <c r="H178" s="11">
        <f t="shared" si="13"/>
        <v>161.25166666666667</v>
      </c>
    </row>
    <row r="179" spans="1:8">
      <c r="A179" s="12">
        <v>43003</v>
      </c>
      <c r="B179" s="17">
        <v>1100</v>
      </c>
      <c r="C179" s="17">
        <v>0</v>
      </c>
      <c r="D179" s="17">
        <f t="shared" si="15"/>
        <v>1100</v>
      </c>
      <c r="E179" s="17">
        <f t="shared" si="11"/>
        <v>1100</v>
      </c>
      <c r="F179" s="17" t="str">
        <f t="shared" si="12"/>
        <v xml:space="preserve"> </v>
      </c>
      <c r="G179" s="17">
        <f t="shared" si="14"/>
        <v>4838650</v>
      </c>
      <c r="H179" s="11">
        <f t="shared" si="13"/>
        <v>161.28833333333333</v>
      </c>
    </row>
    <row r="180" spans="1:8">
      <c r="A180" s="12">
        <v>43004</v>
      </c>
      <c r="B180" s="17">
        <v>3500</v>
      </c>
      <c r="C180" s="17">
        <v>0</v>
      </c>
      <c r="D180" s="17">
        <f t="shared" si="15"/>
        <v>3500</v>
      </c>
      <c r="E180" s="17">
        <f t="shared" si="11"/>
        <v>3500</v>
      </c>
      <c r="F180" s="17" t="str">
        <f t="shared" si="12"/>
        <v xml:space="preserve"> </v>
      </c>
      <c r="G180" s="17">
        <f t="shared" si="14"/>
        <v>4842150</v>
      </c>
      <c r="H180" s="11">
        <f t="shared" si="13"/>
        <v>161.405</v>
      </c>
    </row>
    <row r="181" spans="1:8">
      <c r="A181" s="12">
        <v>43005</v>
      </c>
      <c r="B181" s="17">
        <v>10100</v>
      </c>
      <c r="C181" s="17">
        <v>0</v>
      </c>
      <c r="D181" s="17">
        <f t="shared" si="15"/>
        <v>10100</v>
      </c>
      <c r="E181" s="17">
        <f t="shared" si="11"/>
        <v>10100</v>
      </c>
      <c r="F181" s="17" t="str">
        <f t="shared" si="12"/>
        <v xml:space="preserve"> </v>
      </c>
      <c r="G181" s="17">
        <f t="shared" si="14"/>
        <v>4852250</v>
      </c>
      <c r="H181" s="11">
        <f t="shared" si="13"/>
        <v>161.74166666666667</v>
      </c>
    </row>
    <row r="182" spans="1:8">
      <c r="A182" s="12">
        <v>43006</v>
      </c>
      <c r="B182" s="17">
        <v>10900</v>
      </c>
      <c r="C182" s="17">
        <v>15670</v>
      </c>
      <c r="D182" s="17">
        <f t="shared" si="15"/>
        <v>26570</v>
      </c>
      <c r="E182" s="17">
        <f t="shared" si="11"/>
        <v>26570</v>
      </c>
      <c r="F182" s="17" t="str">
        <f t="shared" si="12"/>
        <v xml:space="preserve"> </v>
      </c>
      <c r="G182" s="17">
        <f t="shared" si="14"/>
        <v>4878820</v>
      </c>
      <c r="H182" s="11">
        <f t="shared" si="13"/>
        <v>162.62733333333333</v>
      </c>
    </row>
    <row r="183" spans="1:8">
      <c r="A183" s="12">
        <v>43007</v>
      </c>
      <c r="B183" s="17">
        <v>6400</v>
      </c>
      <c r="C183" s="17">
        <v>0</v>
      </c>
      <c r="D183" s="17">
        <f t="shared" si="15"/>
        <v>6400</v>
      </c>
      <c r="E183" s="17">
        <f t="shared" si="11"/>
        <v>6400</v>
      </c>
      <c r="F183" s="17" t="str">
        <f t="shared" si="12"/>
        <v xml:space="preserve"> </v>
      </c>
      <c r="G183" s="17">
        <f t="shared" si="14"/>
        <v>4885220</v>
      </c>
      <c r="H183" s="11">
        <f t="shared" si="13"/>
        <v>162.84066666666666</v>
      </c>
    </row>
    <row r="184" spans="1:8">
      <c r="A184" s="12">
        <v>43008</v>
      </c>
      <c r="B184" s="17">
        <v>0</v>
      </c>
      <c r="C184" s="17">
        <v>0</v>
      </c>
      <c r="D184" s="17">
        <f t="shared" si="15"/>
        <v>0</v>
      </c>
      <c r="E184" s="17" t="str">
        <f t="shared" si="11"/>
        <v xml:space="preserve"> </v>
      </c>
      <c r="F184" s="17" t="str">
        <f t="shared" si="12"/>
        <v xml:space="preserve"> </v>
      </c>
      <c r="G184" s="17">
        <f t="shared" si="14"/>
        <v>4885220</v>
      </c>
      <c r="H184" s="11">
        <f t="shared" si="13"/>
        <v>162.84066666666666</v>
      </c>
    </row>
    <row r="185" spans="1:8">
      <c r="A185" s="12">
        <v>43009</v>
      </c>
      <c r="B185" s="17">
        <v>0</v>
      </c>
      <c r="C185" s="17">
        <v>0</v>
      </c>
      <c r="D185" s="17">
        <f t="shared" si="15"/>
        <v>0</v>
      </c>
      <c r="E185" s="17" t="str">
        <f t="shared" si="11"/>
        <v xml:space="preserve"> </v>
      </c>
      <c r="F185" s="17" t="str">
        <f t="shared" si="12"/>
        <v xml:space="preserve"> </v>
      </c>
      <c r="G185" s="17">
        <f t="shared" si="14"/>
        <v>4885220</v>
      </c>
      <c r="H185" s="11">
        <f t="shared" si="13"/>
        <v>162.84066666666666</v>
      </c>
    </row>
    <row r="186" spans="1:8">
      <c r="A186" s="12">
        <v>43010</v>
      </c>
      <c r="B186" s="17">
        <v>0</v>
      </c>
      <c r="C186" s="17">
        <v>0</v>
      </c>
      <c r="D186" s="17">
        <f t="shared" si="15"/>
        <v>0</v>
      </c>
      <c r="E186" s="17" t="str">
        <f t="shared" si="11"/>
        <v xml:space="preserve"> </v>
      </c>
      <c r="F186" s="17" t="str">
        <f t="shared" si="12"/>
        <v xml:space="preserve"> </v>
      </c>
      <c r="G186" s="17">
        <f t="shared" si="14"/>
        <v>4885220</v>
      </c>
      <c r="H186" s="11">
        <f t="shared" si="13"/>
        <v>162.84066666666666</v>
      </c>
    </row>
    <row r="187" spans="1:8">
      <c r="A187" s="12">
        <v>43011</v>
      </c>
      <c r="B187" s="17">
        <v>25980</v>
      </c>
      <c r="C187" s="17">
        <v>0</v>
      </c>
      <c r="D187" s="17">
        <f t="shared" si="15"/>
        <v>25980</v>
      </c>
      <c r="E187" s="17">
        <f t="shared" si="11"/>
        <v>25980</v>
      </c>
      <c r="F187" s="17" t="str">
        <f t="shared" si="12"/>
        <v xml:space="preserve"> </v>
      </c>
      <c r="G187" s="17">
        <f t="shared" si="14"/>
        <v>4911200</v>
      </c>
      <c r="H187" s="11">
        <f t="shared" si="13"/>
        <v>163.70666666666668</v>
      </c>
    </row>
    <row r="188" spans="1:8">
      <c r="A188" s="12">
        <v>43012</v>
      </c>
      <c r="B188" s="17">
        <v>70800</v>
      </c>
      <c r="C188" s="17">
        <v>0</v>
      </c>
      <c r="D188" s="17">
        <f t="shared" si="15"/>
        <v>70800</v>
      </c>
      <c r="E188" s="17">
        <f t="shared" si="11"/>
        <v>70800</v>
      </c>
      <c r="F188" s="17" t="str">
        <f t="shared" si="12"/>
        <v xml:space="preserve"> </v>
      </c>
      <c r="G188" s="17">
        <f t="shared" si="14"/>
        <v>4982000</v>
      </c>
      <c r="H188" s="11">
        <f t="shared" si="13"/>
        <v>166.06666666666666</v>
      </c>
    </row>
    <row r="189" spans="1:8">
      <c r="A189" s="12">
        <v>43013</v>
      </c>
      <c r="B189" s="17">
        <v>42000</v>
      </c>
      <c r="C189" s="17">
        <v>60000</v>
      </c>
      <c r="D189" s="17">
        <f t="shared" si="15"/>
        <v>102000</v>
      </c>
      <c r="E189" s="17">
        <f t="shared" si="11"/>
        <v>102000</v>
      </c>
      <c r="F189" s="17" t="str">
        <f t="shared" si="12"/>
        <v xml:space="preserve"> </v>
      </c>
      <c r="G189" s="17">
        <f t="shared" si="14"/>
        <v>5084000</v>
      </c>
      <c r="H189" s="11">
        <f t="shared" si="13"/>
        <v>169.46666666666667</v>
      </c>
    </row>
    <row r="190" spans="1:8">
      <c r="A190" s="12">
        <v>43014</v>
      </c>
      <c r="B190" s="17">
        <v>23200</v>
      </c>
      <c r="C190" s="17">
        <v>0</v>
      </c>
      <c r="D190" s="17">
        <f t="shared" si="15"/>
        <v>23200</v>
      </c>
      <c r="E190" s="17">
        <f t="shared" si="11"/>
        <v>23200</v>
      </c>
      <c r="F190" s="17" t="str">
        <f t="shared" si="12"/>
        <v xml:space="preserve"> </v>
      </c>
      <c r="G190" s="17">
        <f t="shared" si="14"/>
        <v>5107200</v>
      </c>
      <c r="H190" s="11">
        <f t="shared" si="13"/>
        <v>170.23999999999998</v>
      </c>
    </row>
    <row r="191" spans="1:8">
      <c r="A191" s="12">
        <v>43015</v>
      </c>
      <c r="B191" s="17">
        <v>0</v>
      </c>
      <c r="C191" s="17">
        <v>0</v>
      </c>
      <c r="D191" s="17">
        <f t="shared" si="15"/>
        <v>0</v>
      </c>
      <c r="E191" s="17" t="str">
        <f t="shared" si="11"/>
        <v xml:space="preserve"> </v>
      </c>
      <c r="F191" s="17" t="str">
        <f t="shared" si="12"/>
        <v xml:space="preserve"> </v>
      </c>
      <c r="G191" s="17">
        <f t="shared" si="14"/>
        <v>5107200</v>
      </c>
      <c r="H191" s="11">
        <f t="shared" si="13"/>
        <v>170.23999999999998</v>
      </c>
    </row>
    <row r="192" spans="1:8">
      <c r="A192" s="12">
        <v>43016</v>
      </c>
      <c r="B192" s="17">
        <v>0</v>
      </c>
      <c r="C192" s="17">
        <v>0</v>
      </c>
      <c r="D192" s="17">
        <f t="shared" si="15"/>
        <v>0</v>
      </c>
      <c r="E192" s="17" t="str">
        <f t="shared" si="11"/>
        <v xml:space="preserve"> </v>
      </c>
      <c r="F192" s="17" t="str">
        <f t="shared" si="12"/>
        <v xml:space="preserve"> </v>
      </c>
      <c r="G192" s="17">
        <f t="shared" si="14"/>
        <v>5107200</v>
      </c>
      <c r="H192" s="11">
        <f t="shared" si="13"/>
        <v>170.23999999999998</v>
      </c>
    </row>
    <row r="193" spans="1:8">
      <c r="A193" s="12">
        <v>43017</v>
      </c>
      <c r="B193" s="17">
        <v>29100</v>
      </c>
      <c r="C193" s="17">
        <v>0</v>
      </c>
      <c r="D193" s="17">
        <f t="shared" si="15"/>
        <v>29100</v>
      </c>
      <c r="E193" s="17">
        <f t="shared" si="11"/>
        <v>29100</v>
      </c>
      <c r="F193" s="17" t="str">
        <f t="shared" si="12"/>
        <v xml:space="preserve"> </v>
      </c>
      <c r="G193" s="17">
        <f t="shared" si="14"/>
        <v>5136300</v>
      </c>
      <c r="H193" s="11">
        <f t="shared" si="13"/>
        <v>171.21</v>
      </c>
    </row>
    <row r="194" spans="1:8">
      <c r="A194" s="12">
        <v>43018</v>
      </c>
      <c r="B194" s="17">
        <v>15700</v>
      </c>
      <c r="C194" s="17">
        <v>0</v>
      </c>
      <c r="D194" s="17">
        <f t="shared" si="15"/>
        <v>15700</v>
      </c>
      <c r="E194" s="17">
        <f t="shared" si="11"/>
        <v>15700</v>
      </c>
      <c r="F194" s="17" t="str">
        <f t="shared" si="12"/>
        <v xml:space="preserve"> </v>
      </c>
      <c r="G194" s="17">
        <f t="shared" si="14"/>
        <v>5152000</v>
      </c>
      <c r="H194" s="11">
        <f t="shared" si="13"/>
        <v>171.73333333333335</v>
      </c>
    </row>
    <row r="195" spans="1:8">
      <c r="A195" s="12">
        <v>43019</v>
      </c>
      <c r="B195" s="17">
        <v>-149000</v>
      </c>
      <c r="C195" s="17">
        <v>0</v>
      </c>
      <c r="D195" s="17">
        <f t="shared" si="15"/>
        <v>-149000</v>
      </c>
      <c r="E195" s="17" t="str">
        <f t="shared" ref="E195:E258" si="16">IF(D195&gt;0,D195," ")</f>
        <v xml:space="preserve"> </v>
      </c>
      <c r="F195" s="17">
        <f t="shared" ref="F195:F258" si="17">IF(D195&lt;0,D195," ")</f>
        <v>-149000</v>
      </c>
      <c r="G195" s="17">
        <f t="shared" si="14"/>
        <v>5003000</v>
      </c>
      <c r="H195" s="11">
        <f t="shared" ref="H195:H258" si="18">(G195/3000000)*100</f>
        <v>166.76666666666665</v>
      </c>
    </row>
    <row r="196" spans="1:8">
      <c r="A196" s="12">
        <v>43020</v>
      </c>
      <c r="B196" s="17">
        <v>-7800</v>
      </c>
      <c r="C196" s="17">
        <v>9000</v>
      </c>
      <c r="D196" s="17">
        <f t="shared" si="15"/>
        <v>1200</v>
      </c>
      <c r="E196" s="17">
        <f t="shared" si="16"/>
        <v>1200</v>
      </c>
      <c r="F196" s="17" t="str">
        <f t="shared" si="17"/>
        <v xml:space="preserve"> </v>
      </c>
      <c r="G196" s="17">
        <f t="shared" ref="G196:G259" si="19">SUM(G195+D196)</f>
        <v>5004200</v>
      </c>
      <c r="H196" s="11">
        <f t="shared" si="18"/>
        <v>166.80666666666667</v>
      </c>
    </row>
    <row r="197" spans="1:8">
      <c r="A197" s="12">
        <v>43021</v>
      </c>
      <c r="B197" s="17">
        <v>-22000</v>
      </c>
      <c r="C197" s="17">
        <v>0</v>
      </c>
      <c r="D197" s="17">
        <f t="shared" si="15"/>
        <v>-22000</v>
      </c>
      <c r="E197" s="17" t="str">
        <f t="shared" si="16"/>
        <v xml:space="preserve"> </v>
      </c>
      <c r="F197" s="17">
        <f t="shared" si="17"/>
        <v>-22000</v>
      </c>
      <c r="G197" s="17">
        <f t="shared" si="19"/>
        <v>4982200</v>
      </c>
      <c r="H197" s="11">
        <f t="shared" si="18"/>
        <v>166.07333333333335</v>
      </c>
    </row>
    <row r="198" spans="1:8">
      <c r="A198" s="12">
        <v>43022</v>
      </c>
      <c r="B198" s="17">
        <v>0</v>
      </c>
      <c r="C198" s="17">
        <v>0</v>
      </c>
      <c r="D198" s="17">
        <f t="shared" si="15"/>
        <v>0</v>
      </c>
      <c r="E198" s="17" t="str">
        <f t="shared" si="16"/>
        <v xml:space="preserve"> </v>
      </c>
      <c r="F198" s="17" t="str">
        <f t="shared" si="17"/>
        <v xml:space="preserve"> </v>
      </c>
      <c r="G198" s="17">
        <f t="shared" si="19"/>
        <v>4982200</v>
      </c>
      <c r="H198" s="11">
        <f t="shared" si="18"/>
        <v>166.07333333333335</v>
      </c>
    </row>
    <row r="199" spans="1:8">
      <c r="A199" s="12">
        <v>43023</v>
      </c>
      <c r="B199" s="17">
        <v>0</v>
      </c>
      <c r="C199" s="17">
        <v>0</v>
      </c>
      <c r="D199" s="17">
        <f t="shared" si="15"/>
        <v>0</v>
      </c>
      <c r="E199" s="17" t="str">
        <f t="shared" si="16"/>
        <v xml:space="preserve"> </v>
      </c>
      <c r="F199" s="17" t="str">
        <f t="shared" si="17"/>
        <v xml:space="preserve"> </v>
      </c>
      <c r="G199" s="17">
        <f t="shared" si="19"/>
        <v>4982200</v>
      </c>
      <c r="H199" s="11">
        <f t="shared" si="18"/>
        <v>166.07333333333335</v>
      </c>
    </row>
    <row r="200" spans="1:8">
      <c r="A200" s="12">
        <v>43024</v>
      </c>
      <c r="B200" s="17">
        <v>-70000</v>
      </c>
      <c r="C200" s="17">
        <v>0</v>
      </c>
      <c r="D200" s="17">
        <f t="shared" si="15"/>
        <v>-70000</v>
      </c>
      <c r="E200" s="17" t="str">
        <f t="shared" si="16"/>
        <v xml:space="preserve"> </v>
      </c>
      <c r="F200" s="17">
        <f t="shared" si="17"/>
        <v>-70000</v>
      </c>
      <c r="G200" s="17">
        <f t="shared" si="19"/>
        <v>4912200</v>
      </c>
      <c r="H200" s="11">
        <f t="shared" si="18"/>
        <v>163.74</v>
      </c>
    </row>
    <row r="201" spans="1:8">
      <c r="A201" s="12">
        <v>43025</v>
      </c>
      <c r="B201" s="17">
        <v>6400</v>
      </c>
      <c r="C201" s="17">
        <v>0</v>
      </c>
      <c r="D201" s="17">
        <f t="shared" si="15"/>
        <v>6400</v>
      </c>
      <c r="E201" s="17">
        <f t="shared" si="16"/>
        <v>6400</v>
      </c>
      <c r="F201" s="17" t="str">
        <f t="shared" si="17"/>
        <v xml:space="preserve"> </v>
      </c>
      <c r="G201" s="17">
        <f t="shared" si="19"/>
        <v>4918600</v>
      </c>
      <c r="H201" s="11">
        <f t="shared" si="18"/>
        <v>163.95333333333332</v>
      </c>
    </row>
    <row r="202" spans="1:8">
      <c r="A202" s="12">
        <v>43026</v>
      </c>
      <c r="B202" s="17">
        <v>-18000</v>
      </c>
      <c r="C202" s="17">
        <v>56500</v>
      </c>
      <c r="D202" s="17">
        <f t="shared" si="15"/>
        <v>38500</v>
      </c>
      <c r="E202" s="17">
        <f t="shared" si="16"/>
        <v>38500</v>
      </c>
      <c r="F202" s="17" t="str">
        <f t="shared" si="17"/>
        <v xml:space="preserve"> </v>
      </c>
      <c r="G202" s="17">
        <f t="shared" si="19"/>
        <v>4957100</v>
      </c>
      <c r="H202" s="11">
        <f t="shared" si="18"/>
        <v>165.23666666666668</v>
      </c>
    </row>
    <row r="203" spans="1:8">
      <c r="A203" s="12">
        <v>43027</v>
      </c>
      <c r="B203" s="17">
        <v>0</v>
      </c>
      <c r="C203" s="17">
        <v>0</v>
      </c>
      <c r="D203" s="17">
        <f t="shared" si="15"/>
        <v>0</v>
      </c>
      <c r="E203" s="17" t="str">
        <f t="shared" si="16"/>
        <v xml:space="preserve"> </v>
      </c>
      <c r="F203" s="17" t="str">
        <f t="shared" si="17"/>
        <v xml:space="preserve"> </v>
      </c>
      <c r="G203" s="17">
        <f t="shared" si="19"/>
        <v>4957100</v>
      </c>
      <c r="H203" s="11">
        <f t="shared" si="18"/>
        <v>165.23666666666668</v>
      </c>
    </row>
    <row r="204" spans="1:8">
      <c r="A204" s="12">
        <v>43028</v>
      </c>
      <c r="B204" s="17">
        <v>0</v>
      </c>
      <c r="C204" s="17">
        <v>0</v>
      </c>
      <c r="D204" s="17">
        <f t="shared" si="15"/>
        <v>0</v>
      </c>
      <c r="E204" s="17" t="str">
        <f t="shared" si="16"/>
        <v xml:space="preserve"> </v>
      </c>
      <c r="F204" s="17" t="str">
        <f t="shared" si="17"/>
        <v xml:space="preserve"> </v>
      </c>
      <c r="G204" s="17">
        <f t="shared" si="19"/>
        <v>4957100</v>
      </c>
      <c r="H204" s="11">
        <f t="shared" si="18"/>
        <v>165.23666666666668</v>
      </c>
    </row>
    <row r="205" spans="1:8">
      <c r="A205" s="12">
        <v>43029</v>
      </c>
      <c r="B205" s="17">
        <v>0</v>
      </c>
      <c r="C205" s="17">
        <v>0</v>
      </c>
      <c r="D205" s="17">
        <f t="shared" si="15"/>
        <v>0</v>
      </c>
      <c r="E205" s="17" t="str">
        <f t="shared" si="16"/>
        <v xml:space="preserve"> </v>
      </c>
      <c r="F205" s="17" t="str">
        <f t="shared" si="17"/>
        <v xml:space="preserve"> </v>
      </c>
      <c r="G205" s="17">
        <f t="shared" si="19"/>
        <v>4957100</v>
      </c>
      <c r="H205" s="11">
        <f t="shared" si="18"/>
        <v>165.23666666666668</v>
      </c>
    </row>
    <row r="206" spans="1:8">
      <c r="A206" s="12">
        <v>43030</v>
      </c>
      <c r="B206" s="17">
        <v>-4000</v>
      </c>
      <c r="C206" s="17">
        <v>0</v>
      </c>
      <c r="D206" s="17">
        <f>SUM(B206:C206)</f>
        <v>-4000</v>
      </c>
      <c r="E206" s="17" t="str">
        <f t="shared" si="16"/>
        <v xml:space="preserve"> </v>
      </c>
      <c r="F206" s="17">
        <f t="shared" si="17"/>
        <v>-4000</v>
      </c>
      <c r="G206" s="17">
        <f t="shared" si="19"/>
        <v>4953100</v>
      </c>
      <c r="H206" s="11">
        <f t="shared" si="18"/>
        <v>165.10333333333332</v>
      </c>
    </row>
    <row r="207" spans="1:8">
      <c r="A207" s="12">
        <v>43031</v>
      </c>
      <c r="B207" s="17">
        <v>-20000</v>
      </c>
      <c r="C207" s="17">
        <v>0</v>
      </c>
      <c r="D207" s="17">
        <f t="shared" si="15"/>
        <v>-20000</v>
      </c>
      <c r="E207" s="17" t="str">
        <f t="shared" si="16"/>
        <v xml:space="preserve"> </v>
      </c>
      <c r="F207" s="17">
        <f t="shared" si="17"/>
        <v>-20000</v>
      </c>
      <c r="G207" s="17">
        <f t="shared" si="19"/>
        <v>4933100</v>
      </c>
      <c r="H207" s="11">
        <f t="shared" si="18"/>
        <v>164.43666666666667</v>
      </c>
    </row>
    <row r="208" spans="1:8">
      <c r="A208" s="12">
        <v>43032</v>
      </c>
      <c r="B208" s="17">
        <v>-8000</v>
      </c>
      <c r="C208" s="17">
        <v>0</v>
      </c>
      <c r="D208" s="17">
        <f t="shared" si="15"/>
        <v>-8000</v>
      </c>
      <c r="E208" s="17" t="str">
        <f t="shared" si="16"/>
        <v xml:space="preserve"> </v>
      </c>
      <c r="F208" s="17">
        <f t="shared" si="17"/>
        <v>-8000</v>
      </c>
      <c r="G208" s="17">
        <f t="shared" si="19"/>
        <v>4925100</v>
      </c>
      <c r="H208" s="11">
        <f t="shared" si="18"/>
        <v>164.17</v>
      </c>
    </row>
    <row r="209" spans="1:8">
      <c r="A209" s="12">
        <v>43033</v>
      </c>
      <c r="B209" s="17">
        <v>-8000</v>
      </c>
      <c r="C209" s="17">
        <v>0</v>
      </c>
      <c r="D209" s="17">
        <f t="shared" si="15"/>
        <v>-8000</v>
      </c>
      <c r="E209" s="17" t="str">
        <f t="shared" si="16"/>
        <v xml:space="preserve"> </v>
      </c>
      <c r="F209" s="17">
        <f t="shared" si="17"/>
        <v>-8000</v>
      </c>
      <c r="G209" s="17">
        <f t="shared" si="19"/>
        <v>4917100</v>
      </c>
      <c r="H209" s="11">
        <f t="shared" si="18"/>
        <v>163.90333333333334</v>
      </c>
    </row>
    <row r="210" spans="1:8">
      <c r="A210" s="12">
        <v>43034</v>
      </c>
      <c r="B210" s="17">
        <v>42000</v>
      </c>
      <c r="C210" s="17">
        <v>105000</v>
      </c>
      <c r="D210" s="17">
        <f t="shared" si="15"/>
        <v>147000</v>
      </c>
      <c r="E210" s="17">
        <f t="shared" si="16"/>
        <v>147000</v>
      </c>
      <c r="F210" s="17" t="str">
        <f t="shared" si="17"/>
        <v xml:space="preserve"> </v>
      </c>
      <c r="G210" s="17">
        <f t="shared" si="19"/>
        <v>5064100</v>
      </c>
      <c r="H210" s="11">
        <f t="shared" si="18"/>
        <v>168.80333333333334</v>
      </c>
    </row>
    <row r="211" spans="1:8">
      <c r="A211" s="12">
        <v>43035</v>
      </c>
      <c r="B211" s="17">
        <v>7000</v>
      </c>
      <c r="C211" s="17">
        <v>0</v>
      </c>
      <c r="D211" s="17">
        <f t="shared" si="15"/>
        <v>7000</v>
      </c>
      <c r="E211" s="17">
        <f t="shared" si="16"/>
        <v>7000</v>
      </c>
      <c r="F211" s="17" t="str">
        <f t="shared" si="17"/>
        <v xml:space="preserve"> </v>
      </c>
      <c r="G211" s="17">
        <f t="shared" si="19"/>
        <v>5071100</v>
      </c>
      <c r="H211" s="11">
        <f t="shared" si="18"/>
        <v>169.03666666666666</v>
      </c>
    </row>
    <row r="212" spans="1:8">
      <c r="A212" s="12">
        <v>43036</v>
      </c>
      <c r="B212" s="17">
        <v>0</v>
      </c>
      <c r="C212" s="17">
        <v>0</v>
      </c>
      <c r="D212" s="17">
        <f t="shared" si="15"/>
        <v>0</v>
      </c>
      <c r="E212" s="17" t="str">
        <f t="shared" si="16"/>
        <v xml:space="preserve"> </v>
      </c>
      <c r="F212" s="17" t="str">
        <f t="shared" si="17"/>
        <v xml:space="preserve"> </v>
      </c>
      <c r="G212" s="17">
        <f t="shared" si="19"/>
        <v>5071100</v>
      </c>
      <c r="H212" s="11">
        <f t="shared" si="18"/>
        <v>169.03666666666666</v>
      </c>
    </row>
    <row r="213" spans="1:8">
      <c r="A213" s="12">
        <v>43037</v>
      </c>
      <c r="B213" s="17">
        <v>0</v>
      </c>
      <c r="C213" s="17">
        <v>0</v>
      </c>
      <c r="D213" s="17">
        <f t="shared" si="15"/>
        <v>0</v>
      </c>
      <c r="E213" s="17" t="str">
        <f t="shared" si="16"/>
        <v xml:space="preserve"> </v>
      </c>
      <c r="F213" s="17" t="str">
        <f t="shared" si="17"/>
        <v xml:space="preserve"> </v>
      </c>
      <c r="G213" s="17">
        <f t="shared" si="19"/>
        <v>5071100</v>
      </c>
      <c r="H213" s="11">
        <f t="shared" si="18"/>
        <v>169.03666666666666</v>
      </c>
    </row>
    <row r="214" spans="1:8">
      <c r="A214" s="12">
        <v>43038</v>
      </c>
      <c r="B214" s="17">
        <v>0</v>
      </c>
      <c r="C214" s="17">
        <v>0</v>
      </c>
      <c r="D214" s="17">
        <f t="shared" si="15"/>
        <v>0</v>
      </c>
      <c r="E214" s="17" t="str">
        <f t="shared" si="16"/>
        <v xml:space="preserve"> </v>
      </c>
      <c r="F214" s="17" t="str">
        <f t="shared" si="17"/>
        <v xml:space="preserve"> </v>
      </c>
      <c r="G214" s="17">
        <f t="shared" si="19"/>
        <v>5071100</v>
      </c>
      <c r="H214" s="11">
        <f t="shared" si="18"/>
        <v>169.03666666666666</v>
      </c>
    </row>
    <row r="215" spans="1:8">
      <c r="A215" s="12">
        <v>43039</v>
      </c>
      <c r="B215" s="17">
        <v>1200</v>
      </c>
      <c r="C215" s="17">
        <v>0</v>
      </c>
      <c r="D215" s="17">
        <f t="shared" si="15"/>
        <v>1200</v>
      </c>
      <c r="E215" s="17">
        <f t="shared" si="16"/>
        <v>1200</v>
      </c>
      <c r="F215" s="17" t="str">
        <f t="shared" si="17"/>
        <v xml:space="preserve"> </v>
      </c>
      <c r="G215" s="17">
        <f t="shared" si="19"/>
        <v>5072300</v>
      </c>
      <c r="H215" s="11">
        <f t="shared" si="18"/>
        <v>169.07666666666668</v>
      </c>
    </row>
    <row r="216" spans="1:8">
      <c r="A216" s="12">
        <v>43040</v>
      </c>
      <c r="B216" s="17">
        <v>-12000</v>
      </c>
      <c r="C216" s="17">
        <v>0</v>
      </c>
      <c r="D216" s="17">
        <f t="shared" si="15"/>
        <v>-12000</v>
      </c>
      <c r="E216" s="17" t="str">
        <f t="shared" si="16"/>
        <v xml:space="preserve"> </v>
      </c>
      <c r="F216" s="17">
        <f t="shared" si="17"/>
        <v>-12000</v>
      </c>
      <c r="G216" s="17">
        <f t="shared" si="19"/>
        <v>5060300</v>
      </c>
      <c r="H216" s="11">
        <f t="shared" si="18"/>
        <v>168.67666666666668</v>
      </c>
    </row>
    <row r="217" spans="1:8">
      <c r="A217" s="12">
        <v>43041</v>
      </c>
      <c r="B217" s="17">
        <v>18200</v>
      </c>
      <c r="C217" s="17">
        <v>25000</v>
      </c>
      <c r="D217" s="17">
        <f>SUM(B217:C217)</f>
        <v>43200</v>
      </c>
      <c r="E217" s="17">
        <f t="shared" si="16"/>
        <v>43200</v>
      </c>
      <c r="F217" s="17" t="str">
        <f t="shared" si="17"/>
        <v xml:space="preserve"> </v>
      </c>
      <c r="G217" s="17">
        <f t="shared" si="19"/>
        <v>5103500</v>
      </c>
      <c r="H217" s="11">
        <f t="shared" si="18"/>
        <v>170.11666666666667</v>
      </c>
    </row>
    <row r="218" spans="1:8">
      <c r="A218" s="12">
        <v>43042</v>
      </c>
      <c r="B218" s="17">
        <v>0</v>
      </c>
      <c r="C218" s="17">
        <v>0</v>
      </c>
      <c r="D218" s="17">
        <f t="shared" si="15"/>
        <v>0</v>
      </c>
      <c r="E218" s="17" t="str">
        <f t="shared" si="16"/>
        <v xml:space="preserve"> </v>
      </c>
      <c r="F218" s="17" t="str">
        <f t="shared" si="17"/>
        <v xml:space="preserve"> </v>
      </c>
      <c r="G218" s="17">
        <f t="shared" si="19"/>
        <v>5103500</v>
      </c>
      <c r="H218" s="11">
        <f t="shared" si="18"/>
        <v>170.11666666666667</v>
      </c>
    </row>
    <row r="219" spans="1:8">
      <c r="A219" s="12">
        <v>43043</v>
      </c>
      <c r="B219" s="17">
        <v>0</v>
      </c>
      <c r="C219" s="17">
        <v>0</v>
      </c>
      <c r="D219" s="17">
        <f t="shared" si="15"/>
        <v>0</v>
      </c>
      <c r="E219" s="17" t="str">
        <f t="shared" si="16"/>
        <v xml:space="preserve"> </v>
      </c>
      <c r="F219" s="17" t="str">
        <f t="shared" si="17"/>
        <v xml:space="preserve"> </v>
      </c>
      <c r="G219" s="17">
        <f t="shared" si="19"/>
        <v>5103500</v>
      </c>
      <c r="H219" s="11">
        <f t="shared" si="18"/>
        <v>170.11666666666667</v>
      </c>
    </row>
    <row r="220" spans="1:8">
      <c r="A220" s="12">
        <v>43044</v>
      </c>
      <c r="B220" s="17">
        <v>0</v>
      </c>
      <c r="C220" s="17">
        <v>0</v>
      </c>
      <c r="D220" s="17">
        <f t="shared" si="15"/>
        <v>0</v>
      </c>
      <c r="E220" s="17" t="str">
        <f t="shared" si="16"/>
        <v xml:space="preserve"> </v>
      </c>
      <c r="F220" s="17" t="str">
        <f t="shared" si="17"/>
        <v xml:space="preserve"> </v>
      </c>
      <c r="G220" s="17">
        <f t="shared" si="19"/>
        <v>5103500</v>
      </c>
      <c r="H220" s="11">
        <f t="shared" si="18"/>
        <v>170.11666666666667</v>
      </c>
    </row>
    <row r="221" spans="1:8">
      <c r="A221" s="12">
        <v>43045</v>
      </c>
      <c r="B221" s="17">
        <v>0</v>
      </c>
      <c r="C221" s="17">
        <v>0</v>
      </c>
      <c r="D221" s="17">
        <f t="shared" si="15"/>
        <v>0</v>
      </c>
      <c r="E221" s="17" t="str">
        <f t="shared" si="16"/>
        <v xml:space="preserve"> </v>
      </c>
      <c r="F221" s="17" t="str">
        <f t="shared" si="17"/>
        <v xml:space="preserve"> </v>
      </c>
      <c r="G221" s="17">
        <f t="shared" si="19"/>
        <v>5103500</v>
      </c>
      <c r="H221" s="11">
        <f t="shared" si="18"/>
        <v>170.11666666666667</v>
      </c>
    </row>
    <row r="222" spans="1:8">
      <c r="A222" s="12">
        <v>43046</v>
      </c>
      <c r="B222" s="17">
        <v>0</v>
      </c>
      <c r="C222" s="17">
        <v>0</v>
      </c>
      <c r="D222" s="17">
        <f t="shared" si="15"/>
        <v>0</v>
      </c>
      <c r="E222" s="17" t="str">
        <f t="shared" si="16"/>
        <v xml:space="preserve"> </v>
      </c>
      <c r="F222" s="17" t="str">
        <f t="shared" si="17"/>
        <v xml:space="preserve"> </v>
      </c>
      <c r="G222" s="17">
        <f t="shared" si="19"/>
        <v>5103500</v>
      </c>
      <c r="H222" s="11">
        <f t="shared" si="18"/>
        <v>170.11666666666667</v>
      </c>
    </row>
    <row r="223" spans="1:8">
      <c r="A223" s="12">
        <v>43047</v>
      </c>
      <c r="B223" s="17">
        <v>14000</v>
      </c>
      <c r="C223" s="17">
        <v>0</v>
      </c>
      <c r="D223" s="17">
        <f t="shared" si="15"/>
        <v>14000</v>
      </c>
      <c r="E223" s="17">
        <f t="shared" si="16"/>
        <v>14000</v>
      </c>
      <c r="F223" s="17" t="str">
        <f t="shared" si="17"/>
        <v xml:space="preserve"> </v>
      </c>
      <c r="G223" s="17">
        <f t="shared" si="19"/>
        <v>5117500</v>
      </c>
      <c r="H223" s="11">
        <f t="shared" si="18"/>
        <v>170.58333333333334</v>
      </c>
    </row>
    <row r="224" spans="1:8">
      <c r="A224" s="12">
        <v>43048</v>
      </c>
      <c r="B224" s="17">
        <v>0</v>
      </c>
      <c r="C224" s="17">
        <v>24400</v>
      </c>
      <c r="D224" s="17">
        <f t="shared" ref="D224:D287" si="20">SUM(B224:C224)</f>
        <v>24400</v>
      </c>
      <c r="E224" s="17">
        <f t="shared" si="16"/>
        <v>24400</v>
      </c>
      <c r="F224" s="17" t="str">
        <f t="shared" si="17"/>
        <v xml:space="preserve"> </v>
      </c>
      <c r="G224" s="17">
        <f t="shared" si="19"/>
        <v>5141900</v>
      </c>
      <c r="H224" s="11">
        <f t="shared" si="18"/>
        <v>171.39666666666668</v>
      </c>
    </row>
    <row r="225" spans="1:8">
      <c r="A225" s="12">
        <v>43049</v>
      </c>
      <c r="B225" s="17">
        <v>0</v>
      </c>
      <c r="C225" s="17">
        <v>0</v>
      </c>
      <c r="D225" s="17">
        <f t="shared" si="20"/>
        <v>0</v>
      </c>
      <c r="E225" s="17" t="str">
        <f t="shared" si="16"/>
        <v xml:space="preserve"> </v>
      </c>
      <c r="F225" s="17" t="str">
        <f t="shared" si="17"/>
        <v xml:space="preserve"> </v>
      </c>
      <c r="G225" s="17">
        <f t="shared" si="19"/>
        <v>5141900</v>
      </c>
      <c r="H225" s="11">
        <f t="shared" si="18"/>
        <v>171.39666666666668</v>
      </c>
    </row>
    <row r="226" spans="1:8">
      <c r="A226" s="12">
        <v>43050</v>
      </c>
      <c r="B226" s="17">
        <v>0</v>
      </c>
      <c r="C226" s="17">
        <v>0</v>
      </c>
      <c r="D226" s="17">
        <f t="shared" si="20"/>
        <v>0</v>
      </c>
      <c r="E226" s="17" t="str">
        <f t="shared" si="16"/>
        <v xml:space="preserve"> </v>
      </c>
      <c r="F226" s="17" t="str">
        <f t="shared" si="17"/>
        <v xml:space="preserve"> </v>
      </c>
      <c r="G226" s="17">
        <f t="shared" si="19"/>
        <v>5141900</v>
      </c>
      <c r="H226" s="11">
        <f t="shared" si="18"/>
        <v>171.39666666666668</v>
      </c>
    </row>
    <row r="227" spans="1:8">
      <c r="A227" s="12">
        <v>43051</v>
      </c>
      <c r="B227" s="17">
        <v>0</v>
      </c>
      <c r="C227" s="17">
        <v>0</v>
      </c>
      <c r="D227" s="17">
        <f t="shared" si="20"/>
        <v>0</v>
      </c>
      <c r="E227" s="17" t="str">
        <f t="shared" si="16"/>
        <v xml:space="preserve"> </v>
      </c>
      <c r="F227" s="17" t="str">
        <f t="shared" si="17"/>
        <v xml:space="preserve"> </v>
      </c>
      <c r="G227" s="17">
        <f t="shared" si="19"/>
        <v>5141900</v>
      </c>
      <c r="H227" s="11">
        <f t="shared" si="18"/>
        <v>171.39666666666668</v>
      </c>
    </row>
    <row r="228" spans="1:8">
      <c r="A228" s="12">
        <v>43052</v>
      </c>
      <c r="B228" s="17">
        <v>0</v>
      </c>
      <c r="C228" s="17">
        <v>0</v>
      </c>
      <c r="D228" s="17">
        <f t="shared" si="20"/>
        <v>0</v>
      </c>
      <c r="E228" s="17" t="str">
        <f t="shared" si="16"/>
        <v xml:space="preserve"> </v>
      </c>
      <c r="F228" s="17" t="str">
        <f t="shared" si="17"/>
        <v xml:space="preserve"> </v>
      </c>
      <c r="G228" s="17">
        <f t="shared" si="19"/>
        <v>5141900</v>
      </c>
      <c r="H228" s="11">
        <f t="shared" si="18"/>
        <v>171.39666666666668</v>
      </c>
    </row>
    <row r="229" spans="1:8">
      <c r="A229" s="12">
        <v>43053</v>
      </c>
      <c r="B229" s="17">
        <v>0</v>
      </c>
      <c r="C229" s="17">
        <v>0</v>
      </c>
      <c r="D229" s="17">
        <f t="shared" si="20"/>
        <v>0</v>
      </c>
      <c r="E229" s="17" t="str">
        <f t="shared" si="16"/>
        <v xml:space="preserve"> </v>
      </c>
      <c r="F229" s="17" t="str">
        <f t="shared" si="17"/>
        <v xml:space="preserve"> </v>
      </c>
      <c r="G229" s="17">
        <f t="shared" si="19"/>
        <v>5141900</v>
      </c>
      <c r="H229" s="11">
        <f t="shared" si="18"/>
        <v>171.39666666666668</v>
      </c>
    </row>
    <row r="230" spans="1:8">
      <c r="A230" s="12">
        <v>43054</v>
      </c>
      <c r="B230" s="17">
        <v>0</v>
      </c>
      <c r="C230" s="17">
        <v>0</v>
      </c>
      <c r="D230" s="17">
        <f t="shared" si="20"/>
        <v>0</v>
      </c>
      <c r="E230" s="17" t="str">
        <f t="shared" si="16"/>
        <v xml:space="preserve"> </v>
      </c>
      <c r="F230" s="17" t="str">
        <f t="shared" si="17"/>
        <v xml:space="preserve"> </v>
      </c>
      <c r="G230" s="17">
        <f t="shared" si="19"/>
        <v>5141900</v>
      </c>
      <c r="H230" s="11">
        <f t="shared" si="18"/>
        <v>171.39666666666668</v>
      </c>
    </row>
    <row r="231" spans="1:8">
      <c r="A231" s="12">
        <v>43055</v>
      </c>
      <c r="B231" s="17">
        <v>0</v>
      </c>
      <c r="C231" s="17">
        <v>28400</v>
      </c>
      <c r="D231" s="17">
        <f t="shared" si="20"/>
        <v>28400</v>
      </c>
      <c r="E231" s="17">
        <f t="shared" si="16"/>
        <v>28400</v>
      </c>
      <c r="F231" s="17" t="str">
        <f t="shared" si="17"/>
        <v xml:space="preserve"> </v>
      </c>
      <c r="G231" s="17">
        <f t="shared" si="19"/>
        <v>5170300</v>
      </c>
      <c r="H231" s="11">
        <f t="shared" si="18"/>
        <v>172.34333333333333</v>
      </c>
    </row>
    <row r="232" spans="1:8">
      <c r="A232" s="12">
        <v>43056</v>
      </c>
      <c r="B232" s="17">
        <v>0</v>
      </c>
      <c r="C232" s="17">
        <v>0</v>
      </c>
      <c r="D232" s="17">
        <f t="shared" si="20"/>
        <v>0</v>
      </c>
      <c r="E232" s="17" t="str">
        <f t="shared" si="16"/>
        <v xml:space="preserve"> </v>
      </c>
      <c r="F232" s="17" t="str">
        <f t="shared" si="17"/>
        <v xml:space="preserve"> </v>
      </c>
      <c r="G232" s="17">
        <f t="shared" si="19"/>
        <v>5170300</v>
      </c>
      <c r="H232" s="11">
        <f t="shared" si="18"/>
        <v>172.34333333333333</v>
      </c>
    </row>
    <row r="233" spans="1:8">
      <c r="A233" s="12">
        <v>43057</v>
      </c>
      <c r="B233" s="17">
        <v>0</v>
      </c>
      <c r="C233" s="17">
        <v>0</v>
      </c>
      <c r="D233" s="17">
        <f t="shared" si="20"/>
        <v>0</v>
      </c>
      <c r="E233" s="17" t="str">
        <f t="shared" si="16"/>
        <v xml:space="preserve"> </v>
      </c>
      <c r="F233" s="17" t="str">
        <f t="shared" si="17"/>
        <v xml:space="preserve"> </v>
      </c>
      <c r="G233" s="17">
        <f t="shared" si="19"/>
        <v>5170300</v>
      </c>
      <c r="H233" s="11">
        <f t="shared" si="18"/>
        <v>172.34333333333333</v>
      </c>
    </row>
    <row r="234" spans="1:8">
      <c r="A234" s="12">
        <v>43058</v>
      </c>
      <c r="B234" s="17">
        <v>0</v>
      </c>
      <c r="C234" s="17">
        <v>0</v>
      </c>
      <c r="D234" s="17">
        <f t="shared" si="20"/>
        <v>0</v>
      </c>
      <c r="E234" s="17" t="str">
        <f t="shared" si="16"/>
        <v xml:space="preserve"> </v>
      </c>
      <c r="F234" s="17" t="str">
        <f t="shared" si="17"/>
        <v xml:space="preserve"> </v>
      </c>
      <c r="G234" s="17">
        <f t="shared" si="19"/>
        <v>5170300</v>
      </c>
      <c r="H234" s="11">
        <f t="shared" si="18"/>
        <v>172.34333333333333</v>
      </c>
    </row>
    <row r="235" spans="1:8">
      <c r="A235" s="12">
        <v>43059</v>
      </c>
      <c r="B235" s="17">
        <v>0</v>
      </c>
      <c r="C235" s="17">
        <v>0</v>
      </c>
      <c r="D235" s="17">
        <f t="shared" si="20"/>
        <v>0</v>
      </c>
      <c r="E235" s="17" t="str">
        <f t="shared" si="16"/>
        <v xml:space="preserve"> </v>
      </c>
      <c r="F235" s="17" t="str">
        <f t="shared" si="17"/>
        <v xml:space="preserve"> </v>
      </c>
      <c r="G235" s="17">
        <f t="shared" si="19"/>
        <v>5170300</v>
      </c>
      <c r="H235" s="11">
        <f t="shared" si="18"/>
        <v>172.34333333333333</v>
      </c>
    </row>
    <row r="236" spans="1:8">
      <c r="A236" s="12">
        <v>43060</v>
      </c>
      <c r="B236" s="17">
        <v>0</v>
      </c>
      <c r="C236" s="17">
        <v>0</v>
      </c>
      <c r="D236" s="17">
        <f t="shared" si="20"/>
        <v>0</v>
      </c>
      <c r="E236" s="17" t="str">
        <f t="shared" si="16"/>
        <v xml:space="preserve"> </v>
      </c>
      <c r="F236" s="17" t="str">
        <f t="shared" si="17"/>
        <v xml:space="preserve"> </v>
      </c>
      <c r="G236" s="17">
        <f t="shared" si="19"/>
        <v>5170300</v>
      </c>
      <c r="H236" s="11">
        <f t="shared" si="18"/>
        <v>172.34333333333333</v>
      </c>
    </row>
    <row r="237" spans="1:8">
      <c r="A237" s="12">
        <v>43061</v>
      </c>
      <c r="B237" s="17">
        <v>0</v>
      </c>
      <c r="C237" s="17">
        <v>0</v>
      </c>
      <c r="D237" s="17">
        <f t="shared" si="20"/>
        <v>0</v>
      </c>
      <c r="E237" s="17" t="str">
        <f t="shared" si="16"/>
        <v xml:space="preserve"> </v>
      </c>
      <c r="F237" s="17" t="str">
        <f t="shared" si="17"/>
        <v xml:space="preserve"> </v>
      </c>
      <c r="G237" s="17">
        <f t="shared" si="19"/>
        <v>5170300</v>
      </c>
      <c r="H237" s="11">
        <f t="shared" si="18"/>
        <v>172.34333333333333</v>
      </c>
    </row>
    <row r="238" spans="1:8">
      <c r="A238" s="12">
        <v>43062</v>
      </c>
      <c r="B238" s="17">
        <v>0</v>
      </c>
      <c r="C238" s="17">
        <v>65000</v>
      </c>
      <c r="D238" s="17">
        <f t="shared" si="20"/>
        <v>65000</v>
      </c>
      <c r="E238" s="17">
        <f t="shared" si="16"/>
        <v>65000</v>
      </c>
      <c r="F238" s="17" t="str">
        <f t="shared" si="17"/>
        <v xml:space="preserve"> </v>
      </c>
      <c r="G238" s="17">
        <f t="shared" si="19"/>
        <v>5235300</v>
      </c>
      <c r="H238" s="11">
        <f t="shared" si="18"/>
        <v>174.51000000000002</v>
      </c>
    </row>
    <row r="239" spans="1:8">
      <c r="A239" s="12">
        <v>43063</v>
      </c>
      <c r="B239" s="17">
        <v>18200</v>
      </c>
      <c r="C239" s="17">
        <v>0</v>
      </c>
      <c r="D239" s="17">
        <f t="shared" si="20"/>
        <v>18200</v>
      </c>
      <c r="E239" s="17">
        <f t="shared" si="16"/>
        <v>18200</v>
      </c>
      <c r="F239" s="17" t="str">
        <f t="shared" si="17"/>
        <v xml:space="preserve"> </v>
      </c>
      <c r="G239" s="17">
        <f t="shared" si="19"/>
        <v>5253500</v>
      </c>
      <c r="H239" s="11">
        <f t="shared" si="18"/>
        <v>175.11666666666667</v>
      </c>
    </row>
    <row r="240" spans="1:8">
      <c r="A240" s="12">
        <v>43064</v>
      </c>
      <c r="B240" s="17">
        <v>0</v>
      </c>
      <c r="C240" s="17">
        <v>0</v>
      </c>
      <c r="D240" s="17">
        <f t="shared" si="20"/>
        <v>0</v>
      </c>
      <c r="E240" s="17" t="str">
        <f t="shared" si="16"/>
        <v xml:space="preserve"> </v>
      </c>
      <c r="F240" s="17" t="str">
        <f t="shared" si="17"/>
        <v xml:space="preserve"> </v>
      </c>
      <c r="G240" s="17">
        <f t="shared" si="19"/>
        <v>5253500</v>
      </c>
      <c r="H240" s="11">
        <f t="shared" si="18"/>
        <v>175.11666666666667</v>
      </c>
    </row>
    <row r="241" spans="1:8">
      <c r="A241" s="12">
        <v>43065</v>
      </c>
      <c r="B241" s="17">
        <v>0</v>
      </c>
      <c r="C241" s="17">
        <v>0</v>
      </c>
      <c r="D241" s="17">
        <f t="shared" si="20"/>
        <v>0</v>
      </c>
      <c r="E241" s="17" t="str">
        <f t="shared" si="16"/>
        <v xml:space="preserve"> </v>
      </c>
      <c r="F241" s="17" t="str">
        <f t="shared" si="17"/>
        <v xml:space="preserve"> </v>
      </c>
      <c r="G241" s="17">
        <f t="shared" si="19"/>
        <v>5253500</v>
      </c>
      <c r="H241" s="11">
        <f t="shared" si="18"/>
        <v>175.11666666666667</v>
      </c>
    </row>
    <row r="242" spans="1:8">
      <c r="A242" s="12">
        <v>43066</v>
      </c>
      <c r="B242" s="17">
        <v>12200</v>
      </c>
      <c r="C242" s="17">
        <v>0</v>
      </c>
      <c r="D242" s="17">
        <f t="shared" si="20"/>
        <v>12200</v>
      </c>
      <c r="E242" s="17">
        <f t="shared" si="16"/>
        <v>12200</v>
      </c>
      <c r="F242" s="17" t="str">
        <f t="shared" si="17"/>
        <v xml:space="preserve"> </v>
      </c>
      <c r="G242" s="17">
        <f t="shared" si="19"/>
        <v>5265700</v>
      </c>
      <c r="H242" s="11">
        <f t="shared" si="18"/>
        <v>175.52333333333334</v>
      </c>
    </row>
    <row r="243" spans="1:8">
      <c r="A243" s="12">
        <v>43067</v>
      </c>
      <c r="B243" s="17">
        <v>24200</v>
      </c>
      <c r="C243" s="17">
        <v>0</v>
      </c>
      <c r="D243" s="17">
        <f t="shared" si="20"/>
        <v>24200</v>
      </c>
      <c r="E243" s="17">
        <f t="shared" si="16"/>
        <v>24200</v>
      </c>
      <c r="F243" s="17" t="str">
        <f t="shared" si="17"/>
        <v xml:space="preserve"> </v>
      </c>
      <c r="G243" s="17">
        <f t="shared" si="19"/>
        <v>5289900</v>
      </c>
      <c r="H243" s="11">
        <f t="shared" si="18"/>
        <v>176.33</v>
      </c>
    </row>
    <row r="244" spans="1:8">
      <c r="A244" s="12">
        <v>43068</v>
      </c>
      <c r="B244" s="17">
        <v>16000</v>
      </c>
      <c r="C244" s="17">
        <v>0</v>
      </c>
      <c r="D244" s="17">
        <f>SUM(B244:C244)</f>
        <v>16000</v>
      </c>
      <c r="E244" s="17">
        <f t="shared" si="16"/>
        <v>16000</v>
      </c>
      <c r="F244" s="17" t="str">
        <f t="shared" si="17"/>
        <v xml:space="preserve"> </v>
      </c>
      <c r="G244" s="17">
        <f t="shared" si="19"/>
        <v>5305900</v>
      </c>
      <c r="H244" s="11">
        <f t="shared" si="18"/>
        <v>176.86333333333332</v>
      </c>
    </row>
    <row r="245" spans="1:8">
      <c r="A245" s="12">
        <v>43069</v>
      </c>
      <c r="B245" s="17">
        <v>0</v>
      </c>
      <c r="C245" s="17">
        <v>38000</v>
      </c>
      <c r="D245" s="17">
        <f>SUM(B245:C245)</f>
        <v>38000</v>
      </c>
      <c r="E245" s="17">
        <f t="shared" si="16"/>
        <v>38000</v>
      </c>
      <c r="F245" s="17" t="str">
        <f t="shared" si="17"/>
        <v xml:space="preserve"> </v>
      </c>
      <c r="G245" s="17">
        <f t="shared" si="19"/>
        <v>5343900</v>
      </c>
      <c r="H245" s="11">
        <f t="shared" si="18"/>
        <v>178.13000000000002</v>
      </c>
    </row>
    <row r="246" spans="1:8">
      <c r="A246" s="12">
        <v>43070</v>
      </c>
      <c r="B246" s="17">
        <v>8500</v>
      </c>
      <c r="C246" s="17">
        <v>0</v>
      </c>
      <c r="D246" s="17">
        <f t="shared" si="20"/>
        <v>8500</v>
      </c>
      <c r="E246" s="17">
        <f t="shared" si="16"/>
        <v>8500</v>
      </c>
      <c r="F246" s="17" t="str">
        <f t="shared" si="17"/>
        <v xml:space="preserve"> </v>
      </c>
      <c r="G246" s="17">
        <f t="shared" si="19"/>
        <v>5352400</v>
      </c>
      <c r="H246" s="11">
        <f t="shared" si="18"/>
        <v>178.41333333333333</v>
      </c>
    </row>
    <row r="247" spans="1:8">
      <c r="A247" s="12">
        <v>43071</v>
      </c>
      <c r="B247" s="17">
        <v>0</v>
      </c>
      <c r="C247" s="17">
        <v>0</v>
      </c>
      <c r="D247" s="17">
        <f t="shared" si="20"/>
        <v>0</v>
      </c>
      <c r="E247" s="17" t="str">
        <f t="shared" si="16"/>
        <v xml:space="preserve"> </v>
      </c>
      <c r="F247" s="17" t="str">
        <f t="shared" si="17"/>
        <v xml:space="preserve"> </v>
      </c>
      <c r="G247" s="17">
        <f t="shared" si="19"/>
        <v>5352400</v>
      </c>
      <c r="H247" s="11">
        <f t="shared" si="18"/>
        <v>178.41333333333333</v>
      </c>
    </row>
    <row r="248" spans="1:8">
      <c r="A248" s="12">
        <v>43072</v>
      </c>
      <c r="B248" s="17">
        <v>0</v>
      </c>
      <c r="C248" s="17">
        <v>0</v>
      </c>
      <c r="D248" s="17">
        <f t="shared" si="20"/>
        <v>0</v>
      </c>
      <c r="E248" s="17" t="str">
        <f t="shared" si="16"/>
        <v xml:space="preserve"> </v>
      </c>
      <c r="F248" s="17" t="str">
        <f t="shared" si="17"/>
        <v xml:space="preserve"> </v>
      </c>
      <c r="G248" s="17">
        <f t="shared" si="19"/>
        <v>5352400</v>
      </c>
      <c r="H248" s="11">
        <f t="shared" si="18"/>
        <v>178.41333333333333</v>
      </c>
    </row>
    <row r="249" spans="1:8">
      <c r="A249" s="12">
        <v>43073</v>
      </c>
      <c r="B249" s="17">
        <v>8200</v>
      </c>
      <c r="C249" s="17">
        <v>0</v>
      </c>
      <c r="D249" s="17">
        <f t="shared" si="20"/>
        <v>8200</v>
      </c>
      <c r="E249" s="17">
        <f t="shared" si="16"/>
        <v>8200</v>
      </c>
      <c r="F249" s="17" t="str">
        <f t="shared" si="17"/>
        <v xml:space="preserve"> </v>
      </c>
      <c r="G249" s="17">
        <f t="shared" si="19"/>
        <v>5360600</v>
      </c>
      <c r="H249" s="11">
        <f t="shared" si="18"/>
        <v>178.68666666666667</v>
      </c>
    </row>
    <row r="250" spans="1:8">
      <c r="A250" s="12">
        <v>43074</v>
      </c>
      <c r="B250" s="17">
        <v>18000</v>
      </c>
      <c r="C250" s="17">
        <v>0</v>
      </c>
      <c r="D250" s="17">
        <f t="shared" si="20"/>
        <v>18000</v>
      </c>
      <c r="E250" s="17">
        <f t="shared" si="16"/>
        <v>18000</v>
      </c>
      <c r="F250" s="17" t="str">
        <f t="shared" si="17"/>
        <v xml:space="preserve"> </v>
      </c>
      <c r="G250" s="17">
        <f t="shared" si="19"/>
        <v>5378600</v>
      </c>
      <c r="H250" s="11">
        <f t="shared" si="18"/>
        <v>179.28666666666666</v>
      </c>
    </row>
    <row r="251" spans="1:8">
      <c r="A251" s="12">
        <v>43075</v>
      </c>
      <c r="B251" s="17">
        <v>31000</v>
      </c>
      <c r="C251" s="17">
        <v>0</v>
      </c>
      <c r="D251" s="17">
        <f t="shared" si="20"/>
        <v>31000</v>
      </c>
      <c r="E251" s="17">
        <f t="shared" si="16"/>
        <v>31000</v>
      </c>
      <c r="F251" s="17" t="str">
        <f t="shared" si="17"/>
        <v xml:space="preserve"> </v>
      </c>
      <c r="G251" s="17">
        <f t="shared" si="19"/>
        <v>5409600</v>
      </c>
      <c r="H251" s="11">
        <f t="shared" si="18"/>
        <v>180.32</v>
      </c>
    </row>
    <row r="252" spans="1:8">
      <c r="A252" s="12">
        <v>43076</v>
      </c>
      <c r="B252" s="17">
        <v>50000</v>
      </c>
      <c r="C252" s="17">
        <v>80000</v>
      </c>
      <c r="D252" s="17">
        <f t="shared" si="20"/>
        <v>130000</v>
      </c>
      <c r="E252" s="17">
        <f t="shared" si="16"/>
        <v>130000</v>
      </c>
      <c r="F252" s="17" t="str">
        <f t="shared" si="17"/>
        <v xml:space="preserve"> </v>
      </c>
      <c r="G252" s="17">
        <f t="shared" si="19"/>
        <v>5539600</v>
      </c>
      <c r="H252" s="11">
        <f t="shared" si="18"/>
        <v>184.65333333333334</v>
      </c>
    </row>
    <row r="253" spans="1:8">
      <c r="A253" s="12">
        <v>43077</v>
      </c>
      <c r="B253" s="17">
        <v>0</v>
      </c>
      <c r="C253" s="17">
        <v>0</v>
      </c>
      <c r="D253" s="17">
        <f t="shared" si="20"/>
        <v>0</v>
      </c>
      <c r="E253" s="17" t="str">
        <f t="shared" si="16"/>
        <v xml:space="preserve"> </v>
      </c>
      <c r="F253" s="17" t="str">
        <f t="shared" si="17"/>
        <v xml:space="preserve"> </v>
      </c>
      <c r="G253" s="17">
        <f t="shared" si="19"/>
        <v>5539600</v>
      </c>
      <c r="H253" s="11">
        <f t="shared" si="18"/>
        <v>184.65333333333334</v>
      </c>
    </row>
    <row r="254" spans="1:8">
      <c r="A254" s="12">
        <v>43078</v>
      </c>
      <c r="B254" s="17">
        <v>0</v>
      </c>
      <c r="C254" s="17">
        <v>0</v>
      </c>
      <c r="D254" s="17">
        <f t="shared" si="20"/>
        <v>0</v>
      </c>
      <c r="E254" s="17" t="str">
        <f t="shared" si="16"/>
        <v xml:space="preserve"> </v>
      </c>
      <c r="F254" s="17" t="str">
        <f t="shared" si="17"/>
        <v xml:space="preserve"> </v>
      </c>
      <c r="G254" s="17">
        <f t="shared" si="19"/>
        <v>5539600</v>
      </c>
      <c r="H254" s="11">
        <f t="shared" si="18"/>
        <v>184.65333333333334</v>
      </c>
    </row>
    <row r="255" spans="1:8">
      <c r="A255" s="12">
        <v>43079</v>
      </c>
      <c r="B255" s="17">
        <v>0</v>
      </c>
      <c r="C255" s="17">
        <v>0</v>
      </c>
      <c r="D255" s="17">
        <f t="shared" si="20"/>
        <v>0</v>
      </c>
      <c r="E255" s="17" t="str">
        <f t="shared" si="16"/>
        <v xml:space="preserve"> </v>
      </c>
      <c r="F255" s="17" t="str">
        <f t="shared" si="17"/>
        <v xml:space="preserve"> </v>
      </c>
      <c r="G255" s="17">
        <f t="shared" si="19"/>
        <v>5539600</v>
      </c>
      <c r="H255" s="11">
        <f t="shared" si="18"/>
        <v>184.65333333333334</v>
      </c>
    </row>
    <row r="256" spans="1:8">
      <c r="A256" s="12">
        <v>43080</v>
      </c>
      <c r="B256" s="17">
        <v>0</v>
      </c>
      <c r="C256" s="17">
        <v>0</v>
      </c>
      <c r="D256" s="17">
        <f t="shared" si="20"/>
        <v>0</v>
      </c>
      <c r="E256" s="17" t="str">
        <f t="shared" si="16"/>
        <v xml:space="preserve"> </v>
      </c>
      <c r="F256" s="17" t="str">
        <f t="shared" si="17"/>
        <v xml:space="preserve"> </v>
      </c>
      <c r="G256" s="17">
        <f t="shared" si="19"/>
        <v>5539600</v>
      </c>
      <c r="H256" s="11">
        <f t="shared" si="18"/>
        <v>184.65333333333334</v>
      </c>
    </row>
    <row r="257" spans="1:8">
      <c r="A257" s="12">
        <v>43081</v>
      </c>
      <c r="B257" s="17">
        <v>-1400</v>
      </c>
      <c r="C257" s="17">
        <v>0</v>
      </c>
      <c r="D257" s="17">
        <f t="shared" si="20"/>
        <v>-1400</v>
      </c>
      <c r="E257" s="17" t="str">
        <f t="shared" si="16"/>
        <v xml:space="preserve"> </v>
      </c>
      <c r="F257" s="17">
        <f t="shared" si="17"/>
        <v>-1400</v>
      </c>
      <c r="G257" s="17">
        <f t="shared" si="19"/>
        <v>5538200</v>
      </c>
      <c r="H257" s="11">
        <f t="shared" si="18"/>
        <v>184.60666666666668</v>
      </c>
    </row>
    <row r="258" spans="1:8">
      <c r="A258" s="12">
        <v>43082</v>
      </c>
      <c r="B258" s="17">
        <v>-8200</v>
      </c>
      <c r="C258" s="17">
        <v>0</v>
      </c>
      <c r="D258" s="17">
        <f t="shared" si="20"/>
        <v>-8200</v>
      </c>
      <c r="E258" s="17" t="str">
        <f t="shared" si="16"/>
        <v xml:space="preserve"> </v>
      </c>
      <c r="F258" s="17">
        <f t="shared" si="17"/>
        <v>-8200</v>
      </c>
      <c r="G258" s="17">
        <f t="shared" si="19"/>
        <v>5530000</v>
      </c>
      <c r="H258" s="11">
        <f t="shared" si="18"/>
        <v>184.33333333333331</v>
      </c>
    </row>
    <row r="259" spans="1:8">
      <c r="A259" s="12">
        <v>43083</v>
      </c>
      <c r="B259" s="17">
        <v>30400</v>
      </c>
      <c r="C259" s="17">
        <v>137000</v>
      </c>
      <c r="D259" s="17">
        <f t="shared" si="20"/>
        <v>167400</v>
      </c>
      <c r="E259" s="17">
        <f t="shared" ref="E259:E322" si="21">IF(D259&gt;0,D259," ")</f>
        <v>167400</v>
      </c>
      <c r="F259" s="17" t="str">
        <f t="shared" ref="F259:F322" si="22">IF(D259&lt;0,D259," ")</f>
        <v xml:space="preserve"> </v>
      </c>
      <c r="G259" s="17">
        <f t="shared" si="19"/>
        <v>5697400</v>
      </c>
      <c r="H259" s="11">
        <f t="shared" ref="H259:H322" si="23">(G259/3000000)*100</f>
        <v>189.91333333333333</v>
      </c>
    </row>
    <row r="260" spans="1:8">
      <c r="A260" s="12">
        <v>43084</v>
      </c>
      <c r="B260" s="17">
        <v>0</v>
      </c>
      <c r="C260" s="17">
        <v>0</v>
      </c>
      <c r="D260" s="17">
        <f>SUM(B260:C260)</f>
        <v>0</v>
      </c>
      <c r="E260" s="17" t="str">
        <f t="shared" si="21"/>
        <v xml:space="preserve"> </v>
      </c>
      <c r="F260" s="17" t="str">
        <f t="shared" si="22"/>
        <v xml:space="preserve"> </v>
      </c>
      <c r="G260" s="17">
        <f t="shared" ref="G260:G323" si="24">SUM(G259+D260)</f>
        <v>5697400</v>
      </c>
      <c r="H260" s="11">
        <f t="shared" si="23"/>
        <v>189.91333333333333</v>
      </c>
    </row>
    <row r="261" spans="1:8">
      <c r="A261" s="12">
        <v>43085</v>
      </c>
      <c r="B261" s="17">
        <v>0</v>
      </c>
      <c r="C261" s="17">
        <v>0</v>
      </c>
      <c r="D261" s="17">
        <f t="shared" si="20"/>
        <v>0</v>
      </c>
      <c r="E261" s="17" t="str">
        <f t="shared" si="21"/>
        <v xml:space="preserve"> </v>
      </c>
      <c r="F261" s="17" t="str">
        <f t="shared" si="22"/>
        <v xml:space="preserve"> </v>
      </c>
      <c r="G261" s="17">
        <f t="shared" si="24"/>
        <v>5697400</v>
      </c>
      <c r="H261" s="11">
        <f t="shared" si="23"/>
        <v>189.91333333333333</v>
      </c>
    </row>
    <row r="262" spans="1:8">
      <c r="A262" s="12">
        <v>43086</v>
      </c>
      <c r="B262" s="17">
        <v>0</v>
      </c>
      <c r="C262" s="17">
        <v>0</v>
      </c>
      <c r="D262" s="17">
        <f t="shared" si="20"/>
        <v>0</v>
      </c>
      <c r="E262" s="17" t="str">
        <f t="shared" si="21"/>
        <v xml:space="preserve"> </v>
      </c>
      <c r="F262" s="17" t="str">
        <f t="shared" si="22"/>
        <v xml:space="preserve"> </v>
      </c>
      <c r="G262" s="17">
        <f t="shared" si="24"/>
        <v>5697400</v>
      </c>
      <c r="H262" s="11">
        <f t="shared" si="23"/>
        <v>189.91333333333333</v>
      </c>
    </row>
    <row r="263" spans="1:8">
      <c r="A263" s="12">
        <v>43087</v>
      </c>
      <c r="B263" s="17">
        <v>0</v>
      </c>
      <c r="C263" s="17">
        <v>0</v>
      </c>
      <c r="D263" s="17">
        <f t="shared" si="20"/>
        <v>0</v>
      </c>
      <c r="E263" s="17" t="str">
        <f t="shared" si="21"/>
        <v xml:space="preserve"> </v>
      </c>
      <c r="F263" s="17" t="str">
        <f t="shared" si="22"/>
        <v xml:space="preserve"> </v>
      </c>
      <c r="G263" s="17">
        <f t="shared" si="24"/>
        <v>5697400</v>
      </c>
      <c r="H263" s="11">
        <f t="shared" si="23"/>
        <v>189.91333333333333</v>
      </c>
    </row>
    <row r="264" spans="1:8">
      <c r="A264" s="12">
        <v>43088</v>
      </c>
      <c r="B264" s="17">
        <v>-1000</v>
      </c>
      <c r="C264" s="17">
        <v>0</v>
      </c>
      <c r="D264" s="17">
        <f t="shared" si="20"/>
        <v>-1000</v>
      </c>
      <c r="E264" s="17" t="str">
        <f t="shared" si="21"/>
        <v xml:space="preserve"> </v>
      </c>
      <c r="F264" s="17">
        <f t="shared" si="22"/>
        <v>-1000</v>
      </c>
      <c r="G264" s="17">
        <f t="shared" si="24"/>
        <v>5696400</v>
      </c>
      <c r="H264" s="11">
        <f t="shared" si="23"/>
        <v>189.88</v>
      </c>
    </row>
    <row r="265" spans="1:8">
      <c r="A265" s="12">
        <v>43089</v>
      </c>
      <c r="B265" s="17">
        <v>-3000</v>
      </c>
      <c r="C265" s="17">
        <v>0</v>
      </c>
      <c r="D265" s="17">
        <f t="shared" si="20"/>
        <v>-3000</v>
      </c>
      <c r="E265" s="17" t="str">
        <f t="shared" si="21"/>
        <v xml:space="preserve"> </v>
      </c>
      <c r="F265" s="17">
        <f t="shared" si="22"/>
        <v>-3000</v>
      </c>
      <c r="G265" s="17">
        <f t="shared" si="24"/>
        <v>5693400</v>
      </c>
      <c r="H265" s="11">
        <f t="shared" si="23"/>
        <v>189.78</v>
      </c>
    </row>
    <row r="266" spans="1:8">
      <c r="A266" s="12">
        <v>43090</v>
      </c>
      <c r="B266" s="17">
        <v>17800</v>
      </c>
      <c r="C266" s="17">
        <v>61400</v>
      </c>
      <c r="D266" s="17">
        <f t="shared" si="20"/>
        <v>79200</v>
      </c>
      <c r="E266" s="17">
        <f t="shared" si="21"/>
        <v>79200</v>
      </c>
      <c r="F266" s="17" t="str">
        <f t="shared" si="22"/>
        <v xml:space="preserve"> </v>
      </c>
      <c r="G266" s="17">
        <f t="shared" si="24"/>
        <v>5772600</v>
      </c>
      <c r="H266" s="11">
        <f t="shared" si="23"/>
        <v>192.42</v>
      </c>
    </row>
    <row r="267" spans="1:8">
      <c r="A267" s="12">
        <v>43091</v>
      </c>
      <c r="B267" s="17">
        <v>0</v>
      </c>
      <c r="C267" s="17">
        <v>0</v>
      </c>
      <c r="D267" s="17">
        <f t="shared" si="20"/>
        <v>0</v>
      </c>
      <c r="E267" s="17" t="str">
        <f t="shared" si="21"/>
        <v xml:space="preserve"> </v>
      </c>
      <c r="F267" s="17" t="str">
        <f t="shared" si="22"/>
        <v xml:space="preserve"> </v>
      </c>
      <c r="G267" s="17">
        <f t="shared" si="24"/>
        <v>5772600</v>
      </c>
      <c r="H267" s="11">
        <f t="shared" si="23"/>
        <v>192.42</v>
      </c>
    </row>
    <row r="268" spans="1:8">
      <c r="A268" s="12">
        <v>43092</v>
      </c>
      <c r="B268" s="17">
        <v>0</v>
      </c>
      <c r="C268" s="17">
        <v>0</v>
      </c>
      <c r="D268" s="17">
        <f t="shared" si="20"/>
        <v>0</v>
      </c>
      <c r="E268" s="17" t="str">
        <f t="shared" si="21"/>
        <v xml:space="preserve"> </v>
      </c>
      <c r="F268" s="17" t="str">
        <f t="shared" si="22"/>
        <v xml:space="preserve"> </v>
      </c>
      <c r="G268" s="17">
        <f t="shared" si="24"/>
        <v>5772600</v>
      </c>
      <c r="H268" s="11">
        <f t="shared" si="23"/>
        <v>192.42</v>
      </c>
    </row>
    <row r="269" spans="1:8">
      <c r="A269" s="12">
        <v>43093</v>
      </c>
      <c r="B269" s="17">
        <v>0</v>
      </c>
      <c r="C269" s="17">
        <v>0</v>
      </c>
      <c r="D269" s="17">
        <f t="shared" si="20"/>
        <v>0</v>
      </c>
      <c r="E269" s="17" t="str">
        <f t="shared" si="21"/>
        <v xml:space="preserve"> </v>
      </c>
      <c r="F269" s="17" t="str">
        <f t="shared" si="22"/>
        <v xml:space="preserve"> </v>
      </c>
      <c r="G269" s="17">
        <f t="shared" si="24"/>
        <v>5772600</v>
      </c>
      <c r="H269" s="11">
        <f t="shared" si="23"/>
        <v>192.42</v>
      </c>
    </row>
    <row r="270" spans="1:8">
      <c r="A270" s="12">
        <v>43094</v>
      </c>
      <c r="B270" s="17">
        <v>0</v>
      </c>
      <c r="C270" s="17">
        <v>0</v>
      </c>
      <c r="D270" s="17">
        <f t="shared" si="20"/>
        <v>0</v>
      </c>
      <c r="E270" s="17" t="str">
        <f t="shared" si="21"/>
        <v xml:space="preserve"> </v>
      </c>
      <c r="F270" s="17" t="str">
        <f t="shared" si="22"/>
        <v xml:space="preserve"> </v>
      </c>
      <c r="G270" s="17">
        <f t="shared" si="24"/>
        <v>5772600</v>
      </c>
      <c r="H270" s="11">
        <f t="shared" si="23"/>
        <v>192.42</v>
      </c>
    </row>
    <row r="271" spans="1:8">
      <c r="A271" s="12">
        <v>43095</v>
      </c>
      <c r="B271" s="17">
        <v>-2200</v>
      </c>
      <c r="C271" s="17">
        <v>0</v>
      </c>
      <c r="D271" s="17">
        <f t="shared" si="20"/>
        <v>-2200</v>
      </c>
      <c r="E271" s="17" t="str">
        <f t="shared" si="21"/>
        <v xml:space="preserve"> </v>
      </c>
      <c r="F271" s="17">
        <f t="shared" si="22"/>
        <v>-2200</v>
      </c>
      <c r="G271" s="17">
        <f t="shared" si="24"/>
        <v>5770400</v>
      </c>
      <c r="H271" s="11">
        <f t="shared" si="23"/>
        <v>192.34666666666666</v>
      </c>
    </row>
    <row r="272" spans="1:8">
      <c r="A272" s="12">
        <v>43096</v>
      </c>
      <c r="B272" s="17">
        <v>14200</v>
      </c>
      <c r="C272" s="17">
        <v>0</v>
      </c>
      <c r="D272" s="17">
        <f t="shared" si="20"/>
        <v>14200</v>
      </c>
      <c r="E272" s="17">
        <f t="shared" si="21"/>
        <v>14200</v>
      </c>
      <c r="F272" s="17" t="str">
        <f t="shared" si="22"/>
        <v xml:space="preserve"> </v>
      </c>
      <c r="G272" s="17">
        <f t="shared" si="24"/>
        <v>5784600</v>
      </c>
      <c r="H272" s="11">
        <f t="shared" si="23"/>
        <v>192.82</v>
      </c>
    </row>
    <row r="273" spans="1:8">
      <c r="A273" s="12">
        <v>43097</v>
      </c>
      <c r="B273" s="17">
        <v>12500</v>
      </c>
      <c r="C273" s="17">
        <v>19500</v>
      </c>
      <c r="D273" s="17">
        <f t="shared" si="20"/>
        <v>32000</v>
      </c>
      <c r="E273" s="17">
        <f t="shared" si="21"/>
        <v>32000</v>
      </c>
      <c r="F273" s="17" t="str">
        <f t="shared" si="22"/>
        <v xml:space="preserve"> </v>
      </c>
      <c r="G273" s="17">
        <f t="shared" si="24"/>
        <v>5816600</v>
      </c>
      <c r="H273" s="11">
        <f t="shared" si="23"/>
        <v>193.88666666666668</v>
      </c>
    </row>
    <row r="274" spans="1:8">
      <c r="A274" s="12">
        <v>43098</v>
      </c>
      <c r="B274" s="17">
        <v>0</v>
      </c>
      <c r="C274" s="17">
        <v>0</v>
      </c>
      <c r="D274" s="17">
        <f t="shared" si="20"/>
        <v>0</v>
      </c>
      <c r="E274" s="17" t="str">
        <f t="shared" si="21"/>
        <v xml:space="preserve"> </v>
      </c>
      <c r="F274" s="17" t="str">
        <f t="shared" si="22"/>
        <v xml:space="preserve"> </v>
      </c>
      <c r="G274" s="17">
        <f t="shared" si="24"/>
        <v>5816600</v>
      </c>
      <c r="H274" s="11">
        <f t="shared" si="23"/>
        <v>193.88666666666668</v>
      </c>
    </row>
    <row r="275" spans="1:8">
      <c r="A275" s="12">
        <v>43099</v>
      </c>
      <c r="B275" s="17">
        <v>0</v>
      </c>
      <c r="C275" s="17">
        <v>0</v>
      </c>
      <c r="D275" s="17">
        <f t="shared" si="20"/>
        <v>0</v>
      </c>
      <c r="E275" s="17" t="str">
        <f t="shared" si="21"/>
        <v xml:space="preserve"> </v>
      </c>
      <c r="F275" s="17" t="str">
        <f t="shared" si="22"/>
        <v xml:space="preserve"> </v>
      </c>
      <c r="G275" s="17">
        <f t="shared" si="24"/>
        <v>5816600</v>
      </c>
      <c r="H275" s="11">
        <f t="shared" si="23"/>
        <v>193.88666666666668</v>
      </c>
    </row>
    <row r="276" spans="1:8">
      <c r="A276" s="12">
        <v>43100</v>
      </c>
      <c r="B276" s="17">
        <v>0</v>
      </c>
      <c r="C276" s="17">
        <v>0</v>
      </c>
      <c r="D276" s="17">
        <f t="shared" si="20"/>
        <v>0</v>
      </c>
      <c r="E276" s="17" t="str">
        <f t="shared" si="21"/>
        <v xml:space="preserve"> </v>
      </c>
      <c r="F276" s="17" t="str">
        <f t="shared" si="22"/>
        <v xml:space="preserve"> </v>
      </c>
      <c r="G276" s="17">
        <f t="shared" si="24"/>
        <v>5816600</v>
      </c>
      <c r="H276" s="11">
        <f t="shared" si="23"/>
        <v>193.88666666666668</v>
      </c>
    </row>
    <row r="277" spans="1:8">
      <c r="A277" s="12">
        <v>43101</v>
      </c>
      <c r="B277" s="17">
        <v>-4500</v>
      </c>
      <c r="C277" s="17">
        <v>0</v>
      </c>
      <c r="D277" s="17">
        <f t="shared" si="20"/>
        <v>-4500</v>
      </c>
      <c r="E277" s="17" t="str">
        <f t="shared" si="21"/>
        <v xml:space="preserve"> </v>
      </c>
      <c r="F277" s="17">
        <f t="shared" si="22"/>
        <v>-4500</v>
      </c>
      <c r="G277" s="17">
        <f t="shared" si="24"/>
        <v>5812100</v>
      </c>
      <c r="H277" s="11">
        <f t="shared" si="23"/>
        <v>193.73666666666668</v>
      </c>
    </row>
    <row r="278" spans="1:8">
      <c r="A278" s="12">
        <v>43102</v>
      </c>
      <c r="B278" s="17">
        <v>26200</v>
      </c>
      <c r="C278" s="17">
        <v>0</v>
      </c>
      <c r="D278" s="17">
        <f t="shared" si="20"/>
        <v>26200</v>
      </c>
      <c r="E278" s="17">
        <f t="shared" si="21"/>
        <v>26200</v>
      </c>
      <c r="F278" s="17" t="str">
        <f t="shared" si="22"/>
        <v xml:space="preserve"> </v>
      </c>
      <c r="G278" s="17">
        <f t="shared" si="24"/>
        <v>5838300</v>
      </c>
      <c r="H278" s="11">
        <f t="shared" si="23"/>
        <v>194.60999999999999</v>
      </c>
    </row>
    <row r="279" spans="1:8">
      <c r="A279" s="12">
        <v>43103</v>
      </c>
      <c r="B279" s="17">
        <v>8600</v>
      </c>
      <c r="C279" s="17">
        <v>0</v>
      </c>
      <c r="D279" s="17">
        <f t="shared" si="20"/>
        <v>8600</v>
      </c>
      <c r="E279" s="17">
        <f t="shared" si="21"/>
        <v>8600</v>
      </c>
      <c r="F279" s="17" t="str">
        <f t="shared" si="22"/>
        <v xml:space="preserve"> </v>
      </c>
      <c r="G279" s="17">
        <f t="shared" si="24"/>
        <v>5846900</v>
      </c>
      <c r="H279" s="11">
        <f t="shared" si="23"/>
        <v>194.89666666666668</v>
      </c>
    </row>
    <row r="280" spans="1:8">
      <c r="A280" s="12">
        <v>43104</v>
      </c>
      <c r="B280" s="17">
        <v>30700</v>
      </c>
      <c r="C280" s="17">
        <v>64400</v>
      </c>
      <c r="D280" s="17">
        <f t="shared" si="20"/>
        <v>95100</v>
      </c>
      <c r="E280" s="17">
        <f t="shared" si="21"/>
        <v>95100</v>
      </c>
      <c r="F280" s="17" t="str">
        <f t="shared" si="22"/>
        <v xml:space="preserve"> </v>
      </c>
      <c r="G280" s="17">
        <f t="shared" si="24"/>
        <v>5942000</v>
      </c>
      <c r="H280" s="11">
        <f t="shared" si="23"/>
        <v>198.06666666666666</v>
      </c>
    </row>
    <row r="281" spans="1:8">
      <c r="A281" s="12">
        <v>43105</v>
      </c>
      <c r="B281" s="17">
        <v>12200</v>
      </c>
      <c r="C281" s="17">
        <v>0</v>
      </c>
      <c r="D281" s="17">
        <f t="shared" si="20"/>
        <v>12200</v>
      </c>
      <c r="E281" s="17">
        <f t="shared" si="21"/>
        <v>12200</v>
      </c>
      <c r="F281" s="17" t="str">
        <f t="shared" si="22"/>
        <v xml:space="preserve"> </v>
      </c>
      <c r="G281" s="17">
        <f t="shared" si="24"/>
        <v>5954200</v>
      </c>
      <c r="H281" s="11">
        <f t="shared" si="23"/>
        <v>198.47333333333333</v>
      </c>
    </row>
    <row r="282" spans="1:8">
      <c r="A282" s="12">
        <v>43106</v>
      </c>
      <c r="B282" s="17">
        <v>0</v>
      </c>
      <c r="C282" s="17">
        <v>0</v>
      </c>
      <c r="D282" s="17">
        <f t="shared" si="20"/>
        <v>0</v>
      </c>
      <c r="E282" s="17" t="str">
        <f t="shared" si="21"/>
        <v xml:space="preserve"> </v>
      </c>
      <c r="F282" s="17" t="str">
        <f t="shared" si="22"/>
        <v xml:space="preserve"> </v>
      </c>
      <c r="G282" s="17">
        <f t="shared" si="24"/>
        <v>5954200</v>
      </c>
      <c r="H282" s="11">
        <f t="shared" si="23"/>
        <v>198.47333333333333</v>
      </c>
    </row>
    <row r="283" spans="1:8">
      <c r="A283" s="12">
        <v>43107</v>
      </c>
      <c r="B283" s="17">
        <v>0</v>
      </c>
      <c r="C283" s="17">
        <v>0</v>
      </c>
      <c r="D283" s="17">
        <f t="shared" si="20"/>
        <v>0</v>
      </c>
      <c r="E283" s="17" t="str">
        <f t="shared" si="21"/>
        <v xml:space="preserve"> </v>
      </c>
      <c r="F283" s="17" t="str">
        <f t="shared" si="22"/>
        <v xml:space="preserve"> </v>
      </c>
      <c r="G283" s="17">
        <f t="shared" si="24"/>
        <v>5954200</v>
      </c>
      <c r="H283" s="11">
        <f t="shared" si="23"/>
        <v>198.47333333333333</v>
      </c>
    </row>
    <row r="284" spans="1:8">
      <c r="A284" s="12">
        <v>43108</v>
      </c>
      <c r="B284" s="17">
        <v>28400</v>
      </c>
      <c r="C284" s="17">
        <v>0</v>
      </c>
      <c r="D284" s="17">
        <f t="shared" si="20"/>
        <v>28400</v>
      </c>
      <c r="E284" s="17">
        <f t="shared" si="21"/>
        <v>28400</v>
      </c>
      <c r="F284" s="17" t="str">
        <f t="shared" si="22"/>
        <v xml:space="preserve"> </v>
      </c>
      <c r="G284" s="17">
        <f t="shared" si="24"/>
        <v>5982600</v>
      </c>
      <c r="H284" s="11">
        <f t="shared" si="23"/>
        <v>199.42</v>
      </c>
    </row>
    <row r="285" spans="1:8">
      <c r="A285" s="12">
        <v>43109</v>
      </c>
      <c r="B285" s="17">
        <v>8400</v>
      </c>
      <c r="C285" s="17">
        <v>0</v>
      </c>
      <c r="D285" s="17">
        <f t="shared" si="20"/>
        <v>8400</v>
      </c>
      <c r="E285" s="17">
        <f t="shared" si="21"/>
        <v>8400</v>
      </c>
      <c r="F285" s="17" t="str">
        <f t="shared" si="22"/>
        <v xml:space="preserve"> </v>
      </c>
      <c r="G285" s="17">
        <f t="shared" si="24"/>
        <v>5991000</v>
      </c>
      <c r="H285" s="11">
        <f t="shared" si="23"/>
        <v>199.70000000000002</v>
      </c>
    </row>
    <row r="286" spans="1:8">
      <c r="A286" s="12">
        <v>43110</v>
      </c>
      <c r="B286" s="17">
        <v>35800</v>
      </c>
      <c r="C286" s="17">
        <v>46800</v>
      </c>
      <c r="D286" s="17">
        <f t="shared" si="20"/>
        <v>82600</v>
      </c>
      <c r="E286" s="17">
        <f t="shared" si="21"/>
        <v>82600</v>
      </c>
      <c r="F286" s="17" t="str">
        <f t="shared" si="22"/>
        <v xml:space="preserve"> </v>
      </c>
      <c r="G286" s="17">
        <f t="shared" si="24"/>
        <v>6073600</v>
      </c>
      <c r="H286" s="11">
        <f t="shared" si="23"/>
        <v>202.45333333333332</v>
      </c>
    </row>
    <row r="287" spans="1:8">
      <c r="A287" s="12">
        <v>43111</v>
      </c>
      <c r="B287" s="17">
        <v>35800</v>
      </c>
      <c r="C287" s="17">
        <v>0</v>
      </c>
      <c r="D287" s="17">
        <f t="shared" si="20"/>
        <v>35800</v>
      </c>
      <c r="E287" s="17">
        <f t="shared" si="21"/>
        <v>35800</v>
      </c>
      <c r="F287" s="17" t="str">
        <f t="shared" si="22"/>
        <v xml:space="preserve"> </v>
      </c>
      <c r="G287" s="17">
        <f t="shared" si="24"/>
        <v>6109400</v>
      </c>
      <c r="H287" s="11">
        <f t="shared" si="23"/>
        <v>203.64666666666668</v>
      </c>
    </row>
    <row r="288" spans="1:8">
      <c r="A288" s="12">
        <v>43112</v>
      </c>
      <c r="B288" s="17">
        <v>-24600</v>
      </c>
      <c r="C288" s="17">
        <v>0</v>
      </c>
      <c r="D288" s="17">
        <f t="shared" ref="D288:D351" si="25">SUM(B288:C288)</f>
        <v>-24600</v>
      </c>
      <c r="E288" s="17" t="str">
        <f t="shared" si="21"/>
        <v xml:space="preserve"> </v>
      </c>
      <c r="F288" s="17">
        <f t="shared" si="22"/>
        <v>-24600</v>
      </c>
      <c r="G288" s="17">
        <f t="shared" si="24"/>
        <v>6084800</v>
      </c>
      <c r="H288" s="11">
        <f t="shared" si="23"/>
        <v>202.82666666666665</v>
      </c>
    </row>
    <row r="289" spans="1:8">
      <c r="A289" s="12">
        <v>43113</v>
      </c>
      <c r="B289" s="17">
        <v>0</v>
      </c>
      <c r="C289" s="17">
        <v>0</v>
      </c>
      <c r="D289" s="17">
        <f t="shared" si="25"/>
        <v>0</v>
      </c>
      <c r="E289" s="17" t="str">
        <f t="shared" si="21"/>
        <v xml:space="preserve"> </v>
      </c>
      <c r="F289" s="17" t="str">
        <f t="shared" si="22"/>
        <v xml:space="preserve"> </v>
      </c>
      <c r="G289" s="17">
        <f t="shared" si="24"/>
        <v>6084800</v>
      </c>
      <c r="H289" s="11">
        <f t="shared" si="23"/>
        <v>202.82666666666665</v>
      </c>
    </row>
    <row r="290" spans="1:8">
      <c r="A290" s="12">
        <v>43114</v>
      </c>
      <c r="B290" s="17">
        <v>0</v>
      </c>
      <c r="C290" s="17">
        <v>0</v>
      </c>
      <c r="D290" s="17">
        <f t="shared" si="25"/>
        <v>0</v>
      </c>
      <c r="E290" s="17" t="str">
        <f t="shared" si="21"/>
        <v xml:space="preserve"> </v>
      </c>
      <c r="F290" s="17" t="str">
        <f t="shared" si="22"/>
        <v xml:space="preserve"> </v>
      </c>
      <c r="G290" s="17">
        <f t="shared" si="24"/>
        <v>6084800</v>
      </c>
      <c r="H290" s="11">
        <f t="shared" si="23"/>
        <v>202.82666666666665</v>
      </c>
    </row>
    <row r="291" spans="1:8">
      <c r="A291" s="12">
        <v>43115</v>
      </c>
      <c r="B291" s="17">
        <v>0</v>
      </c>
      <c r="C291" s="17">
        <v>0</v>
      </c>
      <c r="D291" s="17">
        <f t="shared" si="25"/>
        <v>0</v>
      </c>
      <c r="E291" s="17" t="str">
        <f t="shared" si="21"/>
        <v xml:space="preserve"> </v>
      </c>
      <c r="F291" s="17" t="str">
        <f t="shared" si="22"/>
        <v xml:space="preserve"> </v>
      </c>
      <c r="G291" s="17">
        <f t="shared" si="24"/>
        <v>6084800</v>
      </c>
      <c r="H291" s="11">
        <f t="shared" si="23"/>
        <v>202.82666666666665</v>
      </c>
    </row>
    <row r="292" spans="1:8">
      <c r="A292" s="12">
        <v>43116</v>
      </c>
      <c r="B292" s="17">
        <v>22800</v>
      </c>
      <c r="C292" s="17">
        <v>0</v>
      </c>
      <c r="D292" s="17">
        <f t="shared" si="25"/>
        <v>22800</v>
      </c>
      <c r="E292" s="17">
        <f t="shared" si="21"/>
        <v>22800</v>
      </c>
      <c r="F292" s="17" t="str">
        <f t="shared" si="22"/>
        <v xml:space="preserve"> </v>
      </c>
      <c r="G292" s="17">
        <f t="shared" si="24"/>
        <v>6107600</v>
      </c>
      <c r="H292" s="11">
        <f t="shared" si="23"/>
        <v>203.58666666666667</v>
      </c>
    </row>
    <row r="293" spans="1:8">
      <c r="A293" s="12">
        <v>43117</v>
      </c>
      <c r="B293" s="17">
        <v>-60000</v>
      </c>
      <c r="C293" s="17">
        <v>0</v>
      </c>
      <c r="D293" s="17">
        <f t="shared" si="25"/>
        <v>-60000</v>
      </c>
      <c r="E293" s="17" t="str">
        <f t="shared" si="21"/>
        <v xml:space="preserve"> </v>
      </c>
      <c r="F293" s="17">
        <f t="shared" si="22"/>
        <v>-60000</v>
      </c>
      <c r="G293" s="17">
        <f t="shared" si="24"/>
        <v>6047600</v>
      </c>
      <c r="H293" s="11">
        <f t="shared" si="23"/>
        <v>201.58666666666667</v>
      </c>
    </row>
    <row r="294" spans="1:8">
      <c r="A294" s="12">
        <v>43118</v>
      </c>
      <c r="B294" s="17">
        <v>-100000</v>
      </c>
      <c r="C294" s="17">
        <v>-200000</v>
      </c>
      <c r="D294" s="17">
        <f t="shared" si="25"/>
        <v>-300000</v>
      </c>
      <c r="E294" s="17" t="str">
        <f t="shared" si="21"/>
        <v xml:space="preserve"> </v>
      </c>
      <c r="F294" s="17">
        <f t="shared" si="22"/>
        <v>-300000</v>
      </c>
      <c r="G294" s="17">
        <f t="shared" si="24"/>
        <v>5747600</v>
      </c>
      <c r="H294" s="11">
        <f t="shared" si="23"/>
        <v>191.58666666666667</v>
      </c>
    </row>
    <row r="295" spans="1:8">
      <c r="A295" s="12">
        <v>43119</v>
      </c>
      <c r="B295" s="17">
        <v>-12500</v>
      </c>
      <c r="C295" s="17">
        <v>0</v>
      </c>
      <c r="D295" s="17">
        <f t="shared" si="25"/>
        <v>-12500</v>
      </c>
      <c r="E295" s="17" t="str">
        <f t="shared" si="21"/>
        <v xml:space="preserve"> </v>
      </c>
      <c r="F295" s="17">
        <f t="shared" si="22"/>
        <v>-12500</v>
      </c>
      <c r="G295" s="17">
        <f t="shared" si="24"/>
        <v>5735100</v>
      </c>
      <c r="H295" s="11">
        <f t="shared" si="23"/>
        <v>191.17</v>
      </c>
    </row>
    <row r="296" spans="1:8">
      <c r="A296" s="12">
        <v>43120</v>
      </c>
      <c r="B296" s="17">
        <v>0</v>
      </c>
      <c r="C296" s="17">
        <v>0</v>
      </c>
      <c r="D296" s="17">
        <f t="shared" si="25"/>
        <v>0</v>
      </c>
      <c r="E296" s="17" t="str">
        <f t="shared" si="21"/>
        <v xml:space="preserve"> </v>
      </c>
      <c r="F296" s="17" t="str">
        <f t="shared" si="22"/>
        <v xml:space="preserve"> </v>
      </c>
      <c r="G296" s="17">
        <f t="shared" si="24"/>
        <v>5735100</v>
      </c>
      <c r="H296" s="11">
        <f t="shared" si="23"/>
        <v>191.17</v>
      </c>
    </row>
    <row r="297" spans="1:8">
      <c r="A297" s="12">
        <v>43121</v>
      </c>
      <c r="B297" s="17">
        <v>0</v>
      </c>
      <c r="C297" s="17">
        <v>0</v>
      </c>
      <c r="D297" s="17">
        <f t="shared" si="25"/>
        <v>0</v>
      </c>
      <c r="E297" s="17" t="str">
        <f t="shared" si="21"/>
        <v xml:space="preserve"> </v>
      </c>
      <c r="F297" s="17" t="str">
        <f t="shared" si="22"/>
        <v xml:space="preserve"> </v>
      </c>
      <c r="G297" s="17">
        <f t="shared" si="24"/>
        <v>5735100</v>
      </c>
      <c r="H297" s="11">
        <f t="shared" si="23"/>
        <v>191.17</v>
      </c>
    </row>
    <row r="298" spans="1:8">
      <c r="A298" s="12">
        <v>43122</v>
      </c>
      <c r="B298" s="17">
        <v>8400</v>
      </c>
      <c r="C298" s="17">
        <v>0</v>
      </c>
      <c r="D298" s="17">
        <f t="shared" si="25"/>
        <v>8400</v>
      </c>
      <c r="E298" s="17">
        <f t="shared" si="21"/>
        <v>8400</v>
      </c>
      <c r="F298" s="17" t="str">
        <f t="shared" si="22"/>
        <v xml:space="preserve"> </v>
      </c>
      <c r="G298" s="17">
        <f t="shared" si="24"/>
        <v>5743500</v>
      </c>
      <c r="H298" s="11">
        <f t="shared" si="23"/>
        <v>191.45000000000002</v>
      </c>
    </row>
    <row r="299" spans="1:8">
      <c r="A299" s="12">
        <v>43123</v>
      </c>
      <c r="B299" s="17">
        <v>-15200</v>
      </c>
      <c r="C299" s="17">
        <v>0</v>
      </c>
      <c r="D299" s="17">
        <f t="shared" si="25"/>
        <v>-15200</v>
      </c>
      <c r="E299" s="17" t="str">
        <f t="shared" si="21"/>
        <v xml:space="preserve"> </v>
      </c>
      <c r="F299" s="17">
        <f t="shared" si="22"/>
        <v>-15200</v>
      </c>
      <c r="G299" s="17">
        <f t="shared" si="24"/>
        <v>5728300</v>
      </c>
      <c r="H299" s="11">
        <f t="shared" si="23"/>
        <v>190.94333333333333</v>
      </c>
    </row>
    <row r="300" spans="1:8">
      <c r="A300" s="12">
        <v>43124</v>
      </c>
      <c r="B300" s="17">
        <v>0</v>
      </c>
      <c r="C300" s="17">
        <v>0</v>
      </c>
      <c r="D300" s="17">
        <f t="shared" si="25"/>
        <v>0</v>
      </c>
      <c r="E300" s="17" t="str">
        <f t="shared" si="21"/>
        <v xml:space="preserve"> </v>
      </c>
      <c r="F300" s="17" t="str">
        <f t="shared" si="22"/>
        <v xml:space="preserve"> </v>
      </c>
      <c r="G300" s="17">
        <f t="shared" si="24"/>
        <v>5728300</v>
      </c>
      <c r="H300" s="11">
        <f t="shared" si="23"/>
        <v>190.94333333333333</v>
      </c>
    </row>
    <row r="301" spans="1:8">
      <c r="A301" s="12">
        <v>43125</v>
      </c>
      <c r="B301" s="17">
        <v>0</v>
      </c>
      <c r="C301" s="17">
        <v>152000</v>
      </c>
      <c r="D301" s="17">
        <f t="shared" si="25"/>
        <v>152000</v>
      </c>
      <c r="E301" s="17">
        <f t="shared" si="21"/>
        <v>152000</v>
      </c>
      <c r="F301" s="17" t="str">
        <f t="shared" si="22"/>
        <v xml:space="preserve"> </v>
      </c>
      <c r="G301" s="17">
        <f t="shared" si="24"/>
        <v>5880300</v>
      </c>
      <c r="H301" s="11">
        <f t="shared" si="23"/>
        <v>196.01</v>
      </c>
    </row>
    <row r="302" spans="1:8">
      <c r="A302" s="12">
        <v>43126</v>
      </c>
      <c r="B302" s="17">
        <v>0</v>
      </c>
      <c r="C302" s="17">
        <v>0</v>
      </c>
      <c r="D302" s="17">
        <f t="shared" si="25"/>
        <v>0</v>
      </c>
      <c r="E302" s="17" t="str">
        <f t="shared" si="21"/>
        <v xml:space="preserve"> </v>
      </c>
      <c r="F302" s="17" t="str">
        <f t="shared" si="22"/>
        <v xml:space="preserve"> </v>
      </c>
      <c r="G302" s="17">
        <f t="shared" si="24"/>
        <v>5880300</v>
      </c>
      <c r="H302" s="11">
        <f t="shared" si="23"/>
        <v>196.01</v>
      </c>
    </row>
    <row r="303" spans="1:8">
      <c r="A303" s="12">
        <v>43127</v>
      </c>
      <c r="B303" s="17">
        <v>0</v>
      </c>
      <c r="C303" s="17">
        <v>0</v>
      </c>
      <c r="D303" s="17">
        <f t="shared" si="25"/>
        <v>0</v>
      </c>
      <c r="E303" s="17" t="str">
        <f t="shared" si="21"/>
        <v xml:space="preserve"> </v>
      </c>
      <c r="F303" s="17" t="str">
        <f t="shared" si="22"/>
        <v xml:space="preserve"> </v>
      </c>
      <c r="G303" s="17">
        <f t="shared" si="24"/>
        <v>5880300</v>
      </c>
      <c r="H303" s="11">
        <f t="shared" si="23"/>
        <v>196.01</v>
      </c>
    </row>
    <row r="304" spans="1:8">
      <c r="A304" s="12">
        <v>43128</v>
      </c>
      <c r="B304" s="17">
        <v>0</v>
      </c>
      <c r="C304" s="17">
        <v>0</v>
      </c>
      <c r="D304" s="17">
        <f t="shared" si="25"/>
        <v>0</v>
      </c>
      <c r="E304" s="17" t="str">
        <f t="shared" si="21"/>
        <v xml:space="preserve"> </v>
      </c>
      <c r="F304" s="17" t="str">
        <f t="shared" si="22"/>
        <v xml:space="preserve"> </v>
      </c>
      <c r="G304" s="17">
        <f t="shared" si="24"/>
        <v>5880300</v>
      </c>
      <c r="H304" s="11">
        <f t="shared" si="23"/>
        <v>196.01</v>
      </c>
    </row>
    <row r="305" spans="1:8">
      <c r="A305" s="12">
        <v>43129</v>
      </c>
      <c r="B305" s="17">
        <v>0</v>
      </c>
      <c r="C305" s="17">
        <v>0</v>
      </c>
      <c r="D305" s="17">
        <f t="shared" si="25"/>
        <v>0</v>
      </c>
      <c r="E305" s="17" t="str">
        <f t="shared" si="21"/>
        <v xml:space="preserve"> </v>
      </c>
      <c r="F305" s="17" t="str">
        <f t="shared" si="22"/>
        <v xml:space="preserve"> </v>
      </c>
      <c r="G305" s="17">
        <f t="shared" si="24"/>
        <v>5880300</v>
      </c>
      <c r="H305" s="11">
        <f t="shared" si="23"/>
        <v>196.01</v>
      </c>
    </row>
    <row r="306" spans="1:8">
      <c r="A306" s="12">
        <v>43130</v>
      </c>
      <c r="B306" s="17">
        <v>0</v>
      </c>
      <c r="C306" s="17">
        <v>0</v>
      </c>
      <c r="D306" s="17">
        <f t="shared" si="25"/>
        <v>0</v>
      </c>
      <c r="E306" s="17" t="str">
        <f t="shared" si="21"/>
        <v xml:space="preserve"> </v>
      </c>
      <c r="F306" s="17" t="str">
        <f t="shared" si="22"/>
        <v xml:space="preserve"> </v>
      </c>
      <c r="G306" s="17">
        <f t="shared" si="24"/>
        <v>5880300</v>
      </c>
      <c r="H306" s="11">
        <f t="shared" si="23"/>
        <v>196.01</v>
      </c>
    </row>
    <row r="307" spans="1:8">
      <c r="A307" s="12">
        <v>43131</v>
      </c>
      <c r="B307" s="17">
        <v>0</v>
      </c>
      <c r="C307" s="17">
        <v>0</v>
      </c>
      <c r="D307" s="17">
        <f t="shared" si="25"/>
        <v>0</v>
      </c>
      <c r="E307" s="17" t="str">
        <f t="shared" si="21"/>
        <v xml:space="preserve"> </v>
      </c>
      <c r="F307" s="17" t="str">
        <f t="shared" si="22"/>
        <v xml:space="preserve"> </v>
      </c>
      <c r="G307" s="17">
        <f t="shared" si="24"/>
        <v>5880300</v>
      </c>
      <c r="H307" s="11">
        <f t="shared" si="23"/>
        <v>196.01</v>
      </c>
    </row>
    <row r="308" spans="1:8">
      <c r="A308" s="12">
        <v>43132</v>
      </c>
      <c r="B308" s="17">
        <v>0</v>
      </c>
      <c r="C308" s="17">
        <v>91000</v>
      </c>
      <c r="D308" s="17">
        <f t="shared" si="25"/>
        <v>91000</v>
      </c>
      <c r="E308" s="17">
        <f t="shared" si="21"/>
        <v>91000</v>
      </c>
      <c r="F308" s="17" t="str">
        <f t="shared" si="22"/>
        <v xml:space="preserve"> </v>
      </c>
      <c r="G308" s="17">
        <f t="shared" si="24"/>
        <v>5971300</v>
      </c>
      <c r="H308" s="11">
        <f t="shared" si="23"/>
        <v>199.04333333333332</v>
      </c>
    </row>
    <row r="309" spans="1:8">
      <c r="A309" s="12">
        <v>43133</v>
      </c>
      <c r="B309" s="17">
        <v>19600</v>
      </c>
      <c r="C309" s="17">
        <v>0</v>
      </c>
      <c r="D309" s="17">
        <f t="shared" si="25"/>
        <v>19600</v>
      </c>
      <c r="E309" s="17">
        <f t="shared" si="21"/>
        <v>19600</v>
      </c>
      <c r="F309" s="17" t="str">
        <f t="shared" si="22"/>
        <v xml:space="preserve"> </v>
      </c>
      <c r="G309" s="17">
        <f t="shared" si="24"/>
        <v>5990900</v>
      </c>
      <c r="H309" s="11">
        <f t="shared" si="23"/>
        <v>199.69666666666666</v>
      </c>
    </row>
    <row r="310" spans="1:8">
      <c r="A310" s="12">
        <v>43134</v>
      </c>
      <c r="B310" s="17">
        <v>0</v>
      </c>
      <c r="C310" s="17">
        <v>0</v>
      </c>
      <c r="D310" s="17">
        <f t="shared" si="25"/>
        <v>0</v>
      </c>
      <c r="E310" s="17" t="str">
        <f t="shared" si="21"/>
        <v xml:space="preserve"> </v>
      </c>
      <c r="F310" s="17" t="str">
        <f t="shared" si="22"/>
        <v xml:space="preserve"> </v>
      </c>
      <c r="G310" s="17">
        <f t="shared" si="24"/>
        <v>5990900</v>
      </c>
      <c r="H310" s="11">
        <f t="shared" si="23"/>
        <v>199.69666666666666</v>
      </c>
    </row>
    <row r="311" spans="1:8">
      <c r="A311" s="12">
        <v>43135</v>
      </c>
      <c r="B311" s="17">
        <v>0</v>
      </c>
      <c r="C311" s="17">
        <v>0</v>
      </c>
      <c r="D311" s="17">
        <f t="shared" si="25"/>
        <v>0</v>
      </c>
      <c r="E311" s="17" t="str">
        <f t="shared" si="21"/>
        <v xml:space="preserve"> </v>
      </c>
      <c r="F311" s="17" t="str">
        <f t="shared" si="22"/>
        <v xml:space="preserve"> </v>
      </c>
      <c r="G311" s="17">
        <f t="shared" si="24"/>
        <v>5990900</v>
      </c>
      <c r="H311" s="11">
        <f t="shared" si="23"/>
        <v>199.69666666666666</v>
      </c>
    </row>
    <row r="312" spans="1:8">
      <c r="A312" s="12">
        <v>43136</v>
      </c>
      <c r="B312" s="17">
        <v>-12000</v>
      </c>
      <c r="C312" s="17">
        <v>0</v>
      </c>
      <c r="D312" s="17">
        <f t="shared" si="25"/>
        <v>-12000</v>
      </c>
      <c r="E312" s="17" t="str">
        <f t="shared" si="21"/>
        <v xml:space="preserve"> </v>
      </c>
      <c r="F312" s="17">
        <f t="shared" si="22"/>
        <v>-12000</v>
      </c>
      <c r="G312" s="17">
        <f t="shared" si="24"/>
        <v>5978900</v>
      </c>
      <c r="H312" s="11">
        <f t="shared" si="23"/>
        <v>199.29666666666668</v>
      </c>
    </row>
    <row r="313" spans="1:8">
      <c r="A313" s="12">
        <v>43137</v>
      </c>
      <c r="B313" s="17">
        <v>-160000</v>
      </c>
      <c r="C313" s="17">
        <v>0</v>
      </c>
      <c r="D313" s="17">
        <f t="shared" si="25"/>
        <v>-160000</v>
      </c>
      <c r="E313" s="17" t="str">
        <f t="shared" si="21"/>
        <v xml:space="preserve"> </v>
      </c>
      <c r="F313" s="17">
        <f t="shared" si="22"/>
        <v>-160000</v>
      </c>
      <c r="G313" s="17">
        <f t="shared" si="24"/>
        <v>5818900</v>
      </c>
      <c r="H313" s="11">
        <f t="shared" si="23"/>
        <v>193.96333333333334</v>
      </c>
    </row>
    <row r="314" spans="1:8">
      <c r="A314" s="12">
        <v>43138</v>
      </c>
      <c r="B314" s="17">
        <v>92000</v>
      </c>
      <c r="C314" s="17">
        <v>0</v>
      </c>
      <c r="D314" s="17">
        <f>SUM(B314:C314)</f>
        <v>92000</v>
      </c>
      <c r="E314" s="17">
        <f t="shared" si="21"/>
        <v>92000</v>
      </c>
      <c r="F314" s="17" t="str">
        <f t="shared" si="22"/>
        <v xml:space="preserve"> </v>
      </c>
      <c r="G314" s="17">
        <f t="shared" si="24"/>
        <v>5910900</v>
      </c>
      <c r="H314" s="11">
        <f t="shared" si="23"/>
        <v>197.03</v>
      </c>
    </row>
    <row r="315" spans="1:8">
      <c r="A315" s="12">
        <v>43139</v>
      </c>
      <c r="B315" s="17">
        <v>35000</v>
      </c>
      <c r="C315" s="17">
        <v>55400</v>
      </c>
      <c r="D315" s="17">
        <f>SUM(B315:C315)</f>
        <v>90400</v>
      </c>
      <c r="E315" s="17">
        <f t="shared" si="21"/>
        <v>90400</v>
      </c>
      <c r="F315" s="17" t="str">
        <f t="shared" si="22"/>
        <v xml:space="preserve"> </v>
      </c>
      <c r="G315" s="17">
        <f t="shared" si="24"/>
        <v>6001300</v>
      </c>
      <c r="H315" s="11">
        <f t="shared" si="23"/>
        <v>200.04333333333335</v>
      </c>
    </row>
    <row r="316" spans="1:8">
      <c r="A316" s="12">
        <v>43140</v>
      </c>
      <c r="B316" s="17">
        <v>26200</v>
      </c>
      <c r="C316" s="17">
        <v>0</v>
      </c>
      <c r="D316" s="17">
        <f t="shared" si="25"/>
        <v>26200</v>
      </c>
      <c r="E316" s="17">
        <f t="shared" si="21"/>
        <v>26200</v>
      </c>
      <c r="F316" s="17" t="str">
        <f t="shared" si="22"/>
        <v xml:space="preserve"> </v>
      </c>
      <c r="G316" s="17">
        <f t="shared" si="24"/>
        <v>6027500</v>
      </c>
      <c r="H316" s="11">
        <f t="shared" si="23"/>
        <v>200.91666666666669</v>
      </c>
    </row>
    <row r="317" spans="1:8">
      <c r="A317" s="12">
        <v>43141</v>
      </c>
      <c r="B317" s="17">
        <v>0</v>
      </c>
      <c r="C317" s="17">
        <v>0</v>
      </c>
      <c r="D317" s="17">
        <f t="shared" si="25"/>
        <v>0</v>
      </c>
      <c r="E317" s="17" t="str">
        <f t="shared" si="21"/>
        <v xml:space="preserve"> </v>
      </c>
      <c r="F317" s="17" t="str">
        <f t="shared" si="22"/>
        <v xml:space="preserve"> </v>
      </c>
      <c r="G317" s="17">
        <f t="shared" si="24"/>
        <v>6027500</v>
      </c>
      <c r="H317" s="11">
        <f t="shared" si="23"/>
        <v>200.91666666666669</v>
      </c>
    </row>
    <row r="318" spans="1:8">
      <c r="A318" s="12">
        <v>43142</v>
      </c>
      <c r="B318" s="17">
        <v>0</v>
      </c>
      <c r="C318" s="17">
        <v>0</v>
      </c>
      <c r="D318" s="17">
        <f t="shared" si="25"/>
        <v>0</v>
      </c>
      <c r="E318" s="17" t="str">
        <f t="shared" si="21"/>
        <v xml:space="preserve"> </v>
      </c>
      <c r="F318" s="17" t="str">
        <f t="shared" si="22"/>
        <v xml:space="preserve"> </v>
      </c>
      <c r="G318" s="17">
        <f t="shared" si="24"/>
        <v>6027500</v>
      </c>
      <c r="H318" s="11">
        <f t="shared" si="23"/>
        <v>200.91666666666669</v>
      </c>
    </row>
    <row r="319" spans="1:8">
      <c r="A319" s="12">
        <v>43143</v>
      </c>
      <c r="B319" s="17">
        <v>35000</v>
      </c>
      <c r="C319" s="17">
        <v>0</v>
      </c>
      <c r="D319" s="17">
        <f t="shared" si="25"/>
        <v>35000</v>
      </c>
      <c r="E319" s="17">
        <f t="shared" si="21"/>
        <v>35000</v>
      </c>
      <c r="F319" s="17" t="str">
        <f t="shared" si="22"/>
        <v xml:space="preserve"> </v>
      </c>
      <c r="G319" s="17">
        <f t="shared" si="24"/>
        <v>6062500</v>
      </c>
      <c r="H319" s="11">
        <f t="shared" si="23"/>
        <v>202.08333333333334</v>
      </c>
    </row>
    <row r="320" spans="1:8">
      <c r="A320" s="12">
        <v>43144</v>
      </c>
      <c r="B320" s="17">
        <v>0</v>
      </c>
      <c r="C320" s="17">
        <v>0</v>
      </c>
      <c r="D320" s="17">
        <f t="shared" si="25"/>
        <v>0</v>
      </c>
      <c r="E320" s="17" t="str">
        <f t="shared" si="21"/>
        <v xml:space="preserve"> </v>
      </c>
      <c r="F320" s="17" t="str">
        <f t="shared" si="22"/>
        <v xml:space="preserve"> </v>
      </c>
      <c r="G320" s="17">
        <f t="shared" si="24"/>
        <v>6062500</v>
      </c>
      <c r="H320" s="11">
        <f t="shared" si="23"/>
        <v>202.08333333333334</v>
      </c>
    </row>
    <row r="321" spans="1:8">
      <c r="A321" s="12">
        <v>43145</v>
      </c>
      <c r="B321" s="17">
        <v>45200</v>
      </c>
      <c r="C321" s="17">
        <v>0</v>
      </c>
      <c r="D321" s="17">
        <f t="shared" si="25"/>
        <v>45200</v>
      </c>
      <c r="E321" s="17">
        <f t="shared" si="21"/>
        <v>45200</v>
      </c>
      <c r="F321" s="17" t="str">
        <f t="shared" si="22"/>
        <v xml:space="preserve"> </v>
      </c>
      <c r="G321" s="17">
        <f t="shared" si="24"/>
        <v>6107700</v>
      </c>
      <c r="H321" s="11">
        <f t="shared" si="23"/>
        <v>203.58999999999997</v>
      </c>
    </row>
    <row r="322" spans="1:8">
      <c r="A322" s="12">
        <v>43146</v>
      </c>
      <c r="B322" s="17">
        <v>29200</v>
      </c>
      <c r="C322" s="17">
        <v>102100</v>
      </c>
      <c r="D322" s="17">
        <f t="shared" si="25"/>
        <v>131300</v>
      </c>
      <c r="E322" s="17">
        <f t="shared" si="21"/>
        <v>131300</v>
      </c>
      <c r="F322" s="17" t="str">
        <f t="shared" si="22"/>
        <v xml:space="preserve"> </v>
      </c>
      <c r="G322" s="17">
        <f t="shared" si="24"/>
        <v>6239000</v>
      </c>
      <c r="H322" s="11">
        <f t="shared" si="23"/>
        <v>207.96666666666667</v>
      </c>
    </row>
    <row r="323" spans="1:8">
      <c r="A323" s="12">
        <v>43147</v>
      </c>
      <c r="B323" s="17">
        <v>20100</v>
      </c>
      <c r="C323" s="17">
        <v>0</v>
      </c>
      <c r="D323" s="17">
        <f t="shared" si="25"/>
        <v>20100</v>
      </c>
      <c r="E323" s="17">
        <f t="shared" ref="E323:E366" si="26">IF(D323&gt;0,D323," ")</f>
        <v>20100</v>
      </c>
      <c r="F323" s="17" t="str">
        <f t="shared" ref="F323:F366" si="27">IF(D323&lt;0,D323," ")</f>
        <v xml:space="preserve"> </v>
      </c>
      <c r="G323" s="17">
        <f t="shared" si="24"/>
        <v>6259100</v>
      </c>
      <c r="H323" s="11">
        <f t="shared" ref="H323:H366" si="28">(G323/3000000)*100</f>
        <v>208.63666666666666</v>
      </c>
    </row>
    <row r="324" spans="1:8">
      <c r="A324" s="12">
        <v>43148</v>
      </c>
      <c r="B324" s="17">
        <v>0</v>
      </c>
      <c r="C324" s="17">
        <v>0</v>
      </c>
      <c r="D324" s="17">
        <f t="shared" si="25"/>
        <v>0</v>
      </c>
      <c r="E324" s="17" t="str">
        <f t="shared" si="26"/>
        <v xml:space="preserve"> </v>
      </c>
      <c r="F324" s="17" t="str">
        <f t="shared" si="27"/>
        <v xml:space="preserve"> </v>
      </c>
      <c r="G324" s="17">
        <f t="shared" ref="G324:G366" si="29">SUM(G323+D324)</f>
        <v>6259100</v>
      </c>
      <c r="H324" s="11">
        <f t="shared" si="28"/>
        <v>208.63666666666666</v>
      </c>
    </row>
    <row r="325" spans="1:8">
      <c r="A325" s="12">
        <v>43149</v>
      </c>
      <c r="B325" s="17">
        <v>0</v>
      </c>
      <c r="C325" s="17">
        <v>0</v>
      </c>
      <c r="D325" s="17">
        <f t="shared" si="25"/>
        <v>0</v>
      </c>
      <c r="E325" s="17" t="str">
        <f t="shared" si="26"/>
        <v xml:space="preserve"> </v>
      </c>
      <c r="F325" s="17" t="str">
        <f t="shared" si="27"/>
        <v xml:space="preserve"> </v>
      </c>
      <c r="G325" s="17">
        <f t="shared" si="29"/>
        <v>6259100</v>
      </c>
      <c r="H325" s="11">
        <f t="shared" si="28"/>
        <v>208.63666666666666</v>
      </c>
    </row>
    <row r="326" spans="1:8">
      <c r="A326" s="12">
        <v>43150</v>
      </c>
      <c r="B326" s="17">
        <v>5200</v>
      </c>
      <c r="C326" s="17">
        <v>0</v>
      </c>
      <c r="D326" s="17">
        <f t="shared" si="25"/>
        <v>5200</v>
      </c>
      <c r="E326" s="17">
        <f t="shared" si="26"/>
        <v>5200</v>
      </c>
      <c r="F326" s="17" t="str">
        <f t="shared" si="27"/>
        <v xml:space="preserve"> </v>
      </c>
      <c r="G326" s="17">
        <f t="shared" si="29"/>
        <v>6264300</v>
      </c>
      <c r="H326" s="11">
        <f t="shared" si="28"/>
        <v>208.80999999999997</v>
      </c>
    </row>
    <row r="327" spans="1:8">
      <c r="A327" s="12">
        <v>43151</v>
      </c>
      <c r="B327" s="17">
        <v>26200</v>
      </c>
      <c r="C327" s="17">
        <v>0</v>
      </c>
      <c r="D327" s="17">
        <f t="shared" si="25"/>
        <v>26200</v>
      </c>
      <c r="E327" s="17">
        <f t="shared" si="26"/>
        <v>26200</v>
      </c>
      <c r="F327" s="17" t="str">
        <f t="shared" si="27"/>
        <v xml:space="preserve"> </v>
      </c>
      <c r="G327" s="17">
        <f t="shared" si="29"/>
        <v>6290500</v>
      </c>
      <c r="H327" s="11">
        <f t="shared" si="28"/>
        <v>209.68333333333337</v>
      </c>
    </row>
    <row r="328" spans="1:8">
      <c r="A328" s="12">
        <v>43152</v>
      </c>
      <c r="B328" s="17">
        <v>30200</v>
      </c>
      <c r="C328" s="17">
        <v>0</v>
      </c>
      <c r="D328" s="17">
        <f t="shared" si="25"/>
        <v>30200</v>
      </c>
      <c r="E328" s="17">
        <f t="shared" si="26"/>
        <v>30200</v>
      </c>
      <c r="F328" s="17" t="str">
        <f t="shared" si="27"/>
        <v xml:space="preserve"> </v>
      </c>
      <c r="G328" s="17">
        <f t="shared" si="29"/>
        <v>6320700</v>
      </c>
      <c r="H328" s="11">
        <f t="shared" si="28"/>
        <v>210.69</v>
      </c>
    </row>
    <row r="329" spans="1:8">
      <c r="A329" s="12">
        <v>43153</v>
      </c>
      <c r="B329" s="17">
        <v>67200</v>
      </c>
      <c r="C329" s="17">
        <v>28400</v>
      </c>
      <c r="D329" s="17">
        <f t="shared" si="25"/>
        <v>95600</v>
      </c>
      <c r="E329" s="17">
        <f t="shared" si="26"/>
        <v>95600</v>
      </c>
      <c r="F329" s="17" t="str">
        <f t="shared" si="27"/>
        <v xml:space="preserve"> </v>
      </c>
      <c r="G329" s="17">
        <f t="shared" si="29"/>
        <v>6416300</v>
      </c>
      <c r="H329" s="11">
        <f t="shared" si="28"/>
        <v>213.87666666666667</v>
      </c>
    </row>
    <row r="330" spans="1:8">
      <c r="A330" s="12">
        <v>43154</v>
      </c>
      <c r="B330" s="17">
        <v>0</v>
      </c>
      <c r="C330" s="17">
        <v>0</v>
      </c>
      <c r="D330" s="17">
        <f t="shared" si="25"/>
        <v>0</v>
      </c>
      <c r="E330" s="17" t="str">
        <f t="shared" si="26"/>
        <v xml:space="preserve"> </v>
      </c>
      <c r="F330" s="17" t="str">
        <f t="shared" si="27"/>
        <v xml:space="preserve"> </v>
      </c>
      <c r="G330" s="17">
        <f t="shared" si="29"/>
        <v>6416300</v>
      </c>
      <c r="H330" s="11">
        <f t="shared" si="28"/>
        <v>213.87666666666667</v>
      </c>
    </row>
    <row r="331" spans="1:8">
      <c r="A331" s="12">
        <v>43155</v>
      </c>
      <c r="B331" s="17">
        <v>0</v>
      </c>
      <c r="C331" s="17">
        <v>0</v>
      </c>
      <c r="D331" s="17">
        <f t="shared" si="25"/>
        <v>0</v>
      </c>
      <c r="E331" s="17" t="str">
        <f t="shared" si="26"/>
        <v xml:space="preserve"> </v>
      </c>
      <c r="F331" s="17" t="str">
        <f t="shared" si="27"/>
        <v xml:space="preserve"> </v>
      </c>
      <c r="G331" s="17">
        <f t="shared" si="29"/>
        <v>6416300</v>
      </c>
      <c r="H331" s="11">
        <f t="shared" si="28"/>
        <v>213.87666666666667</v>
      </c>
    </row>
    <row r="332" spans="1:8">
      <c r="A332" s="12">
        <v>43156</v>
      </c>
      <c r="B332" s="17">
        <v>0</v>
      </c>
      <c r="C332" s="17">
        <v>0</v>
      </c>
      <c r="D332" s="17">
        <f t="shared" si="25"/>
        <v>0</v>
      </c>
      <c r="E332" s="17" t="str">
        <f t="shared" si="26"/>
        <v xml:space="preserve"> </v>
      </c>
      <c r="F332" s="17" t="str">
        <f t="shared" si="27"/>
        <v xml:space="preserve"> </v>
      </c>
      <c r="G332" s="17">
        <f t="shared" si="29"/>
        <v>6416300</v>
      </c>
      <c r="H332" s="11">
        <f t="shared" si="28"/>
        <v>213.87666666666667</v>
      </c>
    </row>
    <row r="333" spans="1:8">
      <c r="A333" s="12">
        <v>43157</v>
      </c>
      <c r="B333" s="17">
        <v>0</v>
      </c>
      <c r="C333" s="17">
        <v>0</v>
      </c>
      <c r="D333" s="17">
        <f t="shared" si="25"/>
        <v>0</v>
      </c>
      <c r="E333" s="17" t="str">
        <f t="shared" si="26"/>
        <v xml:space="preserve"> </v>
      </c>
      <c r="F333" s="17" t="str">
        <f t="shared" si="27"/>
        <v xml:space="preserve"> </v>
      </c>
      <c r="G333" s="17">
        <f t="shared" si="29"/>
        <v>6416300</v>
      </c>
      <c r="H333" s="11">
        <f t="shared" si="28"/>
        <v>213.87666666666667</v>
      </c>
    </row>
    <row r="334" spans="1:8">
      <c r="A334" s="12">
        <v>43158</v>
      </c>
      <c r="B334" s="17">
        <v>-6400</v>
      </c>
      <c r="C334" s="17">
        <v>0</v>
      </c>
      <c r="D334" s="17">
        <f t="shared" si="25"/>
        <v>-6400</v>
      </c>
      <c r="E334" s="17" t="str">
        <f t="shared" si="26"/>
        <v xml:space="preserve"> </v>
      </c>
      <c r="F334" s="17">
        <f t="shared" si="27"/>
        <v>-6400</v>
      </c>
      <c r="G334" s="17">
        <f t="shared" si="29"/>
        <v>6409900</v>
      </c>
      <c r="H334" s="11">
        <f t="shared" si="28"/>
        <v>213.66333333333333</v>
      </c>
    </row>
    <row r="335" spans="1:8">
      <c r="A335" s="12">
        <v>43159</v>
      </c>
      <c r="B335" s="17">
        <v>-54000</v>
      </c>
      <c r="C335" s="17">
        <v>0</v>
      </c>
      <c r="D335" s="17">
        <f t="shared" si="25"/>
        <v>-54000</v>
      </c>
      <c r="E335" s="17" t="str">
        <f t="shared" si="26"/>
        <v xml:space="preserve"> </v>
      </c>
      <c r="F335" s="17">
        <f t="shared" si="27"/>
        <v>-54000</v>
      </c>
      <c r="G335" s="17">
        <f t="shared" si="29"/>
        <v>6355900</v>
      </c>
      <c r="H335" s="11">
        <f t="shared" si="28"/>
        <v>211.86333333333334</v>
      </c>
    </row>
    <row r="336" spans="1:8">
      <c r="A336" s="12">
        <v>43160</v>
      </c>
      <c r="B336" s="17">
        <v>0</v>
      </c>
      <c r="C336" s="17">
        <v>64000</v>
      </c>
      <c r="D336" s="17">
        <f t="shared" si="25"/>
        <v>64000</v>
      </c>
      <c r="E336" s="17">
        <f t="shared" si="26"/>
        <v>64000</v>
      </c>
      <c r="F336" s="17" t="str">
        <f t="shared" si="27"/>
        <v xml:space="preserve"> </v>
      </c>
      <c r="G336" s="17">
        <f t="shared" si="29"/>
        <v>6419900</v>
      </c>
      <c r="H336" s="11">
        <f t="shared" si="28"/>
        <v>213.99666666666667</v>
      </c>
    </row>
    <row r="337" spans="1:8">
      <c r="A337" s="12">
        <v>43161</v>
      </c>
      <c r="B337" s="17">
        <v>41200</v>
      </c>
      <c r="C337" s="17">
        <v>0</v>
      </c>
      <c r="D337" s="17">
        <f t="shared" si="25"/>
        <v>41200</v>
      </c>
      <c r="E337" s="17">
        <f t="shared" si="26"/>
        <v>41200</v>
      </c>
      <c r="F337" s="17" t="str">
        <f t="shared" si="27"/>
        <v xml:space="preserve"> </v>
      </c>
      <c r="G337" s="17">
        <f t="shared" si="29"/>
        <v>6461100</v>
      </c>
      <c r="H337" s="11">
        <f t="shared" si="28"/>
        <v>215.37</v>
      </c>
    </row>
    <row r="338" spans="1:8">
      <c r="A338" s="12">
        <v>43162</v>
      </c>
      <c r="B338" s="17">
        <v>0</v>
      </c>
      <c r="C338" s="17">
        <v>0</v>
      </c>
      <c r="D338" s="17">
        <f t="shared" si="25"/>
        <v>0</v>
      </c>
      <c r="E338" s="17" t="str">
        <f t="shared" si="26"/>
        <v xml:space="preserve"> </v>
      </c>
      <c r="F338" s="17" t="str">
        <f t="shared" si="27"/>
        <v xml:space="preserve"> </v>
      </c>
      <c r="G338" s="17">
        <f t="shared" si="29"/>
        <v>6461100</v>
      </c>
      <c r="H338" s="11">
        <f t="shared" si="28"/>
        <v>215.37</v>
      </c>
    </row>
    <row r="339" spans="1:8">
      <c r="A339" s="12">
        <v>43163</v>
      </c>
      <c r="B339" s="17">
        <v>0</v>
      </c>
      <c r="C339" s="17">
        <v>0</v>
      </c>
      <c r="D339" s="17">
        <f t="shared" si="25"/>
        <v>0</v>
      </c>
      <c r="E339" s="17" t="str">
        <f t="shared" si="26"/>
        <v xml:space="preserve"> </v>
      </c>
      <c r="F339" s="17" t="str">
        <f t="shared" si="27"/>
        <v xml:space="preserve"> </v>
      </c>
      <c r="G339" s="17">
        <f t="shared" si="29"/>
        <v>6461100</v>
      </c>
      <c r="H339" s="11">
        <f t="shared" si="28"/>
        <v>215.37</v>
      </c>
    </row>
    <row r="340" spans="1:8">
      <c r="A340" s="12">
        <v>43164</v>
      </c>
      <c r="B340" s="17">
        <v>8700</v>
      </c>
      <c r="C340" s="17">
        <v>0</v>
      </c>
      <c r="D340" s="17">
        <f t="shared" si="25"/>
        <v>8700</v>
      </c>
      <c r="E340" s="17">
        <f t="shared" si="26"/>
        <v>8700</v>
      </c>
      <c r="F340" s="17" t="str">
        <f t="shared" si="27"/>
        <v xml:space="preserve"> </v>
      </c>
      <c r="G340" s="17">
        <f t="shared" si="29"/>
        <v>6469800</v>
      </c>
      <c r="H340" s="11">
        <f t="shared" si="28"/>
        <v>215.66</v>
      </c>
    </row>
    <row r="341" spans="1:8">
      <c r="A341" s="12">
        <v>43165</v>
      </c>
      <c r="B341" s="17">
        <v>12400</v>
      </c>
      <c r="C341" s="17">
        <v>0</v>
      </c>
      <c r="D341" s="17">
        <f t="shared" si="25"/>
        <v>12400</v>
      </c>
      <c r="E341" s="17">
        <f t="shared" si="26"/>
        <v>12400</v>
      </c>
      <c r="F341" s="17" t="str">
        <f t="shared" si="27"/>
        <v xml:space="preserve"> </v>
      </c>
      <c r="G341" s="17">
        <f t="shared" si="29"/>
        <v>6482200</v>
      </c>
      <c r="H341" s="11">
        <f t="shared" si="28"/>
        <v>216.07333333333335</v>
      </c>
    </row>
    <row r="342" spans="1:8">
      <c r="A342" s="12">
        <v>43166</v>
      </c>
      <c r="B342" s="17">
        <v>16200</v>
      </c>
      <c r="C342" s="17">
        <v>0</v>
      </c>
      <c r="D342" s="17">
        <f t="shared" si="25"/>
        <v>16200</v>
      </c>
      <c r="E342" s="17">
        <f t="shared" si="26"/>
        <v>16200</v>
      </c>
      <c r="F342" s="17" t="str">
        <f t="shared" si="27"/>
        <v xml:space="preserve"> </v>
      </c>
      <c r="G342" s="17">
        <f t="shared" si="29"/>
        <v>6498400</v>
      </c>
      <c r="H342" s="11">
        <f t="shared" si="28"/>
        <v>216.61333333333332</v>
      </c>
    </row>
    <row r="343" spans="1:8">
      <c r="A343" s="12">
        <v>43167</v>
      </c>
      <c r="B343" s="17">
        <v>42000</v>
      </c>
      <c r="C343" s="17">
        <v>-32000</v>
      </c>
      <c r="D343" s="17">
        <f t="shared" si="25"/>
        <v>10000</v>
      </c>
      <c r="E343" s="17">
        <f t="shared" si="26"/>
        <v>10000</v>
      </c>
      <c r="F343" s="17" t="str">
        <f t="shared" si="27"/>
        <v xml:space="preserve"> </v>
      </c>
      <c r="G343" s="17">
        <f t="shared" si="29"/>
        <v>6508400</v>
      </c>
      <c r="H343" s="11">
        <f t="shared" si="28"/>
        <v>216.94666666666666</v>
      </c>
    </row>
    <row r="344" spans="1:8">
      <c r="A344" s="12">
        <v>43168</v>
      </c>
      <c r="B344" s="17">
        <v>-50000</v>
      </c>
      <c r="C344" s="17">
        <v>0</v>
      </c>
      <c r="D344" s="17">
        <f t="shared" si="25"/>
        <v>-50000</v>
      </c>
      <c r="E344" s="17" t="str">
        <f t="shared" si="26"/>
        <v xml:space="preserve"> </v>
      </c>
      <c r="F344" s="17">
        <f t="shared" si="27"/>
        <v>-50000</v>
      </c>
      <c r="G344" s="17">
        <f t="shared" si="29"/>
        <v>6458400</v>
      </c>
      <c r="H344" s="11">
        <f t="shared" si="28"/>
        <v>215.28</v>
      </c>
    </row>
    <row r="345" spans="1:8">
      <c r="A345" s="12">
        <v>43169</v>
      </c>
      <c r="B345" s="17">
        <v>0</v>
      </c>
      <c r="C345" s="17">
        <v>0</v>
      </c>
      <c r="D345" s="17">
        <f t="shared" si="25"/>
        <v>0</v>
      </c>
      <c r="E345" s="17" t="str">
        <f t="shared" si="26"/>
        <v xml:space="preserve"> </v>
      </c>
      <c r="F345" s="17" t="str">
        <f t="shared" si="27"/>
        <v xml:space="preserve"> </v>
      </c>
      <c r="G345" s="17">
        <f t="shared" si="29"/>
        <v>6458400</v>
      </c>
      <c r="H345" s="11">
        <f t="shared" si="28"/>
        <v>215.28</v>
      </c>
    </row>
    <row r="346" spans="1:8">
      <c r="A346" s="12">
        <v>43170</v>
      </c>
      <c r="B346" s="17">
        <v>0</v>
      </c>
      <c r="C346" s="17">
        <v>0</v>
      </c>
      <c r="D346" s="17">
        <f t="shared" si="25"/>
        <v>0</v>
      </c>
      <c r="E346" s="17" t="str">
        <f t="shared" si="26"/>
        <v xml:space="preserve"> </v>
      </c>
      <c r="F346" s="17" t="str">
        <f t="shared" si="27"/>
        <v xml:space="preserve"> </v>
      </c>
      <c r="G346" s="17">
        <f t="shared" si="29"/>
        <v>6458400</v>
      </c>
      <c r="H346" s="11">
        <f t="shared" si="28"/>
        <v>215.28</v>
      </c>
    </row>
    <row r="347" spans="1:8">
      <c r="A347" s="12">
        <v>43171</v>
      </c>
      <c r="B347" s="17">
        <v>-8700</v>
      </c>
      <c r="C347" s="17">
        <v>0</v>
      </c>
      <c r="D347" s="17">
        <f t="shared" si="25"/>
        <v>-8700</v>
      </c>
      <c r="E347" s="17" t="str">
        <f t="shared" si="26"/>
        <v xml:space="preserve"> </v>
      </c>
      <c r="F347" s="17">
        <f t="shared" si="27"/>
        <v>-8700</v>
      </c>
      <c r="G347" s="17">
        <f t="shared" si="29"/>
        <v>6449700</v>
      </c>
      <c r="H347" s="11">
        <f t="shared" si="28"/>
        <v>214.99</v>
      </c>
    </row>
    <row r="348" spans="1:8">
      <c r="A348" s="12">
        <v>43172</v>
      </c>
      <c r="B348" s="17">
        <v>-10200</v>
      </c>
      <c r="C348" s="17">
        <v>0</v>
      </c>
      <c r="D348" s="17">
        <f t="shared" si="25"/>
        <v>-10200</v>
      </c>
      <c r="E348" s="17" t="str">
        <f t="shared" si="26"/>
        <v xml:space="preserve"> </v>
      </c>
      <c r="F348" s="17">
        <f t="shared" si="27"/>
        <v>-10200</v>
      </c>
      <c r="G348" s="17">
        <f t="shared" si="29"/>
        <v>6439500</v>
      </c>
      <c r="H348" s="11">
        <f t="shared" si="28"/>
        <v>214.65</v>
      </c>
    </row>
    <row r="349" spans="1:8">
      <c r="A349" s="12">
        <v>43173</v>
      </c>
      <c r="B349" s="17">
        <v>-25400</v>
      </c>
      <c r="C349" s="17">
        <v>0</v>
      </c>
      <c r="D349" s="17">
        <f t="shared" si="25"/>
        <v>-25400</v>
      </c>
      <c r="E349" s="17" t="str">
        <f t="shared" si="26"/>
        <v xml:space="preserve"> </v>
      </c>
      <c r="F349" s="17">
        <f t="shared" si="27"/>
        <v>-25400</v>
      </c>
      <c r="G349" s="17">
        <f t="shared" si="29"/>
        <v>6414100</v>
      </c>
      <c r="H349" s="11">
        <f t="shared" si="28"/>
        <v>213.80333333333334</v>
      </c>
    </row>
    <row r="350" spans="1:8">
      <c r="A350" s="12">
        <v>43174</v>
      </c>
      <c r="B350" s="17">
        <v>10000</v>
      </c>
      <c r="C350" s="17">
        <v>102000</v>
      </c>
      <c r="D350" s="17">
        <f t="shared" si="25"/>
        <v>112000</v>
      </c>
      <c r="E350" s="17">
        <f t="shared" si="26"/>
        <v>112000</v>
      </c>
      <c r="F350" s="17" t="str">
        <f t="shared" si="27"/>
        <v xml:space="preserve"> </v>
      </c>
      <c r="G350" s="17">
        <f t="shared" si="29"/>
        <v>6526100</v>
      </c>
      <c r="H350" s="11">
        <f t="shared" si="28"/>
        <v>217.53666666666666</v>
      </c>
    </row>
    <row r="351" spans="1:8">
      <c r="A351" s="12">
        <v>43175</v>
      </c>
      <c r="B351" s="17">
        <v>0</v>
      </c>
      <c r="C351" s="17">
        <v>0</v>
      </c>
      <c r="D351" s="17">
        <f t="shared" si="25"/>
        <v>0</v>
      </c>
      <c r="E351" s="17" t="str">
        <f t="shared" si="26"/>
        <v xml:space="preserve"> </v>
      </c>
      <c r="F351" s="17" t="str">
        <f t="shared" si="27"/>
        <v xml:space="preserve"> </v>
      </c>
      <c r="G351" s="17">
        <f t="shared" si="29"/>
        <v>6526100</v>
      </c>
      <c r="H351" s="11">
        <f t="shared" si="28"/>
        <v>217.53666666666666</v>
      </c>
    </row>
    <row r="352" spans="1:8">
      <c r="A352" s="12">
        <v>43176</v>
      </c>
      <c r="B352" s="17">
        <v>0</v>
      </c>
      <c r="C352" s="17">
        <v>0</v>
      </c>
      <c r="D352" s="17">
        <f t="shared" ref="D352:D353" si="30">SUM(B352:C352)</f>
        <v>0</v>
      </c>
      <c r="E352" s="17" t="str">
        <f t="shared" si="26"/>
        <v xml:space="preserve"> </v>
      </c>
      <c r="F352" s="17" t="str">
        <f t="shared" si="27"/>
        <v xml:space="preserve"> </v>
      </c>
      <c r="G352" s="17">
        <f t="shared" si="29"/>
        <v>6526100</v>
      </c>
      <c r="H352" s="11">
        <f t="shared" si="28"/>
        <v>217.53666666666666</v>
      </c>
    </row>
    <row r="353" spans="1:8">
      <c r="A353" s="12">
        <v>43177</v>
      </c>
      <c r="B353" s="17">
        <v>0</v>
      </c>
      <c r="C353" s="17">
        <v>0</v>
      </c>
      <c r="D353" s="17">
        <f t="shared" si="30"/>
        <v>0</v>
      </c>
      <c r="E353" s="17" t="str">
        <f t="shared" si="26"/>
        <v xml:space="preserve"> </v>
      </c>
      <c r="F353" s="17" t="str">
        <f t="shared" si="27"/>
        <v xml:space="preserve"> </v>
      </c>
      <c r="G353" s="17">
        <f t="shared" si="29"/>
        <v>6526100</v>
      </c>
      <c r="H353" s="11">
        <f t="shared" si="28"/>
        <v>217.53666666666666</v>
      </c>
    </row>
    <row r="354" spans="1:8">
      <c r="A354" s="12">
        <v>43178</v>
      </c>
      <c r="B354" s="17">
        <v>0</v>
      </c>
      <c r="C354" s="17">
        <v>0</v>
      </c>
      <c r="D354" s="17">
        <f t="shared" ref="D354:D361" si="31">SUM(B354:C354)</f>
        <v>0</v>
      </c>
      <c r="E354" s="17" t="str">
        <f t="shared" si="26"/>
        <v xml:space="preserve"> </v>
      </c>
      <c r="F354" s="17" t="str">
        <f t="shared" si="27"/>
        <v xml:space="preserve"> </v>
      </c>
      <c r="G354" s="17">
        <f t="shared" si="29"/>
        <v>6526100</v>
      </c>
      <c r="H354" s="11">
        <f t="shared" si="28"/>
        <v>217.53666666666666</v>
      </c>
    </row>
    <row r="355" spans="1:8">
      <c r="A355" s="12">
        <v>43179</v>
      </c>
      <c r="B355" s="17">
        <v>0</v>
      </c>
      <c r="C355" s="17">
        <v>0</v>
      </c>
      <c r="D355" s="17">
        <f t="shared" si="31"/>
        <v>0</v>
      </c>
      <c r="E355" s="17" t="str">
        <f t="shared" si="26"/>
        <v xml:space="preserve"> </v>
      </c>
      <c r="F355" s="17" t="str">
        <f t="shared" si="27"/>
        <v xml:space="preserve"> </v>
      </c>
      <c r="G355" s="17">
        <f t="shared" si="29"/>
        <v>6526100</v>
      </c>
      <c r="H355" s="11">
        <f t="shared" si="28"/>
        <v>217.53666666666666</v>
      </c>
    </row>
    <row r="356" spans="1:8">
      <c r="A356" s="12">
        <v>43180</v>
      </c>
      <c r="B356" s="17">
        <v>0</v>
      </c>
      <c r="C356" s="17">
        <v>0</v>
      </c>
      <c r="D356" s="17">
        <f t="shared" si="31"/>
        <v>0</v>
      </c>
      <c r="E356" s="17" t="str">
        <f t="shared" si="26"/>
        <v xml:space="preserve"> </v>
      </c>
      <c r="F356" s="17" t="str">
        <f t="shared" si="27"/>
        <v xml:space="preserve"> </v>
      </c>
      <c r="G356" s="17">
        <f t="shared" si="29"/>
        <v>6526100</v>
      </c>
      <c r="H356" s="11">
        <f t="shared" si="28"/>
        <v>217.53666666666666</v>
      </c>
    </row>
    <row r="357" spans="1:8">
      <c r="A357" s="12">
        <v>43181</v>
      </c>
      <c r="B357" s="17">
        <v>-21200</v>
      </c>
      <c r="C357" s="17">
        <v>65800</v>
      </c>
      <c r="D357" s="17">
        <f t="shared" si="31"/>
        <v>44600</v>
      </c>
      <c r="E357" s="17">
        <f t="shared" si="26"/>
        <v>44600</v>
      </c>
      <c r="F357" s="17" t="str">
        <f t="shared" si="27"/>
        <v xml:space="preserve"> </v>
      </c>
      <c r="G357" s="17">
        <f t="shared" si="29"/>
        <v>6570700</v>
      </c>
      <c r="H357" s="11">
        <f t="shared" si="28"/>
        <v>219.02333333333334</v>
      </c>
    </row>
    <row r="358" spans="1:8">
      <c r="A358" s="12">
        <v>43182</v>
      </c>
      <c r="B358" s="17">
        <v>0</v>
      </c>
      <c r="C358" s="17">
        <v>0</v>
      </c>
      <c r="D358" s="17">
        <f t="shared" si="31"/>
        <v>0</v>
      </c>
      <c r="E358" s="17" t="str">
        <f t="shared" si="26"/>
        <v xml:space="preserve"> </v>
      </c>
      <c r="F358" s="17" t="str">
        <f t="shared" si="27"/>
        <v xml:space="preserve"> </v>
      </c>
      <c r="G358" s="17">
        <f t="shared" si="29"/>
        <v>6570700</v>
      </c>
      <c r="H358" s="11">
        <f t="shared" si="28"/>
        <v>219.02333333333334</v>
      </c>
    </row>
    <row r="359" spans="1:8">
      <c r="A359" s="12">
        <v>43183</v>
      </c>
      <c r="B359" s="17">
        <v>0</v>
      </c>
      <c r="C359" s="17">
        <v>0</v>
      </c>
      <c r="D359" s="17">
        <f t="shared" si="31"/>
        <v>0</v>
      </c>
      <c r="E359" s="17" t="str">
        <f t="shared" si="26"/>
        <v xml:space="preserve"> </v>
      </c>
      <c r="F359" s="17" t="str">
        <f t="shared" si="27"/>
        <v xml:space="preserve"> </v>
      </c>
      <c r="G359" s="17">
        <f t="shared" si="29"/>
        <v>6570700</v>
      </c>
      <c r="H359" s="11">
        <f t="shared" si="28"/>
        <v>219.02333333333334</v>
      </c>
    </row>
    <row r="360" spans="1:8">
      <c r="A360" s="12">
        <v>43184</v>
      </c>
      <c r="B360" s="17">
        <v>2800</v>
      </c>
      <c r="C360" s="17">
        <v>0</v>
      </c>
      <c r="D360" s="17">
        <f t="shared" si="31"/>
        <v>2800</v>
      </c>
      <c r="E360" s="17">
        <f t="shared" si="26"/>
        <v>2800</v>
      </c>
      <c r="F360" s="17" t="str">
        <f t="shared" si="27"/>
        <v xml:space="preserve"> </v>
      </c>
      <c r="G360" s="17">
        <f t="shared" si="29"/>
        <v>6573500</v>
      </c>
      <c r="H360" s="11">
        <f t="shared" si="28"/>
        <v>219.11666666666667</v>
      </c>
    </row>
    <row r="361" spans="1:8">
      <c r="A361" s="12">
        <v>43185</v>
      </c>
      <c r="B361" s="17">
        <v>-4500</v>
      </c>
      <c r="C361" s="17">
        <v>0</v>
      </c>
      <c r="D361" s="17">
        <f t="shared" si="31"/>
        <v>-4500</v>
      </c>
      <c r="E361" s="17" t="str">
        <f t="shared" si="26"/>
        <v xml:space="preserve"> </v>
      </c>
      <c r="F361" s="17">
        <f t="shared" si="27"/>
        <v>-4500</v>
      </c>
      <c r="G361" s="17">
        <f t="shared" si="29"/>
        <v>6569000</v>
      </c>
      <c r="H361" s="11">
        <f t="shared" si="28"/>
        <v>218.96666666666667</v>
      </c>
    </row>
    <row r="362" spans="1:8">
      <c r="A362" s="12">
        <v>43186</v>
      </c>
      <c r="B362" s="17">
        <v>-35000</v>
      </c>
      <c r="C362" s="17">
        <v>0</v>
      </c>
      <c r="D362" s="17">
        <f t="shared" ref="D362:D366" si="32">SUM(B362:C362)</f>
        <v>-35000</v>
      </c>
      <c r="E362" s="17" t="str">
        <f t="shared" si="26"/>
        <v xml:space="preserve"> </v>
      </c>
      <c r="F362" s="17">
        <f t="shared" si="27"/>
        <v>-35000</v>
      </c>
      <c r="G362" s="17">
        <f t="shared" si="29"/>
        <v>6534000</v>
      </c>
      <c r="H362" s="11">
        <f t="shared" si="28"/>
        <v>217.79999999999998</v>
      </c>
    </row>
    <row r="363" spans="1:8">
      <c r="A363" s="12">
        <v>43187</v>
      </c>
      <c r="B363" s="17">
        <v>3200</v>
      </c>
      <c r="C363" s="17">
        <v>73045</v>
      </c>
      <c r="D363" s="17">
        <f t="shared" si="32"/>
        <v>76245</v>
      </c>
      <c r="E363" s="17">
        <f t="shared" si="26"/>
        <v>76245</v>
      </c>
      <c r="F363" s="17" t="str">
        <f t="shared" si="27"/>
        <v xml:space="preserve"> </v>
      </c>
      <c r="G363" s="17">
        <f t="shared" si="29"/>
        <v>6610245</v>
      </c>
      <c r="H363" s="11">
        <f t="shared" si="28"/>
        <v>220.34150000000002</v>
      </c>
    </row>
    <row r="364" spans="1:8">
      <c r="A364" s="12">
        <v>43188</v>
      </c>
      <c r="B364" s="17">
        <v>0</v>
      </c>
      <c r="C364" s="17">
        <v>0</v>
      </c>
      <c r="D364" s="17">
        <f t="shared" si="32"/>
        <v>0</v>
      </c>
      <c r="E364" s="17" t="str">
        <f t="shared" si="26"/>
        <v xml:space="preserve"> </v>
      </c>
      <c r="F364" s="17" t="str">
        <f t="shared" si="27"/>
        <v xml:space="preserve"> </v>
      </c>
      <c r="G364" s="17">
        <f t="shared" si="29"/>
        <v>6610245</v>
      </c>
      <c r="H364" s="11">
        <f t="shared" si="28"/>
        <v>220.34150000000002</v>
      </c>
    </row>
    <row r="365" spans="1:8">
      <c r="A365" s="12">
        <v>43189</v>
      </c>
      <c r="B365" s="17">
        <v>0</v>
      </c>
      <c r="C365" s="17">
        <v>0</v>
      </c>
      <c r="D365" s="17">
        <f t="shared" si="32"/>
        <v>0</v>
      </c>
      <c r="E365" s="17" t="str">
        <f t="shared" si="26"/>
        <v xml:space="preserve"> </v>
      </c>
      <c r="F365" s="17" t="str">
        <f t="shared" si="27"/>
        <v xml:space="preserve"> </v>
      </c>
      <c r="G365" s="17">
        <f t="shared" si="29"/>
        <v>6610245</v>
      </c>
      <c r="H365" s="11">
        <f t="shared" si="28"/>
        <v>220.34150000000002</v>
      </c>
    </row>
    <row r="366" spans="1:8">
      <c r="A366" s="12">
        <v>43190</v>
      </c>
      <c r="B366" s="17">
        <v>0</v>
      </c>
      <c r="C366" s="17">
        <v>0</v>
      </c>
      <c r="D366" s="17">
        <f t="shared" si="32"/>
        <v>0</v>
      </c>
      <c r="E366" s="17" t="str">
        <f t="shared" si="26"/>
        <v xml:space="preserve"> </v>
      </c>
      <c r="F366" s="17" t="str">
        <f t="shared" si="27"/>
        <v xml:space="preserve"> </v>
      </c>
      <c r="G366" s="17">
        <f t="shared" si="29"/>
        <v>6610245</v>
      </c>
      <c r="H366" s="11">
        <f t="shared" si="28"/>
        <v>220.34150000000002</v>
      </c>
    </row>
    <row r="368" spans="1:8">
      <c r="A368" s="8" t="s">
        <v>31</v>
      </c>
      <c r="B368" s="17">
        <f>SUM(B2:B366)</f>
        <v>1413230</v>
      </c>
      <c r="C368" s="17">
        <f>SUM(C2:C366)</f>
        <v>2197015</v>
      </c>
      <c r="D368" s="17">
        <f>SUM(D2:D366)</f>
        <v>3610245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E3" zoomScale="88" zoomScaleNormal="88" workbookViewId="0">
      <selection activeCell="Y5" sqref="Y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Jegathesan Durairaj</cp:lastModifiedBy>
  <cp:revision/>
  <dcterms:created xsi:type="dcterms:W3CDTF">2017-03-30T00:33:34Z</dcterms:created>
  <dcterms:modified xsi:type="dcterms:W3CDTF">2019-12-25T13:15:27Z</dcterms:modified>
  <cp:category/>
  <cp:contentStatus/>
</cp:coreProperties>
</file>