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24226"/>
  <mc:AlternateContent xmlns:mc="http://schemas.openxmlformats.org/markup-compatibility/2006">
    <mc:Choice Requires="x15">
      <x15ac:absPath xmlns:x15ac="http://schemas.microsoft.com/office/spreadsheetml/2010/11/ac" url="C:\Users\Satish_Kundekar\Desktop\Excel Project\"/>
    </mc:Choice>
  </mc:AlternateContent>
  <xr:revisionPtr revIDLastSave="0" documentId="13_ncr:1_{598AEE4F-C04E-4D7B-B54F-749370300ECF}" xr6:coauthVersionLast="47" xr6:coauthVersionMax="47" xr10:uidLastSave="{00000000-0000-0000-0000-000000000000}"/>
  <bookViews>
    <workbookView xWindow="-108" yWindow="-108" windowWidth="23256" windowHeight="12456" firstSheet="3" activeTab="9" xr2:uid="{00000000-000D-0000-FFFF-FFFF00000000}"/>
  </bookViews>
  <sheets>
    <sheet name="Row Data" sheetId="1" r:id="rId1"/>
    <sheet name="Data Cleaning" sheetId="2" r:id="rId2"/>
    <sheet name="Maths Formulas" sheetId="3" r:id="rId3"/>
    <sheet name="Statistics Formulas" sheetId="4" r:id="rId4"/>
    <sheet name="XLOOKUP" sheetId="5" r:id="rId5"/>
    <sheet name="2022" sheetId="13" r:id="rId6"/>
    <sheet name="2023" sheetId="14" r:id="rId7"/>
    <sheet name="2024" sheetId="15" r:id="rId8"/>
    <sheet name="Pivot Tables" sheetId="11" r:id="rId9"/>
    <sheet name="Dashboard" sheetId="16" r:id="rId10"/>
  </sheets>
  <definedNames>
    <definedName name="Slicer_Region">#N/A</definedName>
    <definedName name="Slicer_Region1">#N/A</definedName>
    <definedName name="Slicer_Region2">#N/A</definedName>
    <definedName name="Slicer_Region3">#N/A</definedName>
    <definedName name="Slicer_Region4">#N/A</definedName>
    <definedName name="Slicer_Region5">#N/A</definedName>
    <definedName name="Slicer_Region6">#N/A</definedName>
    <definedName name="Slicer_Region7">#N/A</definedName>
    <definedName name="Slicer_Region8">#N/A</definedName>
    <definedName name="Slicer_Year">#N/A</definedName>
    <definedName name="Slicer_Year1">#N/A</definedName>
  </definedNames>
  <calcPr calcId="191029"/>
  <pivotCaches>
    <pivotCache cacheId="3" r:id="rId11"/>
    <pivotCache cacheId="4" r:id="rId12"/>
    <pivotCache cacheId="5" r:id="rId13"/>
    <pivotCache cacheId="6"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01" i="2" l="1"/>
  <c r="U101" i="2" s="1"/>
  <c r="S101" i="2"/>
  <c r="T100" i="2"/>
  <c r="U100" i="2" s="1"/>
  <c r="S100" i="2"/>
  <c r="T99" i="2"/>
  <c r="U99" i="2" s="1"/>
  <c r="S99" i="2"/>
  <c r="U98" i="2"/>
  <c r="T98" i="2"/>
  <c r="S98" i="2"/>
  <c r="T97" i="2"/>
  <c r="U97" i="2" s="1"/>
  <c r="S97" i="2"/>
  <c r="T96" i="2"/>
  <c r="U96" i="2" s="1"/>
  <c r="S96" i="2"/>
  <c r="T95" i="2"/>
  <c r="U95" i="2" s="1"/>
  <c r="S95" i="2"/>
  <c r="U94" i="2"/>
  <c r="T94" i="2"/>
  <c r="S94" i="2"/>
  <c r="T93" i="2"/>
  <c r="U93" i="2" s="1"/>
  <c r="S93" i="2"/>
  <c r="T92" i="2"/>
  <c r="U92" i="2" s="1"/>
  <c r="S92" i="2"/>
  <c r="T91" i="2"/>
  <c r="U91" i="2" s="1"/>
  <c r="S91" i="2"/>
  <c r="U90" i="2"/>
  <c r="T90" i="2"/>
  <c r="S90" i="2"/>
  <c r="T89" i="2"/>
  <c r="U89" i="2" s="1"/>
  <c r="S89" i="2"/>
  <c r="U88" i="2"/>
  <c r="T88" i="2"/>
  <c r="S88" i="2"/>
  <c r="T87" i="2"/>
  <c r="U87" i="2" s="1"/>
  <c r="S87" i="2"/>
  <c r="U86" i="2"/>
  <c r="T86" i="2"/>
  <c r="S86" i="2"/>
  <c r="T85" i="2"/>
  <c r="U85" i="2" s="1"/>
  <c r="S85" i="2"/>
  <c r="T84" i="2"/>
  <c r="U84" i="2" s="1"/>
  <c r="S84" i="2"/>
  <c r="T83" i="2"/>
  <c r="U83" i="2" s="1"/>
  <c r="S83" i="2"/>
  <c r="U82" i="2"/>
  <c r="T82" i="2"/>
  <c r="S82" i="2"/>
  <c r="T81" i="2"/>
  <c r="U81" i="2" s="1"/>
  <c r="S81" i="2"/>
  <c r="U80" i="2"/>
  <c r="T80" i="2"/>
  <c r="S80" i="2"/>
  <c r="T79" i="2"/>
  <c r="U79" i="2" s="1"/>
  <c r="S79" i="2"/>
  <c r="U78" i="2"/>
  <c r="T78" i="2"/>
  <c r="S78" i="2"/>
  <c r="T77" i="2"/>
  <c r="U77" i="2" s="1"/>
  <c r="S77" i="2"/>
  <c r="T76" i="2"/>
  <c r="U76" i="2" s="1"/>
  <c r="S76" i="2"/>
  <c r="T75" i="2"/>
  <c r="U75" i="2" s="1"/>
  <c r="S75" i="2"/>
  <c r="U74" i="2"/>
  <c r="T74" i="2"/>
  <c r="S74" i="2"/>
  <c r="T73" i="2"/>
  <c r="U73" i="2" s="1"/>
  <c r="S73" i="2"/>
  <c r="U72" i="2"/>
  <c r="T72" i="2"/>
  <c r="S72" i="2"/>
  <c r="T71" i="2"/>
  <c r="U71" i="2" s="1"/>
  <c r="S71" i="2"/>
  <c r="U70" i="2"/>
  <c r="T70" i="2"/>
  <c r="S70" i="2"/>
  <c r="T69" i="2"/>
  <c r="U69" i="2" s="1"/>
  <c r="S69" i="2"/>
  <c r="T68" i="2"/>
  <c r="U68" i="2" s="1"/>
  <c r="S68" i="2"/>
  <c r="T67" i="2"/>
  <c r="U67" i="2" s="1"/>
  <c r="S67" i="2"/>
  <c r="U66" i="2"/>
  <c r="T66" i="2"/>
  <c r="S66" i="2"/>
  <c r="T65" i="2"/>
  <c r="U65" i="2" s="1"/>
  <c r="S65" i="2"/>
  <c r="T64" i="2"/>
  <c r="U64" i="2" s="1"/>
  <c r="S64" i="2"/>
  <c r="T63" i="2"/>
  <c r="U63" i="2" s="1"/>
  <c r="S63" i="2"/>
  <c r="U62" i="2"/>
  <c r="T62" i="2"/>
  <c r="S62" i="2"/>
  <c r="T61" i="2"/>
  <c r="U61" i="2" s="1"/>
  <c r="S61" i="2"/>
  <c r="T60" i="2"/>
  <c r="U60" i="2" s="1"/>
  <c r="S60" i="2"/>
  <c r="T59" i="2"/>
  <c r="U59" i="2" s="1"/>
  <c r="S59" i="2"/>
  <c r="U58" i="2"/>
  <c r="T58" i="2"/>
  <c r="S58" i="2"/>
  <c r="T57" i="2"/>
  <c r="U57" i="2" s="1"/>
  <c r="S57" i="2"/>
  <c r="T56" i="2"/>
  <c r="U56" i="2" s="1"/>
  <c r="S56" i="2"/>
  <c r="T55" i="2"/>
  <c r="U55" i="2" s="1"/>
  <c r="S55" i="2"/>
  <c r="U54" i="2"/>
  <c r="T54" i="2"/>
  <c r="S54" i="2"/>
  <c r="T53" i="2"/>
  <c r="U53" i="2" s="1"/>
  <c r="S53" i="2"/>
  <c r="T52" i="2"/>
  <c r="U52" i="2" s="1"/>
  <c r="S52" i="2"/>
  <c r="T51" i="2"/>
  <c r="U51" i="2" s="1"/>
  <c r="S51" i="2"/>
  <c r="U50" i="2"/>
  <c r="T50" i="2"/>
  <c r="S50" i="2"/>
  <c r="T49" i="2"/>
  <c r="U49" i="2" s="1"/>
  <c r="S49" i="2"/>
  <c r="T48" i="2"/>
  <c r="U48" i="2" s="1"/>
  <c r="S48" i="2"/>
  <c r="T47" i="2"/>
  <c r="U47" i="2" s="1"/>
  <c r="S47" i="2"/>
  <c r="U46" i="2"/>
  <c r="T46" i="2"/>
  <c r="S46" i="2"/>
  <c r="T45" i="2"/>
  <c r="U45" i="2" s="1"/>
  <c r="S45" i="2"/>
  <c r="T44" i="2"/>
  <c r="U44" i="2" s="1"/>
  <c r="S44" i="2"/>
  <c r="T43" i="2"/>
  <c r="U43" i="2" s="1"/>
  <c r="S43" i="2"/>
  <c r="U42" i="2"/>
  <c r="T42" i="2"/>
  <c r="S42" i="2"/>
  <c r="T41" i="2"/>
  <c r="U41" i="2" s="1"/>
  <c r="S41" i="2"/>
  <c r="T40" i="2"/>
  <c r="U40" i="2" s="1"/>
  <c r="S40" i="2"/>
  <c r="T39" i="2"/>
  <c r="U39" i="2" s="1"/>
  <c r="S39" i="2"/>
  <c r="U38" i="2"/>
  <c r="T38" i="2"/>
  <c r="S38" i="2"/>
  <c r="T37" i="2"/>
  <c r="U37" i="2" s="1"/>
  <c r="S37" i="2"/>
  <c r="T36" i="2"/>
  <c r="U36" i="2" s="1"/>
  <c r="S36" i="2"/>
  <c r="T35" i="2"/>
  <c r="U35" i="2" s="1"/>
  <c r="S35" i="2"/>
  <c r="U34" i="2"/>
  <c r="T34" i="2"/>
  <c r="S34" i="2"/>
  <c r="T33" i="2"/>
  <c r="U33" i="2" s="1"/>
  <c r="S33" i="2"/>
  <c r="U32" i="2"/>
  <c r="T32" i="2"/>
  <c r="S32" i="2"/>
  <c r="T31" i="2"/>
  <c r="U31" i="2" s="1"/>
  <c r="S31" i="2"/>
  <c r="U30" i="2"/>
  <c r="T30" i="2"/>
  <c r="S30" i="2"/>
  <c r="T29" i="2"/>
  <c r="U29" i="2" s="1"/>
  <c r="S29" i="2"/>
  <c r="T28" i="2"/>
  <c r="U28" i="2" s="1"/>
  <c r="S28" i="2"/>
  <c r="T27" i="2"/>
  <c r="U27" i="2" s="1"/>
  <c r="S27" i="2"/>
  <c r="U26" i="2"/>
  <c r="T26" i="2"/>
  <c r="S26" i="2"/>
  <c r="T25" i="2"/>
  <c r="U25" i="2" s="1"/>
  <c r="S25" i="2"/>
  <c r="U24" i="2"/>
  <c r="T24" i="2"/>
  <c r="S24" i="2"/>
  <c r="T23" i="2"/>
  <c r="U23" i="2" s="1"/>
  <c r="S23" i="2"/>
  <c r="U22" i="2"/>
  <c r="T22" i="2"/>
  <c r="S22" i="2"/>
  <c r="T21" i="2"/>
  <c r="U21" i="2" s="1"/>
  <c r="S21" i="2"/>
  <c r="T20" i="2"/>
  <c r="U20" i="2" s="1"/>
  <c r="S20" i="2"/>
  <c r="T19" i="2"/>
  <c r="U19" i="2" s="1"/>
  <c r="S19" i="2"/>
  <c r="U18" i="2"/>
  <c r="T18" i="2"/>
  <c r="S18" i="2"/>
  <c r="T17" i="2"/>
  <c r="U17" i="2" s="1"/>
  <c r="S17" i="2"/>
  <c r="U16" i="2"/>
  <c r="T16" i="2"/>
  <c r="S16" i="2"/>
  <c r="T15" i="2"/>
  <c r="U15" i="2" s="1"/>
  <c r="S15" i="2"/>
  <c r="U14" i="2"/>
  <c r="T14" i="2"/>
  <c r="S14" i="2"/>
  <c r="T13" i="2"/>
  <c r="U13" i="2" s="1"/>
  <c r="S13" i="2"/>
  <c r="T12" i="2"/>
  <c r="U12" i="2" s="1"/>
  <c r="S12" i="2"/>
  <c r="T11" i="2"/>
  <c r="U11" i="2" s="1"/>
  <c r="S11" i="2"/>
  <c r="U10" i="2"/>
  <c r="T10" i="2"/>
  <c r="S10" i="2"/>
  <c r="T9" i="2"/>
  <c r="U9" i="2" s="1"/>
  <c r="S9" i="2"/>
  <c r="U8" i="2"/>
  <c r="T8" i="2"/>
  <c r="S8" i="2"/>
  <c r="T7" i="2"/>
  <c r="U7" i="2" s="1"/>
  <c r="S7" i="2"/>
  <c r="U6" i="2"/>
  <c r="T6" i="2"/>
  <c r="S6" i="2"/>
  <c r="T5" i="2"/>
  <c r="U5" i="2" s="1"/>
  <c r="S5" i="2"/>
  <c r="T4" i="2"/>
  <c r="U4" i="2" s="1"/>
  <c r="S4" i="2"/>
  <c r="T3" i="2"/>
  <c r="U3" i="2" s="1"/>
  <c r="S3" i="2"/>
  <c r="U2" i="2"/>
  <c r="T2" i="2"/>
  <c r="S2" i="2"/>
  <c r="L3" i="5"/>
  <c r="O4" i="5"/>
  <c r="O3" i="5"/>
  <c r="N3" i="5"/>
  <c r="M3" i="4"/>
  <c r="J2" i="3"/>
  <c r="K2" i="1"/>
  <c r="F2" i="2"/>
  <c r="G2" i="2" s="1"/>
  <c r="H35" i="15"/>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3" i="1"/>
  <c r="K4" i="1"/>
  <c r="M3" i="5"/>
  <c r="L4" i="5"/>
  <c r="M4" i="5"/>
  <c r="N4" i="5"/>
  <c r="M31" i="4"/>
  <c r="M30" i="4"/>
  <c r="M29" i="4"/>
  <c r="M25" i="4"/>
  <c r="M24" i="4"/>
  <c r="M23" i="4"/>
  <c r="M22" i="4"/>
  <c r="M19" i="4"/>
  <c r="M18" i="4"/>
  <c r="M17" i="4"/>
  <c r="M16" i="4"/>
  <c r="M13" i="4"/>
  <c r="M12" i="4"/>
  <c r="M11" i="4"/>
  <c r="M10" i="4"/>
  <c r="M6" i="4"/>
  <c r="M5" i="4"/>
  <c r="M4" i="4"/>
  <c r="L8" i="3"/>
  <c r="L5" i="3"/>
  <c r="L2" i="3"/>
  <c r="J8" i="3"/>
  <c r="J5" i="3"/>
  <c r="K8" i="3"/>
  <c r="K5" i="3"/>
  <c r="K2" i="3"/>
  <c r="G104" i="2"/>
  <c r="E104"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2" i="2"/>
</calcChain>
</file>

<file path=xl/sharedStrings.xml><?xml version="1.0" encoding="utf-8"?>
<sst xmlns="http://schemas.openxmlformats.org/spreadsheetml/2006/main" count="2406" uniqueCount="87">
  <si>
    <t>Year</t>
  </si>
  <si>
    <t>Month</t>
  </si>
  <si>
    <t>Region</t>
  </si>
  <si>
    <t>Product</t>
  </si>
  <si>
    <t>Sales (₹)</t>
  </si>
  <si>
    <t>Expenses (₹)</t>
  </si>
  <si>
    <t>Profit (₹)</t>
  </si>
  <si>
    <t>New Customers</t>
  </si>
  <si>
    <t>April</t>
  </si>
  <si>
    <t>July</t>
  </si>
  <si>
    <t>August</t>
  </si>
  <si>
    <t>December</t>
  </si>
  <si>
    <t>March</t>
  </si>
  <si>
    <t>May</t>
  </si>
  <si>
    <t>October</t>
  </si>
  <si>
    <t>February</t>
  </si>
  <si>
    <t>January</t>
  </si>
  <si>
    <t>November</t>
  </si>
  <si>
    <t>September</t>
  </si>
  <si>
    <t>June</t>
  </si>
  <si>
    <t>West</t>
  </si>
  <si>
    <t>East</t>
  </si>
  <si>
    <t>South</t>
  </si>
  <si>
    <t>North</t>
  </si>
  <si>
    <t>Product A</t>
  </si>
  <si>
    <t>Product C</t>
  </si>
  <si>
    <t>Product B</t>
  </si>
  <si>
    <t xml:space="preserve">Product A   </t>
  </si>
  <si>
    <t xml:space="preserve">   Product C</t>
  </si>
  <si>
    <t xml:space="preserve">Product B   </t>
  </si>
  <si>
    <t xml:space="preserve">     Product C</t>
  </si>
  <si>
    <t xml:space="preserve">       Product C</t>
  </si>
  <si>
    <t xml:space="preserve">Product  B     </t>
  </si>
  <si>
    <t xml:space="preserve">Product C  </t>
  </si>
  <si>
    <t xml:space="preserve">    Product A</t>
  </si>
  <si>
    <t xml:space="preserve">   Product B</t>
  </si>
  <si>
    <t xml:space="preserve">       Product B</t>
  </si>
  <si>
    <t xml:space="preserve">        Product A</t>
  </si>
  <si>
    <t xml:space="preserve">       Product A</t>
  </si>
  <si>
    <t xml:space="preserve">Product A    </t>
  </si>
  <si>
    <t xml:space="preserve">Product C    </t>
  </si>
  <si>
    <t xml:space="preserve">        Product C</t>
  </si>
  <si>
    <t xml:space="preserve">    Product C</t>
  </si>
  <si>
    <t xml:space="preserve">      Product C</t>
  </si>
  <si>
    <t>Length</t>
  </si>
  <si>
    <t>Remove Space</t>
  </si>
  <si>
    <t>Quantity Of Product A</t>
  </si>
  <si>
    <t>Quantity Of Product B</t>
  </si>
  <si>
    <t>Quantity Of Product C</t>
  </si>
  <si>
    <t>NA</t>
  </si>
  <si>
    <t>Count Of Sales</t>
  </si>
  <si>
    <t>Count Of Expenses</t>
  </si>
  <si>
    <t>Count Of Profit</t>
  </si>
  <si>
    <t>Count of Features of New Customer</t>
  </si>
  <si>
    <t>MEAN(AVERAGE)</t>
  </si>
  <si>
    <t>Average Sales</t>
  </si>
  <si>
    <t>Average Expenses</t>
  </si>
  <si>
    <t>Average Profit</t>
  </si>
  <si>
    <t>Average New</t>
  </si>
  <si>
    <t>customers</t>
  </si>
  <si>
    <t>MEDIAN</t>
  </si>
  <si>
    <t>Sales</t>
  </si>
  <si>
    <t>Expenses</t>
  </si>
  <si>
    <t>Profit</t>
  </si>
  <si>
    <t>MINIMUM</t>
  </si>
  <si>
    <t>MAXIMUM</t>
  </si>
  <si>
    <t>RANGE</t>
  </si>
  <si>
    <t>COUNTIF()</t>
  </si>
  <si>
    <t>Result</t>
  </si>
  <si>
    <t>pRoducT B</t>
  </si>
  <si>
    <t>ProduCt B</t>
  </si>
  <si>
    <t>product c</t>
  </si>
  <si>
    <t>prodUct C</t>
  </si>
  <si>
    <t>ProducT a</t>
  </si>
  <si>
    <t>PRoDuct B</t>
  </si>
  <si>
    <t>ProDUCT C</t>
  </si>
  <si>
    <t>Proper()</t>
  </si>
  <si>
    <t>XLOOKUP ()</t>
  </si>
  <si>
    <t>Total</t>
  </si>
  <si>
    <t>Sum of Sales (₹)</t>
  </si>
  <si>
    <t>Column Labels</t>
  </si>
  <si>
    <t>Row Labels</t>
  </si>
  <si>
    <t>Grand Total</t>
  </si>
  <si>
    <t>Sum of Expenses (₹)</t>
  </si>
  <si>
    <t>Sum of Profit (₹)</t>
  </si>
  <si>
    <t>Sum of New Customers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</si>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</sst>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3F3F3F"/>
      <name val="Calibri"/>
      <family val="2"/>
      <scheme val="minor"/>
    </font>
    <font>
      <b/>
      <sz val="11"/>
      <color theme="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4"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4"/>
        <bgColor theme="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bottom style="thin">
        <color auto="1"/>
      </bottom>
      <diagonal/>
    </border>
    <border>
      <left/>
      <right/>
      <top/>
      <bottom style="thin">
        <color indexed="64"/>
      </bottom>
      <diagonal/>
    </border>
  </borders>
  <cellStyleXfs count="2">
    <xf numFmtId="0" fontId="0" fillId="0" borderId="0"/>
    <xf numFmtId="0" fontId="2" fillId="3" borderId="2" applyNumberFormat="0" applyAlignment="0" applyProtection="0"/>
  </cellStyleXfs>
  <cellXfs count="25">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horizontal="center" vertical="center"/>
    </xf>
    <xf numFmtId="0" fontId="1" fillId="0" borderId="0" xfId="0" applyFont="1" applyAlignment="1">
      <alignment horizontal="center" vertical="top"/>
    </xf>
    <xf numFmtId="0" fontId="0" fillId="0" borderId="0" xfId="0" applyAlignment="1">
      <alignment horizontal="right"/>
    </xf>
    <xf numFmtId="0" fontId="1" fillId="2" borderId="1" xfId="0" applyFont="1" applyFill="1" applyBorder="1"/>
    <xf numFmtId="0" fontId="1" fillId="0" borderId="1" xfId="0" applyFont="1" applyBorder="1" applyAlignment="1">
      <alignment horizontal="center" vertical="center"/>
    </xf>
    <xf numFmtId="0" fontId="0" fillId="0" borderId="1" xfId="0" applyBorder="1"/>
    <xf numFmtId="0" fontId="1" fillId="0" borderId="1" xfId="0" applyFont="1" applyBorder="1" applyAlignment="1">
      <alignment wrapText="1"/>
    </xf>
    <xf numFmtId="0" fontId="1" fillId="0" borderId="1" xfId="0" applyFont="1" applyBorder="1" applyAlignment="1">
      <alignment horizontal="center"/>
    </xf>
    <xf numFmtId="0" fontId="0" fillId="2" borderId="0" xfId="0" applyFill="1"/>
    <xf numFmtId="0" fontId="1" fillId="4" borderId="1" xfId="0" applyFont="1" applyFill="1" applyBorder="1" applyAlignment="1">
      <alignment horizontal="center" vertical="top"/>
    </xf>
    <xf numFmtId="0" fontId="2" fillId="2" borderId="2" xfId="1" applyFill="1"/>
    <xf numFmtId="0" fontId="2" fillId="3" borderId="2" xfId="1"/>
    <xf numFmtId="0" fontId="2" fillId="5" borderId="2" xfId="1" applyFill="1"/>
    <xf numFmtId="0" fontId="1" fillId="5" borderId="1" xfId="0" applyFont="1" applyFill="1" applyBorder="1" applyAlignment="1">
      <alignment horizontal="center" vertical="top"/>
    </xf>
    <xf numFmtId="0" fontId="0" fillId="6" borderId="0" xfId="0" applyFill="1"/>
    <xf numFmtId="0" fontId="0" fillId="7" borderId="0" xfId="0" applyFill="1"/>
    <xf numFmtId="0" fontId="1" fillId="4" borderId="0" xfId="0" applyFont="1" applyFill="1" applyAlignment="1">
      <alignment horizontal="center" vertical="top"/>
    </xf>
    <xf numFmtId="0" fontId="3" fillId="8" borderId="3" xfId="0" applyFont="1" applyFill="1" applyBorder="1" applyAlignment="1">
      <alignment horizontal="center" vertical="top"/>
    </xf>
    <xf numFmtId="0" fontId="0" fillId="0" borderId="4" xfId="0" applyBorder="1"/>
    <xf numFmtId="0" fontId="0" fillId="0" borderId="0" xfId="0" applyAlignment="1">
      <alignment horizontal="left"/>
    </xf>
    <xf numFmtId="0" fontId="0" fillId="0" borderId="0" xfId="0" pivotButton="1"/>
    <xf numFmtId="0" fontId="0" fillId="9" borderId="0" xfId="0" applyFill="1"/>
  </cellXfs>
  <cellStyles count="2">
    <cellStyle name="Normal" xfId="0" builtinId="0"/>
    <cellStyle name="Output" xfId="1" builtinId="21"/>
  </cellStyles>
  <dxfs count="9">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10.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8.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r>
              <a:rPr lang="en-US" baseline="0"/>
              <a:t> Month Wise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775397752356898E-2"/>
          <c:y val="0.17171296296296298"/>
          <c:w val="0.8210480432316436"/>
          <c:h val="0.60359361329833772"/>
        </c:manualLayout>
      </c:layout>
      <c:bar3DChart>
        <c:barDir val="col"/>
        <c:grouping val="clustered"/>
        <c:varyColors val="0"/>
        <c:ser>
          <c:idx val="0"/>
          <c:order val="0"/>
          <c:tx>
            <c:strRef>
              <c:f>'Pivot Tables'!$B$3:$B$4</c:f>
              <c:strCache>
                <c:ptCount val="1"/>
                <c:pt idx="0">
                  <c:v>Product A</c:v>
                </c:pt>
              </c:strCache>
            </c:strRef>
          </c:tx>
          <c:spPr>
            <a:solidFill>
              <a:schemeClr val="accent1"/>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Tables'!$B$5:$B$12</c:f>
              <c:numCache>
                <c:formatCode>General</c:formatCode>
                <c:ptCount val="8"/>
                <c:pt idx="0">
                  <c:v>183879</c:v>
                </c:pt>
                <c:pt idx="2">
                  <c:v>634409</c:v>
                </c:pt>
                <c:pt idx="4">
                  <c:v>129375</c:v>
                </c:pt>
                <c:pt idx="5">
                  <c:v>123419</c:v>
                </c:pt>
                <c:pt idx="6">
                  <c:v>138660</c:v>
                </c:pt>
              </c:numCache>
            </c:numRef>
          </c:val>
          <c:extLst>
            <c:ext xmlns:c16="http://schemas.microsoft.com/office/drawing/2014/chart" uri="{C3380CC4-5D6E-409C-BE32-E72D297353CC}">
              <c16:uniqueId val="{00000000-5146-44F5-B17C-FD480870CF27}"/>
            </c:ext>
          </c:extLst>
        </c:ser>
        <c:ser>
          <c:idx val="1"/>
          <c:order val="1"/>
          <c:tx>
            <c:strRef>
              <c:f>'Pivot Tables'!$C$3:$C$4</c:f>
              <c:strCache>
                <c:ptCount val="1"/>
                <c:pt idx="0">
                  <c:v>Product B</c:v>
                </c:pt>
              </c:strCache>
            </c:strRef>
          </c:tx>
          <c:spPr>
            <a:solidFill>
              <a:schemeClr val="accent2"/>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Tables'!$C$5:$C$12</c:f>
              <c:numCache>
                <c:formatCode>General</c:formatCode>
                <c:ptCount val="8"/>
                <c:pt idx="1">
                  <c:v>240186</c:v>
                </c:pt>
                <c:pt idx="4">
                  <c:v>191747</c:v>
                </c:pt>
                <c:pt idx="5">
                  <c:v>125351</c:v>
                </c:pt>
                <c:pt idx="7">
                  <c:v>154340</c:v>
                </c:pt>
              </c:numCache>
            </c:numRef>
          </c:val>
          <c:extLst>
            <c:ext xmlns:c16="http://schemas.microsoft.com/office/drawing/2014/chart" uri="{C3380CC4-5D6E-409C-BE32-E72D297353CC}">
              <c16:uniqueId val="{00000001-5146-44F5-B17C-FD480870CF27}"/>
            </c:ext>
          </c:extLst>
        </c:ser>
        <c:ser>
          <c:idx val="2"/>
          <c:order val="2"/>
          <c:tx>
            <c:strRef>
              <c:f>'Pivot Tables'!$D$3:$D$4</c:f>
              <c:strCache>
                <c:ptCount val="1"/>
                <c:pt idx="0">
                  <c:v>Product C</c:v>
                </c:pt>
              </c:strCache>
            </c:strRef>
          </c:tx>
          <c:spPr>
            <a:solidFill>
              <a:schemeClr val="accent3"/>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Tables'!$D$5:$D$12</c:f>
              <c:numCache>
                <c:formatCode>General</c:formatCode>
                <c:ptCount val="8"/>
                <c:pt idx="2">
                  <c:v>154384</c:v>
                </c:pt>
                <c:pt idx="3">
                  <c:v>198806</c:v>
                </c:pt>
                <c:pt idx="4">
                  <c:v>106265</c:v>
                </c:pt>
              </c:numCache>
            </c:numRef>
          </c:val>
          <c:extLst>
            <c:ext xmlns:c16="http://schemas.microsoft.com/office/drawing/2014/chart" uri="{C3380CC4-5D6E-409C-BE32-E72D297353CC}">
              <c16:uniqueId val="{00000002-5146-44F5-B17C-FD480870CF27}"/>
            </c:ext>
          </c:extLst>
        </c:ser>
        <c:dLbls>
          <c:showLegendKey val="0"/>
          <c:showVal val="0"/>
          <c:showCatName val="0"/>
          <c:showSerName val="0"/>
          <c:showPercent val="0"/>
          <c:showBubbleSize val="0"/>
        </c:dLbls>
        <c:gapWidth val="150"/>
        <c:shape val="box"/>
        <c:axId val="1280998895"/>
        <c:axId val="1280999375"/>
        <c:axId val="0"/>
      </c:bar3DChart>
      <c:catAx>
        <c:axId val="128099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99375"/>
        <c:crosses val="autoZero"/>
        <c:auto val="1"/>
        <c:lblAlgn val="ctr"/>
        <c:lblOffset val="100"/>
        <c:noMultiLvlLbl val="0"/>
      </c:catAx>
      <c:valAx>
        <c:axId val="1280999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98895"/>
        <c:crosses val="autoZero"/>
        <c:crossBetween val="between"/>
      </c:valAx>
      <c:spPr>
        <a:noFill/>
        <a:ln>
          <a:noFill/>
        </a:ln>
        <a:effectLst/>
      </c:spPr>
    </c:plotArea>
    <c:legend>
      <c:legendPos val="r"/>
      <c:layout>
        <c:manualLayout>
          <c:xMode val="edge"/>
          <c:yMode val="edge"/>
          <c:x val="0.76168433523524237"/>
          <c:y val="9.1353164187809893E-2"/>
          <c:w val="0.14672519753389274"/>
          <c:h val="0.23381026930608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New Customers in All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8"/>
          <c:w val="0.85897462817147863"/>
          <c:h val="0.60359361329833772"/>
        </c:manualLayout>
      </c:layout>
      <c:lineChart>
        <c:grouping val="standard"/>
        <c:varyColors val="0"/>
        <c:ser>
          <c:idx val="0"/>
          <c:order val="0"/>
          <c:tx>
            <c:strRef>
              <c:f>'Pivot Tables'!$B$160:$B$161</c:f>
              <c:strCache>
                <c:ptCount val="1"/>
                <c:pt idx="0">
                  <c:v>2022</c:v>
                </c:pt>
              </c:strCache>
            </c:strRef>
          </c:tx>
          <c:spPr>
            <a:ln w="28575" cap="rnd">
              <a:solidFill>
                <a:schemeClr val="accent1"/>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Tables'!$B$162:$B$173</c:f>
              <c:numCache>
                <c:formatCode>General</c:formatCode>
                <c:ptCount val="12"/>
                <c:pt idx="0">
                  <c:v>172</c:v>
                </c:pt>
                <c:pt idx="1">
                  <c:v>70</c:v>
                </c:pt>
                <c:pt idx="2">
                  <c:v>118</c:v>
                </c:pt>
                <c:pt idx="3">
                  <c:v>127</c:v>
                </c:pt>
                <c:pt idx="4">
                  <c:v>23</c:v>
                </c:pt>
                <c:pt idx="5">
                  <c:v>79</c:v>
                </c:pt>
                <c:pt idx="6">
                  <c:v>78</c:v>
                </c:pt>
                <c:pt idx="7">
                  <c:v>101</c:v>
                </c:pt>
                <c:pt idx="8">
                  <c:v>18</c:v>
                </c:pt>
                <c:pt idx="9">
                  <c:v>76</c:v>
                </c:pt>
                <c:pt idx="10">
                  <c:v>48</c:v>
                </c:pt>
                <c:pt idx="11">
                  <c:v>83</c:v>
                </c:pt>
              </c:numCache>
            </c:numRef>
          </c:val>
          <c:smooth val="0"/>
          <c:extLst>
            <c:ext xmlns:c16="http://schemas.microsoft.com/office/drawing/2014/chart" uri="{C3380CC4-5D6E-409C-BE32-E72D297353CC}">
              <c16:uniqueId val="{00000000-4F2D-4586-9C37-6482112369A3}"/>
            </c:ext>
          </c:extLst>
        </c:ser>
        <c:ser>
          <c:idx val="1"/>
          <c:order val="1"/>
          <c:tx>
            <c:strRef>
              <c:f>'Pivot Tables'!$C$160:$C$161</c:f>
              <c:strCache>
                <c:ptCount val="1"/>
                <c:pt idx="0">
                  <c:v>2023</c:v>
                </c:pt>
              </c:strCache>
            </c:strRef>
          </c:tx>
          <c:spPr>
            <a:ln w="28575" cap="rnd">
              <a:solidFill>
                <a:schemeClr val="accent2"/>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Tables'!$C$162:$C$173</c:f>
              <c:numCache>
                <c:formatCode>General</c:formatCode>
                <c:ptCount val="12"/>
                <c:pt idx="0">
                  <c:v>115</c:v>
                </c:pt>
                <c:pt idx="1">
                  <c:v>103</c:v>
                </c:pt>
                <c:pt idx="2">
                  <c:v>254</c:v>
                </c:pt>
                <c:pt idx="3">
                  <c:v>103</c:v>
                </c:pt>
                <c:pt idx="4">
                  <c:v>104</c:v>
                </c:pt>
                <c:pt idx="5">
                  <c:v>54</c:v>
                </c:pt>
                <c:pt idx="6">
                  <c:v>77</c:v>
                </c:pt>
                <c:pt idx="7">
                  <c:v>114</c:v>
                </c:pt>
                <c:pt idx="8">
                  <c:v>37</c:v>
                </c:pt>
                <c:pt idx="9">
                  <c:v>68</c:v>
                </c:pt>
                <c:pt idx="10">
                  <c:v>82</c:v>
                </c:pt>
                <c:pt idx="11">
                  <c:v>157</c:v>
                </c:pt>
              </c:numCache>
            </c:numRef>
          </c:val>
          <c:smooth val="0"/>
          <c:extLst>
            <c:ext xmlns:c16="http://schemas.microsoft.com/office/drawing/2014/chart" uri="{C3380CC4-5D6E-409C-BE32-E72D297353CC}">
              <c16:uniqueId val="{00000007-5EAD-4D8E-A2FF-E7ACF9AF6DF8}"/>
            </c:ext>
          </c:extLst>
        </c:ser>
        <c:ser>
          <c:idx val="2"/>
          <c:order val="2"/>
          <c:tx>
            <c:strRef>
              <c:f>'Pivot Tables'!$D$160:$D$161</c:f>
              <c:strCache>
                <c:ptCount val="1"/>
                <c:pt idx="0">
                  <c:v>2024</c:v>
                </c:pt>
              </c:strCache>
            </c:strRef>
          </c:tx>
          <c:spPr>
            <a:ln w="28575" cap="rnd">
              <a:solidFill>
                <a:schemeClr val="accent3"/>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Tables'!$D$162:$D$173</c:f>
              <c:numCache>
                <c:formatCode>General</c:formatCode>
                <c:ptCount val="12"/>
                <c:pt idx="0">
                  <c:v>93</c:v>
                </c:pt>
                <c:pt idx="1">
                  <c:v>78</c:v>
                </c:pt>
                <c:pt idx="2">
                  <c:v>136</c:v>
                </c:pt>
                <c:pt idx="3">
                  <c:v>143</c:v>
                </c:pt>
                <c:pt idx="4">
                  <c:v>35</c:v>
                </c:pt>
                <c:pt idx="5">
                  <c:v>104</c:v>
                </c:pt>
                <c:pt idx="6">
                  <c:v>44</c:v>
                </c:pt>
                <c:pt idx="7">
                  <c:v>49</c:v>
                </c:pt>
                <c:pt idx="8">
                  <c:v>201</c:v>
                </c:pt>
                <c:pt idx="9">
                  <c:v>47</c:v>
                </c:pt>
                <c:pt idx="10">
                  <c:v>48</c:v>
                </c:pt>
                <c:pt idx="11">
                  <c:v>220</c:v>
                </c:pt>
              </c:numCache>
            </c:numRef>
          </c:val>
          <c:smooth val="0"/>
          <c:extLst>
            <c:ext xmlns:c16="http://schemas.microsoft.com/office/drawing/2014/chart" uri="{C3380CC4-5D6E-409C-BE32-E72D297353CC}">
              <c16:uniqueId val="{00000008-5EAD-4D8E-A2FF-E7ACF9AF6DF8}"/>
            </c:ext>
          </c:extLst>
        </c:ser>
        <c:dLbls>
          <c:showLegendKey val="0"/>
          <c:showVal val="0"/>
          <c:showCatName val="0"/>
          <c:showSerName val="0"/>
          <c:showPercent val="0"/>
          <c:showBubbleSize val="0"/>
        </c:dLbls>
        <c:smooth val="0"/>
        <c:axId val="424019615"/>
        <c:axId val="424021055"/>
      </c:lineChart>
      <c:catAx>
        <c:axId val="42401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21055"/>
        <c:crosses val="autoZero"/>
        <c:auto val="1"/>
        <c:lblAlgn val="ctr"/>
        <c:lblOffset val="100"/>
        <c:noMultiLvlLbl val="0"/>
      </c:catAx>
      <c:valAx>
        <c:axId val="42402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19615"/>
        <c:crosses val="autoZero"/>
        <c:crossBetween val="between"/>
      </c:valAx>
      <c:spPr>
        <a:noFill/>
        <a:ln>
          <a:noFill/>
        </a:ln>
        <a:effectLst/>
      </c:spPr>
    </c:plotArea>
    <c:legend>
      <c:legendPos val="r"/>
      <c:layout>
        <c:manualLayout>
          <c:xMode val="edge"/>
          <c:yMode val="edge"/>
          <c:x val="0.84933333333333327"/>
          <c:y val="3.5589457567804024E-2"/>
          <c:w val="0.13529196129265911"/>
          <c:h val="0.2411497014612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Region Wise New Customers in All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80336832895888"/>
          <c:y val="0.17171296296296296"/>
          <c:w val="0.84651181102362205"/>
          <c:h val="0.72088764946048411"/>
        </c:manualLayout>
      </c:layout>
      <c:bar3DChart>
        <c:barDir val="bar"/>
        <c:grouping val="clustered"/>
        <c:varyColors val="0"/>
        <c:ser>
          <c:idx val="0"/>
          <c:order val="0"/>
          <c:tx>
            <c:strRef>
              <c:f>'Pivot Tables'!$B$176:$B$177</c:f>
              <c:strCache>
                <c:ptCount val="1"/>
                <c:pt idx="0">
                  <c:v>2022</c:v>
                </c:pt>
              </c:strCache>
            </c:strRef>
          </c:tx>
          <c:spPr>
            <a:solidFill>
              <a:schemeClr val="accent1"/>
            </a:solidFill>
            <a:ln>
              <a:noFill/>
            </a:ln>
            <a:effectLst/>
            <a:sp3d/>
          </c:spPr>
          <c:invertIfNegative val="0"/>
          <c:cat>
            <c:strRef>
              <c:f>'Pivot Tables'!$A$178:$A$181</c:f>
              <c:strCache>
                <c:ptCount val="4"/>
                <c:pt idx="0">
                  <c:v>East</c:v>
                </c:pt>
                <c:pt idx="1">
                  <c:v>North</c:v>
                </c:pt>
                <c:pt idx="2">
                  <c:v>South</c:v>
                </c:pt>
                <c:pt idx="3">
                  <c:v>West</c:v>
                </c:pt>
              </c:strCache>
            </c:strRef>
          </c:cat>
          <c:val>
            <c:numRef>
              <c:f>'Pivot Tables'!$B$178:$B$181</c:f>
              <c:numCache>
                <c:formatCode>General</c:formatCode>
                <c:ptCount val="4"/>
                <c:pt idx="0">
                  <c:v>223</c:v>
                </c:pt>
                <c:pt idx="1">
                  <c:v>348</c:v>
                </c:pt>
                <c:pt idx="2">
                  <c:v>310</c:v>
                </c:pt>
                <c:pt idx="3">
                  <c:v>112</c:v>
                </c:pt>
              </c:numCache>
            </c:numRef>
          </c:val>
          <c:extLst>
            <c:ext xmlns:c16="http://schemas.microsoft.com/office/drawing/2014/chart" uri="{C3380CC4-5D6E-409C-BE32-E72D297353CC}">
              <c16:uniqueId val="{00000000-E266-468A-9850-253C11D0ED3E}"/>
            </c:ext>
          </c:extLst>
        </c:ser>
        <c:ser>
          <c:idx val="1"/>
          <c:order val="1"/>
          <c:tx>
            <c:strRef>
              <c:f>'Pivot Tables'!$C$176:$C$177</c:f>
              <c:strCache>
                <c:ptCount val="1"/>
                <c:pt idx="0">
                  <c:v>2023</c:v>
                </c:pt>
              </c:strCache>
            </c:strRef>
          </c:tx>
          <c:spPr>
            <a:solidFill>
              <a:schemeClr val="accent2"/>
            </a:solidFill>
            <a:ln>
              <a:noFill/>
            </a:ln>
            <a:effectLst/>
            <a:sp3d/>
          </c:spPr>
          <c:invertIfNegative val="0"/>
          <c:cat>
            <c:strRef>
              <c:f>'Pivot Tables'!$A$178:$A$181</c:f>
              <c:strCache>
                <c:ptCount val="4"/>
                <c:pt idx="0">
                  <c:v>East</c:v>
                </c:pt>
                <c:pt idx="1">
                  <c:v>North</c:v>
                </c:pt>
                <c:pt idx="2">
                  <c:v>South</c:v>
                </c:pt>
                <c:pt idx="3">
                  <c:v>West</c:v>
                </c:pt>
              </c:strCache>
            </c:strRef>
          </c:cat>
          <c:val>
            <c:numRef>
              <c:f>'Pivot Tables'!$C$178:$C$181</c:f>
              <c:numCache>
                <c:formatCode>General</c:formatCode>
                <c:ptCount val="4"/>
                <c:pt idx="0">
                  <c:v>147</c:v>
                </c:pt>
                <c:pt idx="1">
                  <c:v>379</c:v>
                </c:pt>
                <c:pt idx="2">
                  <c:v>242</c:v>
                </c:pt>
                <c:pt idx="3">
                  <c:v>500</c:v>
                </c:pt>
              </c:numCache>
            </c:numRef>
          </c:val>
          <c:extLst>
            <c:ext xmlns:c16="http://schemas.microsoft.com/office/drawing/2014/chart" uri="{C3380CC4-5D6E-409C-BE32-E72D297353CC}">
              <c16:uniqueId val="{0000000F-08EA-46B3-8386-B2679D49B679}"/>
            </c:ext>
          </c:extLst>
        </c:ser>
        <c:ser>
          <c:idx val="2"/>
          <c:order val="2"/>
          <c:tx>
            <c:strRef>
              <c:f>'Pivot Tables'!$D$176:$D$177</c:f>
              <c:strCache>
                <c:ptCount val="1"/>
                <c:pt idx="0">
                  <c:v>2024</c:v>
                </c:pt>
              </c:strCache>
            </c:strRef>
          </c:tx>
          <c:spPr>
            <a:solidFill>
              <a:schemeClr val="accent3"/>
            </a:solidFill>
            <a:ln>
              <a:noFill/>
            </a:ln>
            <a:effectLst/>
            <a:sp3d/>
          </c:spPr>
          <c:invertIfNegative val="0"/>
          <c:cat>
            <c:strRef>
              <c:f>'Pivot Tables'!$A$178:$A$181</c:f>
              <c:strCache>
                <c:ptCount val="4"/>
                <c:pt idx="0">
                  <c:v>East</c:v>
                </c:pt>
                <c:pt idx="1">
                  <c:v>North</c:v>
                </c:pt>
                <c:pt idx="2">
                  <c:v>South</c:v>
                </c:pt>
                <c:pt idx="3">
                  <c:v>West</c:v>
                </c:pt>
              </c:strCache>
            </c:strRef>
          </c:cat>
          <c:val>
            <c:numRef>
              <c:f>'Pivot Tables'!$D$178:$D$181</c:f>
              <c:numCache>
                <c:formatCode>General</c:formatCode>
                <c:ptCount val="4"/>
                <c:pt idx="0">
                  <c:v>259</c:v>
                </c:pt>
                <c:pt idx="1">
                  <c:v>215</c:v>
                </c:pt>
                <c:pt idx="2">
                  <c:v>502</c:v>
                </c:pt>
                <c:pt idx="3">
                  <c:v>222</c:v>
                </c:pt>
              </c:numCache>
            </c:numRef>
          </c:val>
          <c:extLst>
            <c:ext xmlns:c16="http://schemas.microsoft.com/office/drawing/2014/chart" uri="{C3380CC4-5D6E-409C-BE32-E72D297353CC}">
              <c16:uniqueId val="{00000010-08EA-46B3-8386-B2679D49B679}"/>
            </c:ext>
          </c:extLst>
        </c:ser>
        <c:dLbls>
          <c:showLegendKey val="0"/>
          <c:showVal val="0"/>
          <c:showCatName val="0"/>
          <c:showSerName val="0"/>
          <c:showPercent val="0"/>
          <c:showBubbleSize val="0"/>
        </c:dLbls>
        <c:gapWidth val="150"/>
        <c:shape val="box"/>
        <c:axId val="423974015"/>
        <c:axId val="423976415"/>
        <c:axId val="0"/>
      </c:bar3DChart>
      <c:catAx>
        <c:axId val="423974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76415"/>
        <c:crosses val="autoZero"/>
        <c:auto val="1"/>
        <c:lblAlgn val="ctr"/>
        <c:lblOffset val="100"/>
        <c:noMultiLvlLbl val="0"/>
      </c:catAx>
      <c:valAx>
        <c:axId val="423976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7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r>
              <a:rPr lang="en-US" baseline="0"/>
              <a:t> Month Wise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775397752356898E-2"/>
          <c:y val="0.17171296296296298"/>
          <c:w val="0.8210480432316436"/>
          <c:h val="0.60359361329833772"/>
        </c:manualLayout>
      </c:layout>
      <c:bar3DChart>
        <c:barDir val="col"/>
        <c:grouping val="clustered"/>
        <c:varyColors val="0"/>
        <c:ser>
          <c:idx val="0"/>
          <c:order val="0"/>
          <c:tx>
            <c:strRef>
              <c:f>'Pivot Tables'!$B$3:$B$4</c:f>
              <c:strCache>
                <c:ptCount val="1"/>
                <c:pt idx="0">
                  <c:v>Product A</c:v>
                </c:pt>
              </c:strCache>
            </c:strRef>
          </c:tx>
          <c:spPr>
            <a:solidFill>
              <a:schemeClr val="accent3">
                <a:shade val="65000"/>
              </a:schemeClr>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Tables'!$B$5:$B$12</c:f>
              <c:numCache>
                <c:formatCode>General</c:formatCode>
                <c:ptCount val="8"/>
                <c:pt idx="0">
                  <c:v>183879</c:v>
                </c:pt>
                <c:pt idx="2">
                  <c:v>634409</c:v>
                </c:pt>
                <c:pt idx="4">
                  <c:v>129375</c:v>
                </c:pt>
                <c:pt idx="5">
                  <c:v>123419</c:v>
                </c:pt>
                <c:pt idx="6">
                  <c:v>138660</c:v>
                </c:pt>
              </c:numCache>
            </c:numRef>
          </c:val>
          <c:extLst>
            <c:ext xmlns:c16="http://schemas.microsoft.com/office/drawing/2014/chart" uri="{C3380CC4-5D6E-409C-BE32-E72D297353CC}">
              <c16:uniqueId val="{00000000-F70C-44CB-86F0-FA2DAABAF904}"/>
            </c:ext>
          </c:extLst>
        </c:ser>
        <c:ser>
          <c:idx val="1"/>
          <c:order val="1"/>
          <c:tx>
            <c:strRef>
              <c:f>'Pivot Tables'!$C$3:$C$4</c:f>
              <c:strCache>
                <c:ptCount val="1"/>
                <c:pt idx="0">
                  <c:v>Product B</c:v>
                </c:pt>
              </c:strCache>
            </c:strRef>
          </c:tx>
          <c:spPr>
            <a:solidFill>
              <a:schemeClr val="accent3"/>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Tables'!$C$5:$C$12</c:f>
              <c:numCache>
                <c:formatCode>General</c:formatCode>
                <c:ptCount val="8"/>
                <c:pt idx="1">
                  <c:v>240186</c:v>
                </c:pt>
                <c:pt idx="4">
                  <c:v>191747</c:v>
                </c:pt>
                <c:pt idx="5">
                  <c:v>125351</c:v>
                </c:pt>
                <c:pt idx="7">
                  <c:v>154340</c:v>
                </c:pt>
              </c:numCache>
            </c:numRef>
          </c:val>
          <c:extLst>
            <c:ext xmlns:c16="http://schemas.microsoft.com/office/drawing/2014/chart" uri="{C3380CC4-5D6E-409C-BE32-E72D297353CC}">
              <c16:uniqueId val="{00000001-F70C-44CB-86F0-FA2DAABAF904}"/>
            </c:ext>
          </c:extLst>
        </c:ser>
        <c:ser>
          <c:idx val="2"/>
          <c:order val="2"/>
          <c:tx>
            <c:strRef>
              <c:f>'Pivot Tables'!$D$3:$D$4</c:f>
              <c:strCache>
                <c:ptCount val="1"/>
                <c:pt idx="0">
                  <c:v>Product C</c:v>
                </c:pt>
              </c:strCache>
            </c:strRef>
          </c:tx>
          <c:spPr>
            <a:solidFill>
              <a:schemeClr val="accent3">
                <a:tint val="65000"/>
              </a:schemeClr>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Tables'!$D$5:$D$12</c:f>
              <c:numCache>
                <c:formatCode>General</c:formatCode>
                <c:ptCount val="8"/>
                <c:pt idx="2">
                  <c:v>154384</c:v>
                </c:pt>
                <c:pt idx="3">
                  <c:v>198806</c:v>
                </c:pt>
                <c:pt idx="4">
                  <c:v>106265</c:v>
                </c:pt>
              </c:numCache>
            </c:numRef>
          </c:val>
          <c:extLst>
            <c:ext xmlns:c16="http://schemas.microsoft.com/office/drawing/2014/chart" uri="{C3380CC4-5D6E-409C-BE32-E72D297353CC}">
              <c16:uniqueId val="{00000002-F70C-44CB-86F0-FA2DAABAF904}"/>
            </c:ext>
          </c:extLst>
        </c:ser>
        <c:dLbls>
          <c:showLegendKey val="0"/>
          <c:showVal val="0"/>
          <c:showCatName val="0"/>
          <c:showSerName val="0"/>
          <c:showPercent val="0"/>
          <c:showBubbleSize val="0"/>
        </c:dLbls>
        <c:gapWidth val="150"/>
        <c:shape val="box"/>
        <c:axId val="1280998895"/>
        <c:axId val="1280999375"/>
        <c:axId val="0"/>
      </c:bar3DChart>
      <c:catAx>
        <c:axId val="128099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99375"/>
        <c:crosses val="autoZero"/>
        <c:auto val="1"/>
        <c:lblAlgn val="ctr"/>
        <c:lblOffset val="100"/>
        <c:noMultiLvlLbl val="0"/>
      </c:catAx>
      <c:valAx>
        <c:axId val="1280999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98895"/>
        <c:crosses val="autoZero"/>
        <c:crossBetween val="between"/>
      </c:valAx>
      <c:spPr>
        <a:noFill/>
        <a:ln>
          <a:noFill/>
        </a:ln>
        <a:effectLst/>
      </c:spPr>
    </c:plotArea>
    <c:legend>
      <c:legendPos val="r"/>
      <c:layout>
        <c:manualLayout>
          <c:xMode val="edge"/>
          <c:yMode val="edge"/>
          <c:x val="0.76168428946381705"/>
          <c:y val="3.6076840897400375E-2"/>
          <c:w val="0.22609023872016001"/>
          <c:h val="0.29411189807304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Tables!PivotTable2</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Sales Report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110690606906806"/>
          <c:y val="3.233358071492856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66726880421142"/>
          <c:y val="0.25022710362689399"/>
          <c:w val="0.81161532029437133"/>
          <c:h val="0.52562252577053403"/>
        </c:manualLayout>
      </c:layout>
      <c:bar3DChart>
        <c:barDir val="col"/>
        <c:grouping val="clustered"/>
        <c:varyColors val="0"/>
        <c:ser>
          <c:idx val="0"/>
          <c:order val="0"/>
          <c:tx>
            <c:strRef>
              <c:f>'Pivot Tables'!$B$19:$B$20</c:f>
              <c:strCache>
                <c:ptCount val="1"/>
                <c:pt idx="0">
                  <c:v>Product A</c:v>
                </c:pt>
              </c:strCache>
            </c:strRef>
          </c:tx>
          <c:spPr>
            <a:solidFill>
              <a:schemeClr val="accent3">
                <a:shade val="65000"/>
              </a:schemeClr>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Tables'!$B$21:$B$33</c:f>
              <c:numCache>
                <c:formatCode>General</c:formatCode>
                <c:ptCount val="12"/>
                <c:pt idx="0">
                  <c:v>170313</c:v>
                </c:pt>
                <c:pt idx="1">
                  <c:v>177505</c:v>
                </c:pt>
                <c:pt idx="2">
                  <c:v>553102</c:v>
                </c:pt>
                <c:pt idx="3">
                  <c:v>132093</c:v>
                </c:pt>
                <c:pt idx="4">
                  <c:v>186807</c:v>
                </c:pt>
                <c:pt idx="5">
                  <c:v>120056</c:v>
                </c:pt>
                <c:pt idx="7">
                  <c:v>140397</c:v>
                </c:pt>
                <c:pt idx="9">
                  <c:v>130306</c:v>
                </c:pt>
                <c:pt idx="10">
                  <c:v>139954</c:v>
                </c:pt>
                <c:pt idx="11">
                  <c:v>103709</c:v>
                </c:pt>
              </c:numCache>
            </c:numRef>
          </c:val>
          <c:extLst>
            <c:ext xmlns:c16="http://schemas.microsoft.com/office/drawing/2014/chart" uri="{C3380CC4-5D6E-409C-BE32-E72D297353CC}">
              <c16:uniqueId val="{00000000-D43C-424A-8727-CC37A5E1BCD6}"/>
            </c:ext>
          </c:extLst>
        </c:ser>
        <c:ser>
          <c:idx val="1"/>
          <c:order val="1"/>
          <c:tx>
            <c:strRef>
              <c:f>'Pivot Tables'!$C$19:$C$20</c:f>
              <c:strCache>
                <c:ptCount val="1"/>
                <c:pt idx="0">
                  <c:v>Product B</c:v>
                </c:pt>
              </c:strCache>
            </c:strRef>
          </c:tx>
          <c:spPr>
            <a:solidFill>
              <a:schemeClr val="accent3"/>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Tables'!$C$21:$C$33</c:f>
              <c:numCache>
                <c:formatCode>General</c:formatCode>
                <c:ptCount val="12"/>
                <c:pt idx="0">
                  <c:v>149115</c:v>
                </c:pt>
                <c:pt idx="1">
                  <c:v>329867</c:v>
                </c:pt>
                <c:pt idx="2">
                  <c:v>176213</c:v>
                </c:pt>
                <c:pt idx="3">
                  <c:v>320916</c:v>
                </c:pt>
                <c:pt idx="4">
                  <c:v>197379</c:v>
                </c:pt>
                <c:pt idx="6">
                  <c:v>306244</c:v>
                </c:pt>
                <c:pt idx="7">
                  <c:v>511470</c:v>
                </c:pt>
                <c:pt idx="8">
                  <c:v>102693</c:v>
                </c:pt>
              </c:numCache>
            </c:numRef>
          </c:val>
          <c:extLst>
            <c:ext xmlns:c16="http://schemas.microsoft.com/office/drawing/2014/chart" uri="{C3380CC4-5D6E-409C-BE32-E72D297353CC}">
              <c16:uniqueId val="{00000001-D43C-424A-8727-CC37A5E1BCD6}"/>
            </c:ext>
          </c:extLst>
        </c:ser>
        <c:ser>
          <c:idx val="2"/>
          <c:order val="2"/>
          <c:tx>
            <c:strRef>
              <c:f>'Pivot Tables'!$D$19:$D$20</c:f>
              <c:strCache>
                <c:ptCount val="1"/>
                <c:pt idx="0">
                  <c:v>Product C</c:v>
                </c:pt>
              </c:strCache>
            </c:strRef>
          </c:tx>
          <c:spPr>
            <a:solidFill>
              <a:schemeClr val="accent3">
                <a:tint val="65000"/>
              </a:schemeClr>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Tables'!$D$21:$D$33</c:f>
              <c:numCache>
                <c:formatCode>General</c:formatCode>
                <c:ptCount val="12"/>
                <c:pt idx="0">
                  <c:v>130080</c:v>
                </c:pt>
                <c:pt idx="2">
                  <c:v>319320</c:v>
                </c:pt>
                <c:pt idx="4">
                  <c:v>166235</c:v>
                </c:pt>
                <c:pt idx="9">
                  <c:v>285900</c:v>
                </c:pt>
                <c:pt idx="10">
                  <c:v>118047</c:v>
                </c:pt>
                <c:pt idx="11">
                  <c:v>564551</c:v>
                </c:pt>
              </c:numCache>
            </c:numRef>
          </c:val>
          <c:extLst>
            <c:ext xmlns:c16="http://schemas.microsoft.com/office/drawing/2014/chart" uri="{C3380CC4-5D6E-409C-BE32-E72D297353CC}">
              <c16:uniqueId val="{00000002-04B0-4063-9AEF-99B5DEB581EC}"/>
            </c:ext>
          </c:extLst>
        </c:ser>
        <c:dLbls>
          <c:showLegendKey val="0"/>
          <c:showVal val="0"/>
          <c:showCatName val="0"/>
          <c:showSerName val="0"/>
          <c:showPercent val="0"/>
          <c:showBubbleSize val="0"/>
        </c:dLbls>
        <c:gapWidth val="150"/>
        <c:shape val="box"/>
        <c:axId val="1731825903"/>
        <c:axId val="1731826863"/>
        <c:axId val="0"/>
      </c:bar3DChart>
      <c:catAx>
        <c:axId val="173182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26863"/>
        <c:crosses val="autoZero"/>
        <c:auto val="1"/>
        <c:lblAlgn val="ctr"/>
        <c:lblOffset val="100"/>
        <c:noMultiLvlLbl val="0"/>
      </c:catAx>
      <c:valAx>
        <c:axId val="173182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25903"/>
        <c:crosses val="autoZero"/>
        <c:crossBetween val="between"/>
      </c:valAx>
      <c:spPr>
        <a:noFill/>
        <a:ln>
          <a:noFill/>
        </a:ln>
        <a:effectLst/>
      </c:spPr>
    </c:plotArea>
    <c:legend>
      <c:legendPos val="r"/>
      <c:layout>
        <c:manualLayout>
          <c:xMode val="edge"/>
          <c:yMode val="edge"/>
          <c:x val="0.81772143027834865"/>
          <c:y val="3.481831346191748E-2"/>
          <c:w val="0.15869136267517803"/>
          <c:h val="0.269565603847882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9525"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94078535801954"/>
          <c:y val="0.17171277181164477"/>
          <c:w val="0.83290048118985127"/>
          <c:h val="0.60359361329833772"/>
        </c:manualLayout>
      </c:layout>
      <c:bar3DChart>
        <c:barDir val="col"/>
        <c:grouping val="clustered"/>
        <c:varyColors val="0"/>
        <c:ser>
          <c:idx val="0"/>
          <c:order val="0"/>
          <c:tx>
            <c:strRef>
              <c:f>'Pivot Tables'!$B$36:$B$37</c:f>
              <c:strCache>
                <c:ptCount val="1"/>
                <c:pt idx="0">
                  <c:v>Product A</c:v>
                </c:pt>
              </c:strCache>
            </c:strRef>
          </c:tx>
          <c:spPr>
            <a:solidFill>
              <a:schemeClr val="accent3">
                <a:shade val="65000"/>
              </a:schemeClr>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Tables'!$B$38:$B$50</c:f>
              <c:numCache>
                <c:formatCode>General</c:formatCode>
                <c:ptCount val="12"/>
                <c:pt idx="1">
                  <c:v>172267</c:v>
                </c:pt>
                <c:pt idx="2">
                  <c:v>185067</c:v>
                </c:pt>
                <c:pt idx="3">
                  <c:v>428702</c:v>
                </c:pt>
                <c:pt idx="4">
                  <c:v>144811</c:v>
                </c:pt>
                <c:pt idx="5">
                  <c:v>121959</c:v>
                </c:pt>
                <c:pt idx="8">
                  <c:v>155069</c:v>
                </c:pt>
                <c:pt idx="11">
                  <c:v>306271</c:v>
                </c:pt>
              </c:numCache>
            </c:numRef>
          </c:val>
          <c:extLst>
            <c:ext xmlns:c16="http://schemas.microsoft.com/office/drawing/2014/chart" uri="{C3380CC4-5D6E-409C-BE32-E72D297353CC}">
              <c16:uniqueId val="{00000004-FB73-4D4B-A3AD-4E2239D375C0}"/>
            </c:ext>
          </c:extLst>
        </c:ser>
        <c:ser>
          <c:idx val="1"/>
          <c:order val="1"/>
          <c:tx>
            <c:strRef>
              <c:f>'Pivot Tables'!$C$36:$C$37</c:f>
              <c:strCache>
                <c:ptCount val="1"/>
                <c:pt idx="0">
                  <c:v>Product B</c:v>
                </c:pt>
              </c:strCache>
            </c:strRef>
          </c:tx>
          <c:spPr>
            <a:solidFill>
              <a:schemeClr val="accent3"/>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Tables'!$C$38:$C$50</c:f>
              <c:numCache>
                <c:formatCode>General</c:formatCode>
                <c:ptCount val="12"/>
                <c:pt idx="2">
                  <c:v>172124</c:v>
                </c:pt>
                <c:pt idx="4">
                  <c:v>180038</c:v>
                </c:pt>
                <c:pt idx="5">
                  <c:v>313678</c:v>
                </c:pt>
                <c:pt idx="8">
                  <c:v>487974</c:v>
                </c:pt>
                <c:pt idx="9">
                  <c:v>150993</c:v>
                </c:pt>
                <c:pt idx="10">
                  <c:v>133827</c:v>
                </c:pt>
                <c:pt idx="11">
                  <c:v>125945</c:v>
                </c:pt>
              </c:numCache>
            </c:numRef>
          </c:val>
          <c:extLst>
            <c:ext xmlns:c16="http://schemas.microsoft.com/office/drawing/2014/chart" uri="{C3380CC4-5D6E-409C-BE32-E72D297353CC}">
              <c16:uniqueId val="{00000006-FB73-4D4B-A3AD-4E2239D375C0}"/>
            </c:ext>
          </c:extLst>
        </c:ser>
        <c:ser>
          <c:idx val="2"/>
          <c:order val="2"/>
          <c:tx>
            <c:strRef>
              <c:f>'Pivot Tables'!$D$36:$D$37</c:f>
              <c:strCache>
                <c:ptCount val="1"/>
                <c:pt idx="0">
                  <c:v>Product C</c:v>
                </c:pt>
              </c:strCache>
            </c:strRef>
          </c:tx>
          <c:spPr>
            <a:solidFill>
              <a:schemeClr val="accent3">
                <a:tint val="65000"/>
              </a:schemeClr>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Tables'!$D$38:$D$50</c:f>
              <c:numCache>
                <c:formatCode>General</c:formatCode>
                <c:ptCount val="12"/>
                <c:pt idx="0">
                  <c:v>392227</c:v>
                </c:pt>
                <c:pt idx="1">
                  <c:v>197532</c:v>
                </c:pt>
                <c:pt idx="2">
                  <c:v>186416</c:v>
                </c:pt>
                <c:pt idx="3">
                  <c:v>172082</c:v>
                </c:pt>
                <c:pt idx="6">
                  <c:v>143016</c:v>
                </c:pt>
                <c:pt idx="7">
                  <c:v>196354</c:v>
                </c:pt>
                <c:pt idx="8">
                  <c:v>231597</c:v>
                </c:pt>
                <c:pt idx="9">
                  <c:v>109823</c:v>
                </c:pt>
                <c:pt idx="10">
                  <c:v>187538</c:v>
                </c:pt>
                <c:pt idx="11">
                  <c:v>365336</c:v>
                </c:pt>
              </c:numCache>
            </c:numRef>
          </c:val>
          <c:extLst>
            <c:ext xmlns:c16="http://schemas.microsoft.com/office/drawing/2014/chart" uri="{C3380CC4-5D6E-409C-BE32-E72D297353CC}">
              <c16:uniqueId val="{00000008-FB73-4D4B-A3AD-4E2239D375C0}"/>
            </c:ext>
          </c:extLst>
        </c:ser>
        <c:dLbls>
          <c:showLegendKey val="0"/>
          <c:showVal val="0"/>
          <c:showCatName val="0"/>
          <c:showSerName val="0"/>
          <c:showPercent val="0"/>
          <c:showBubbleSize val="0"/>
        </c:dLbls>
        <c:gapWidth val="150"/>
        <c:shape val="box"/>
        <c:axId val="1727371903"/>
        <c:axId val="1727371423"/>
        <c:axId val="0"/>
      </c:bar3DChart>
      <c:catAx>
        <c:axId val="1727371903"/>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71423"/>
        <c:crosses val="autoZero"/>
        <c:auto val="1"/>
        <c:lblAlgn val="ctr"/>
        <c:lblOffset val="100"/>
        <c:noMultiLvlLbl val="0"/>
      </c:catAx>
      <c:valAx>
        <c:axId val="1727371423"/>
        <c:scaling>
          <c:orientation val="minMax"/>
        </c:scaling>
        <c:delete val="0"/>
        <c:axPos val="l"/>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71903"/>
        <c:crosses val="autoZero"/>
        <c:crossBetween val="between"/>
      </c:valAx>
      <c:spPr>
        <a:noFill/>
        <a:ln>
          <a:noFill/>
        </a:ln>
        <a:effectLst/>
      </c:spPr>
    </c:plotArea>
    <c:legend>
      <c:legendPos val="r"/>
      <c:layout>
        <c:manualLayout>
          <c:xMode val="edge"/>
          <c:yMode val="edge"/>
          <c:x val="0.81306894757716663"/>
          <c:y val="1.8521899317300815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2022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43645994773702"/>
          <c:y val="0.17671450941101596"/>
          <c:w val="0.82456714785651786"/>
          <c:h val="0.60359361329833772"/>
        </c:manualLayout>
      </c:layout>
      <c:bar3DChart>
        <c:barDir val="col"/>
        <c:grouping val="clustered"/>
        <c:varyColors val="0"/>
        <c:ser>
          <c:idx val="0"/>
          <c:order val="0"/>
          <c:tx>
            <c:strRef>
              <c:f>'Pivot Tables'!$B$54:$B$55</c:f>
              <c:strCache>
                <c:ptCount val="1"/>
                <c:pt idx="0">
                  <c:v>Product A</c:v>
                </c:pt>
              </c:strCache>
            </c:strRef>
          </c:tx>
          <c:spPr>
            <a:solidFill>
              <a:schemeClr val="accent3">
                <a:shade val="65000"/>
              </a:schemeClr>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Tables'!$B$56:$B$68</c:f>
              <c:numCache>
                <c:formatCode>General</c:formatCode>
                <c:ptCount val="12"/>
                <c:pt idx="0">
                  <c:v>385902</c:v>
                </c:pt>
                <c:pt idx="1">
                  <c:v>278594</c:v>
                </c:pt>
                <c:pt idx="3">
                  <c:v>372819</c:v>
                </c:pt>
                <c:pt idx="5">
                  <c:v>98295</c:v>
                </c:pt>
                <c:pt idx="6">
                  <c:v>79662</c:v>
                </c:pt>
                <c:pt idx="9">
                  <c:v>118702</c:v>
                </c:pt>
                <c:pt idx="10">
                  <c:v>73561</c:v>
                </c:pt>
              </c:numCache>
            </c:numRef>
          </c:val>
          <c:extLst>
            <c:ext xmlns:c16="http://schemas.microsoft.com/office/drawing/2014/chart" uri="{C3380CC4-5D6E-409C-BE32-E72D297353CC}">
              <c16:uniqueId val="{00000000-A0C9-4B7A-A419-54E9A793AA3A}"/>
            </c:ext>
          </c:extLst>
        </c:ser>
        <c:ser>
          <c:idx val="1"/>
          <c:order val="1"/>
          <c:tx>
            <c:strRef>
              <c:f>'Pivot Tables'!$C$54:$C$55</c:f>
              <c:strCache>
                <c:ptCount val="1"/>
                <c:pt idx="0">
                  <c:v>Product B</c:v>
                </c:pt>
              </c:strCache>
            </c:strRef>
          </c:tx>
          <c:spPr>
            <a:solidFill>
              <a:schemeClr val="accent3"/>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Tables'!$C$56:$C$68</c:f>
              <c:numCache>
                <c:formatCode>General</c:formatCode>
                <c:ptCount val="12"/>
                <c:pt idx="0">
                  <c:v>116717</c:v>
                </c:pt>
                <c:pt idx="2">
                  <c:v>249607</c:v>
                </c:pt>
                <c:pt idx="5">
                  <c:v>91677</c:v>
                </c:pt>
                <c:pt idx="6">
                  <c:v>107220</c:v>
                </c:pt>
                <c:pt idx="7">
                  <c:v>110111</c:v>
                </c:pt>
                <c:pt idx="9">
                  <c:v>93132</c:v>
                </c:pt>
                <c:pt idx="11">
                  <c:v>114078</c:v>
                </c:pt>
              </c:numCache>
            </c:numRef>
          </c:val>
          <c:extLst>
            <c:ext xmlns:c16="http://schemas.microsoft.com/office/drawing/2014/chart" uri="{C3380CC4-5D6E-409C-BE32-E72D297353CC}">
              <c16:uniqueId val="{00000001-A0C9-4B7A-A419-54E9A793AA3A}"/>
            </c:ext>
          </c:extLst>
        </c:ser>
        <c:ser>
          <c:idx val="2"/>
          <c:order val="2"/>
          <c:tx>
            <c:strRef>
              <c:f>'Pivot Tables'!$D$54:$D$55</c:f>
              <c:strCache>
                <c:ptCount val="1"/>
                <c:pt idx="0">
                  <c:v>Product C</c:v>
                </c:pt>
              </c:strCache>
            </c:strRef>
          </c:tx>
          <c:spPr>
            <a:solidFill>
              <a:schemeClr val="accent3">
                <a:tint val="65000"/>
              </a:schemeClr>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Tables'!$D$56:$D$68</c:f>
              <c:numCache>
                <c:formatCode>General</c:formatCode>
                <c:ptCount val="12"/>
                <c:pt idx="2">
                  <c:v>87955</c:v>
                </c:pt>
                <c:pt idx="3">
                  <c:v>116576</c:v>
                </c:pt>
                <c:pt idx="4">
                  <c:v>76910</c:v>
                </c:pt>
                <c:pt idx="6">
                  <c:v>86850</c:v>
                </c:pt>
                <c:pt idx="7">
                  <c:v>73051</c:v>
                </c:pt>
                <c:pt idx="8">
                  <c:v>108756</c:v>
                </c:pt>
                <c:pt idx="11">
                  <c:v>114357</c:v>
                </c:pt>
              </c:numCache>
            </c:numRef>
          </c:val>
          <c:extLst>
            <c:ext xmlns:c16="http://schemas.microsoft.com/office/drawing/2014/chart" uri="{C3380CC4-5D6E-409C-BE32-E72D297353CC}">
              <c16:uniqueId val="{00000002-A0C9-4B7A-A419-54E9A793AA3A}"/>
            </c:ext>
          </c:extLst>
        </c:ser>
        <c:dLbls>
          <c:showLegendKey val="0"/>
          <c:showVal val="0"/>
          <c:showCatName val="0"/>
          <c:showSerName val="0"/>
          <c:showPercent val="0"/>
          <c:showBubbleSize val="0"/>
        </c:dLbls>
        <c:gapWidth val="150"/>
        <c:shape val="box"/>
        <c:axId val="1984955375"/>
        <c:axId val="1984961615"/>
        <c:axId val="0"/>
      </c:bar3DChart>
      <c:catAx>
        <c:axId val="198495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61615"/>
        <c:crosses val="autoZero"/>
        <c:auto val="1"/>
        <c:lblAlgn val="ctr"/>
        <c:lblOffset val="100"/>
        <c:noMultiLvlLbl val="0"/>
      </c:catAx>
      <c:valAx>
        <c:axId val="1984961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55375"/>
        <c:crosses val="autoZero"/>
        <c:crossBetween val="between"/>
      </c:valAx>
      <c:spPr>
        <a:noFill/>
        <a:ln>
          <a:noFill/>
        </a:ln>
        <a:effectLst/>
      </c:spPr>
    </c:plotArea>
    <c:legend>
      <c:legendPos val="r"/>
      <c:layout>
        <c:manualLayout>
          <c:xMode val="edge"/>
          <c:yMode val="edge"/>
          <c:x val="0.8390369641294837"/>
          <c:y val="2.6538349372995058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0512270341207359"/>
          <c:h val="0.60359361329833772"/>
        </c:manualLayout>
      </c:layout>
      <c:bar3DChart>
        <c:barDir val="col"/>
        <c:grouping val="clustered"/>
        <c:varyColors val="0"/>
        <c:ser>
          <c:idx val="0"/>
          <c:order val="0"/>
          <c:tx>
            <c:strRef>
              <c:f>'Pivot Tables'!$B$71:$B$72</c:f>
              <c:strCache>
                <c:ptCount val="1"/>
                <c:pt idx="0">
                  <c:v>Product A</c:v>
                </c:pt>
              </c:strCache>
            </c:strRef>
          </c:tx>
          <c:spPr>
            <a:solidFill>
              <a:schemeClr val="accent3">
                <a:shade val="65000"/>
              </a:schemeClr>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Tables'!$B$73:$B$85</c:f>
              <c:numCache>
                <c:formatCode>General</c:formatCode>
                <c:ptCount val="12"/>
                <c:pt idx="0">
                  <c:v>99749</c:v>
                </c:pt>
                <c:pt idx="1">
                  <c:v>72869</c:v>
                </c:pt>
                <c:pt idx="2">
                  <c:v>369309</c:v>
                </c:pt>
                <c:pt idx="3">
                  <c:v>74142</c:v>
                </c:pt>
                <c:pt idx="4">
                  <c:v>82185</c:v>
                </c:pt>
                <c:pt idx="5">
                  <c:v>115543</c:v>
                </c:pt>
                <c:pt idx="7">
                  <c:v>95851</c:v>
                </c:pt>
                <c:pt idx="9">
                  <c:v>86646</c:v>
                </c:pt>
                <c:pt idx="10">
                  <c:v>117280</c:v>
                </c:pt>
                <c:pt idx="11">
                  <c:v>100355</c:v>
                </c:pt>
              </c:numCache>
            </c:numRef>
          </c:val>
          <c:extLst>
            <c:ext xmlns:c16="http://schemas.microsoft.com/office/drawing/2014/chart" uri="{C3380CC4-5D6E-409C-BE32-E72D297353CC}">
              <c16:uniqueId val="{00000000-E7B5-4936-B451-D3E60C91A37A}"/>
            </c:ext>
          </c:extLst>
        </c:ser>
        <c:ser>
          <c:idx val="1"/>
          <c:order val="1"/>
          <c:tx>
            <c:strRef>
              <c:f>'Pivot Tables'!$C$71:$C$72</c:f>
              <c:strCache>
                <c:ptCount val="1"/>
                <c:pt idx="0">
                  <c:v>Product B</c:v>
                </c:pt>
              </c:strCache>
            </c:strRef>
          </c:tx>
          <c:spPr>
            <a:solidFill>
              <a:schemeClr val="accent3"/>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Tables'!$C$73:$C$85</c:f>
              <c:numCache>
                <c:formatCode>General</c:formatCode>
                <c:ptCount val="12"/>
                <c:pt idx="0">
                  <c:v>95471</c:v>
                </c:pt>
                <c:pt idx="1">
                  <c:v>187251</c:v>
                </c:pt>
                <c:pt idx="2">
                  <c:v>75895</c:v>
                </c:pt>
                <c:pt idx="3">
                  <c:v>210161</c:v>
                </c:pt>
                <c:pt idx="4">
                  <c:v>72849</c:v>
                </c:pt>
                <c:pt idx="6">
                  <c:v>189508</c:v>
                </c:pt>
                <c:pt idx="7">
                  <c:v>244073</c:v>
                </c:pt>
                <c:pt idx="8">
                  <c:v>99467</c:v>
                </c:pt>
              </c:numCache>
            </c:numRef>
          </c:val>
          <c:extLst>
            <c:ext xmlns:c16="http://schemas.microsoft.com/office/drawing/2014/chart" uri="{C3380CC4-5D6E-409C-BE32-E72D297353CC}">
              <c16:uniqueId val="{00000001-E7B5-4936-B451-D3E60C91A37A}"/>
            </c:ext>
          </c:extLst>
        </c:ser>
        <c:ser>
          <c:idx val="2"/>
          <c:order val="2"/>
          <c:tx>
            <c:strRef>
              <c:f>'Pivot Tables'!$D$71:$D$72</c:f>
              <c:strCache>
                <c:ptCount val="1"/>
                <c:pt idx="0">
                  <c:v>Product C</c:v>
                </c:pt>
              </c:strCache>
            </c:strRef>
          </c:tx>
          <c:spPr>
            <a:solidFill>
              <a:schemeClr val="accent3">
                <a:tint val="65000"/>
              </a:schemeClr>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Tables'!$D$73:$D$85</c:f>
              <c:numCache>
                <c:formatCode>General</c:formatCode>
                <c:ptCount val="12"/>
                <c:pt idx="0">
                  <c:v>71306</c:v>
                </c:pt>
                <c:pt idx="2">
                  <c:v>177898</c:v>
                </c:pt>
                <c:pt idx="4">
                  <c:v>70190</c:v>
                </c:pt>
                <c:pt idx="9">
                  <c:v>187611</c:v>
                </c:pt>
                <c:pt idx="10">
                  <c:v>96105</c:v>
                </c:pt>
                <c:pt idx="11">
                  <c:v>291095</c:v>
                </c:pt>
              </c:numCache>
            </c:numRef>
          </c:val>
          <c:extLst>
            <c:ext xmlns:c16="http://schemas.microsoft.com/office/drawing/2014/chart" uri="{C3380CC4-5D6E-409C-BE32-E72D297353CC}">
              <c16:uniqueId val="{00000004-E7B5-4936-B451-D3E60C91A37A}"/>
            </c:ext>
          </c:extLst>
        </c:ser>
        <c:dLbls>
          <c:showLegendKey val="0"/>
          <c:showVal val="0"/>
          <c:showCatName val="0"/>
          <c:showSerName val="0"/>
          <c:showPercent val="0"/>
          <c:showBubbleSize val="0"/>
        </c:dLbls>
        <c:gapWidth val="150"/>
        <c:shape val="box"/>
        <c:axId val="172721967"/>
        <c:axId val="172722447"/>
        <c:axId val="0"/>
      </c:bar3DChart>
      <c:catAx>
        <c:axId val="17272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2447"/>
        <c:crosses val="autoZero"/>
        <c:auto val="1"/>
        <c:lblAlgn val="ctr"/>
        <c:lblOffset val="100"/>
        <c:noMultiLvlLbl val="0"/>
      </c:catAx>
      <c:valAx>
        <c:axId val="17272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1967"/>
        <c:crosses val="autoZero"/>
        <c:crossBetween val="between"/>
      </c:valAx>
      <c:spPr>
        <a:noFill/>
        <a:ln>
          <a:noFill/>
        </a:ln>
        <a:effectLst/>
      </c:spPr>
    </c:plotArea>
    <c:legend>
      <c:legendPos val="r"/>
      <c:layout>
        <c:manualLayout>
          <c:xMode val="edge"/>
          <c:yMode val="edge"/>
          <c:x val="0.8390369641294837"/>
          <c:y val="6.8205016039661726E-2"/>
          <c:w val="0.15526339138307629"/>
          <c:h val="0.25838054327500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77178937007874016"/>
          <c:h val="0.60359361329833772"/>
        </c:manualLayout>
      </c:layout>
      <c:bar3DChart>
        <c:barDir val="col"/>
        <c:grouping val="clustered"/>
        <c:varyColors val="0"/>
        <c:ser>
          <c:idx val="0"/>
          <c:order val="0"/>
          <c:tx>
            <c:strRef>
              <c:f>'Pivot Tables'!$B$89:$B$90</c:f>
              <c:strCache>
                <c:ptCount val="1"/>
                <c:pt idx="0">
                  <c:v>Product A</c:v>
                </c:pt>
              </c:strCache>
            </c:strRef>
          </c:tx>
          <c:spPr>
            <a:solidFill>
              <a:schemeClr val="accent3">
                <a:shade val="65000"/>
              </a:schemeClr>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Tables'!$B$91:$B$103</c:f>
              <c:numCache>
                <c:formatCode>General</c:formatCode>
                <c:ptCount val="12"/>
                <c:pt idx="1">
                  <c:v>118136</c:v>
                </c:pt>
                <c:pt idx="2">
                  <c:v>71679</c:v>
                </c:pt>
                <c:pt idx="3">
                  <c:v>272233</c:v>
                </c:pt>
                <c:pt idx="4">
                  <c:v>106208</c:v>
                </c:pt>
                <c:pt idx="5">
                  <c:v>75530</c:v>
                </c:pt>
                <c:pt idx="8">
                  <c:v>116352</c:v>
                </c:pt>
                <c:pt idx="11">
                  <c:v>216641</c:v>
                </c:pt>
              </c:numCache>
            </c:numRef>
          </c:val>
          <c:extLst>
            <c:ext xmlns:c16="http://schemas.microsoft.com/office/drawing/2014/chart" uri="{C3380CC4-5D6E-409C-BE32-E72D297353CC}">
              <c16:uniqueId val="{00000000-F5F6-4918-B304-CCC16C31BD03}"/>
            </c:ext>
          </c:extLst>
        </c:ser>
        <c:ser>
          <c:idx val="1"/>
          <c:order val="1"/>
          <c:tx>
            <c:strRef>
              <c:f>'Pivot Tables'!$C$89:$C$90</c:f>
              <c:strCache>
                <c:ptCount val="1"/>
                <c:pt idx="0">
                  <c:v>Product B</c:v>
                </c:pt>
              </c:strCache>
            </c:strRef>
          </c:tx>
          <c:spPr>
            <a:solidFill>
              <a:schemeClr val="accent3"/>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Tables'!$C$91:$C$103</c:f>
              <c:numCache>
                <c:formatCode>General</c:formatCode>
                <c:ptCount val="12"/>
                <c:pt idx="2">
                  <c:v>108069</c:v>
                </c:pt>
                <c:pt idx="4">
                  <c:v>91777</c:v>
                </c:pt>
                <c:pt idx="5">
                  <c:v>207155</c:v>
                </c:pt>
                <c:pt idx="8">
                  <c:v>252747</c:v>
                </c:pt>
                <c:pt idx="9">
                  <c:v>99592</c:v>
                </c:pt>
                <c:pt idx="10">
                  <c:v>86198</c:v>
                </c:pt>
                <c:pt idx="11">
                  <c:v>95316</c:v>
                </c:pt>
              </c:numCache>
            </c:numRef>
          </c:val>
          <c:extLst>
            <c:ext xmlns:c16="http://schemas.microsoft.com/office/drawing/2014/chart" uri="{C3380CC4-5D6E-409C-BE32-E72D297353CC}">
              <c16:uniqueId val="{00000001-F5F6-4918-B304-CCC16C31BD03}"/>
            </c:ext>
          </c:extLst>
        </c:ser>
        <c:ser>
          <c:idx val="2"/>
          <c:order val="2"/>
          <c:tx>
            <c:strRef>
              <c:f>'Pivot Tables'!$D$89:$D$90</c:f>
              <c:strCache>
                <c:ptCount val="1"/>
                <c:pt idx="0">
                  <c:v>Product C</c:v>
                </c:pt>
              </c:strCache>
            </c:strRef>
          </c:tx>
          <c:spPr>
            <a:solidFill>
              <a:schemeClr val="accent3">
                <a:tint val="65000"/>
              </a:schemeClr>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Tables'!$D$91:$D$103</c:f>
              <c:numCache>
                <c:formatCode>General</c:formatCode>
                <c:ptCount val="12"/>
                <c:pt idx="0">
                  <c:v>225221</c:v>
                </c:pt>
                <c:pt idx="1">
                  <c:v>97122</c:v>
                </c:pt>
                <c:pt idx="2">
                  <c:v>74735</c:v>
                </c:pt>
                <c:pt idx="3">
                  <c:v>104754</c:v>
                </c:pt>
                <c:pt idx="6">
                  <c:v>77400</c:v>
                </c:pt>
                <c:pt idx="7">
                  <c:v>89115</c:v>
                </c:pt>
                <c:pt idx="8">
                  <c:v>171607</c:v>
                </c:pt>
                <c:pt idx="9">
                  <c:v>111975</c:v>
                </c:pt>
                <c:pt idx="10">
                  <c:v>109504</c:v>
                </c:pt>
                <c:pt idx="11">
                  <c:v>183384</c:v>
                </c:pt>
              </c:numCache>
            </c:numRef>
          </c:val>
          <c:extLst>
            <c:ext xmlns:c16="http://schemas.microsoft.com/office/drawing/2014/chart" uri="{C3380CC4-5D6E-409C-BE32-E72D297353CC}">
              <c16:uniqueId val="{00000002-F5F6-4918-B304-CCC16C31BD03}"/>
            </c:ext>
          </c:extLst>
        </c:ser>
        <c:dLbls>
          <c:showLegendKey val="0"/>
          <c:showVal val="0"/>
          <c:showCatName val="0"/>
          <c:showSerName val="0"/>
          <c:showPercent val="0"/>
          <c:showBubbleSize val="0"/>
        </c:dLbls>
        <c:gapWidth val="150"/>
        <c:shape val="box"/>
        <c:axId val="227942543"/>
        <c:axId val="227943023"/>
        <c:axId val="0"/>
      </c:bar3DChart>
      <c:catAx>
        <c:axId val="227942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43023"/>
        <c:crosses val="autoZero"/>
        <c:auto val="1"/>
        <c:lblAlgn val="ctr"/>
        <c:lblOffset val="100"/>
        <c:noMultiLvlLbl val="0"/>
      </c:catAx>
      <c:valAx>
        <c:axId val="22794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42543"/>
        <c:crosses val="autoZero"/>
        <c:crossBetween val="between"/>
      </c:valAx>
      <c:spPr>
        <a:noFill/>
        <a:ln>
          <a:noFill/>
        </a:ln>
        <a:effectLst/>
      </c:spPr>
    </c:plotArea>
    <c:legend>
      <c:legendPos val="r"/>
      <c:layout>
        <c:manualLayout>
          <c:xMode val="edge"/>
          <c:yMode val="edge"/>
          <c:x val="0.83625918635170604"/>
          <c:y val="2.6330198308544765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2022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217893700787402"/>
          <c:h val="0.60359361329833772"/>
        </c:manualLayout>
      </c:layout>
      <c:bar3DChart>
        <c:barDir val="col"/>
        <c:grouping val="clustered"/>
        <c:varyColors val="0"/>
        <c:ser>
          <c:idx val="0"/>
          <c:order val="0"/>
          <c:tx>
            <c:strRef>
              <c:f>'Pivot Tables'!$B$107:$B$108</c:f>
              <c:strCache>
                <c:ptCount val="1"/>
                <c:pt idx="0">
                  <c:v>Product A</c:v>
                </c:pt>
              </c:strCache>
            </c:strRef>
          </c:tx>
          <c:spPr>
            <a:solidFill>
              <a:schemeClr val="accent3">
                <a:shade val="65000"/>
              </a:schemeClr>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Tables'!$B$109:$B$121</c:f>
              <c:numCache>
                <c:formatCode>General</c:formatCode>
                <c:ptCount val="12"/>
                <c:pt idx="0">
                  <c:v>256200</c:v>
                </c:pt>
                <c:pt idx="1">
                  <c:v>167972</c:v>
                </c:pt>
                <c:pt idx="3">
                  <c:v>261590</c:v>
                </c:pt>
                <c:pt idx="5">
                  <c:v>28667</c:v>
                </c:pt>
                <c:pt idx="6">
                  <c:v>49713</c:v>
                </c:pt>
                <c:pt idx="9">
                  <c:v>4717</c:v>
                </c:pt>
                <c:pt idx="10">
                  <c:v>65099</c:v>
                </c:pt>
              </c:numCache>
            </c:numRef>
          </c:val>
          <c:extLst>
            <c:ext xmlns:c16="http://schemas.microsoft.com/office/drawing/2014/chart" uri="{C3380CC4-5D6E-409C-BE32-E72D297353CC}">
              <c16:uniqueId val="{00000000-64A3-486B-B807-F0F2C50D8913}"/>
            </c:ext>
          </c:extLst>
        </c:ser>
        <c:ser>
          <c:idx val="1"/>
          <c:order val="1"/>
          <c:tx>
            <c:strRef>
              <c:f>'Pivot Tables'!$C$107:$C$108</c:f>
              <c:strCache>
                <c:ptCount val="1"/>
                <c:pt idx="0">
                  <c:v>Product B</c:v>
                </c:pt>
              </c:strCache>
            </c:strRef>
          </c:tx>
          <c:spPr>
            <a:solidFill>
              <a:schemeClr val="accent3"/>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Tables'!$C$109:$C$121</c:f>
              <c:numCache>
                <c:formatCode>General</c:formatCode>
                <c:ptCount val="12"/>
                <c:pt idx="0">
                  <c:v>38963</c:v>
                </c:pt>
                <c:pt idx="2">
                  <c:v>127518</c:v>
                </c:pt>
                <c:pt idx="5">
                  <c:v>9865</c:v>
                </c:pt>
                <c:pt idx="6">
                  <c:v>84527</c:v>
                </c:pt>
                <c:pt idx="7">
                  <c:v>67958</c:v>
                </c:pt>
                <c:pt idx="9">
                  <c:v>32219</c:v>
                </c:pt>
                <c:pt idx="11">
                  <c:v>40262</c:v>
                </c:pt>
              </c:numCache>
            </c:numRef>
          </c:val>
          <c:extLst>
            <c:ext xmlns:c16="http://schemas.microsoft.com/office/drawing/2014/chart" uri="{C3380CC4-5D6E-409C-BE32-E72D297353CC}">
              <c16:uniqueId val="{00000001-64A3-486B-B807-F0F2C50D8913}"/>
            </c:ext>
          </c:extLst>
        </c:ser>
        <c:ser>
          <c:idx val="2"/>
          <c:order val="2"/>
          <c:tx>
            <c:strRef>
              <c:f>'Pivot Tables'!$D$107:$D$108</c:f>
              <c:strCache>
                <c:ptCount val="1"/>
                <c:pt idx="0">
                  <c:v>Product C</c:v>
                </c:pt>
              </c:strCache>
            </c:strRef>
          </c:tx>
          <c:spPr>
            <a:solidFill>
              <a:schemeClr val="accent3">
                <a:tint val="65000"/>
              </a:schemeClr>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Tables'!$D$109:$D$121</c:f>
              <c:numCache>
                <c:formatCode>General</c:formatCode>
                <c:ptCount val="12"/>
                <c:pt idx="2">
                  <c:v>98044</c:v>
                </c:pt>
                <c:pt idx="3">
                  <c:v>37808</c:v>
                </c:pt>
                <c:pt idx="4">
                  <c:v>121896</c:v>
                </c:pt>
                <c:pt idx="6">
                  <c:v>19415</c:v>
                </c:pt>
                <c:pt idx="7">
                  <c:v>46457</c:v>
                </c:pt>
                <c:pt idx="8">
                  <c:v>35669</c:v>
                </c:pt>
                <c:pt idx="11">
                  <c:v>71845</c:v>
                </c:pt>
              </c:numCache>
            </c:numRef>
          </c:val>
          <c:extLst>
            <c:ext xmlns:c16="http://schemas.microsoft.com/office/drawing/2014/chart" uri="{C3380CC4-5D6E-409C-BE32-E72D297353CC}">
              <c16:uniqueId val="{00000002-64A3-486B-B807-F0F2C50D8913}"/>
            </c:ext>
          </c:extLst>
        </c:ser>
        <c:dLbls>
          <c:showLegendKey val="0"/>
          <c:showVal val="0"/>
          <c:showCatName val="0"/>
          <c:showSerName val="0"/>
          <c:showPercent val="0"/>
          <c:showBubbleSize val="0"/>
        </c:dLbls>
        <c:gapWidth val="150"/>
        <c:shape val="box"/>
        <c:axId val="1878245471"/>
        <c:axId val="1878250751"/>
        <c:axId val="0"/>
      </c:bar3DChart>
      <c:catAx>
        <c:axId val="1878245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50751"/>
        <c:crosses val="autoZero"/>
        <c:auto val="1"/>
        <c:lblAlgn val="ctr"/>
        <c:lblOffset val="100"/>
        <c:noMultiLvlLbl val="0"/>
      </c:catAx>
      <c:valAx>
        <c:axId val="187825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45471"/>
        <c:crosses val="autoZero"/>
        <c:crossBetween val="between"/>
      </c:valAx>
      <c:spPr>
        <a:noFill/>
        <a:ln>
          <a:noFill/>
        </a:ln>
        <a:effectLst/>
      </c:spPr>
    </c:plotArea>
    <c:legend>
      <c:legendPos val="r"/>
      <c:layout>
        <c:manualLayout>
          <c:xMode val="edge"/>
          <c:yMode val="edge"/>
          <c:x val="0.83625918635170604"/>
          <c:y val="9.5774642752989206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55963809450414"/>
          <c:y val="4.228410876371403E-2"/>
          <c:w val="0.80790048118985125"/>
          <c:h val="0.7243806503353748"/>
        </c:manualLayout>
      </c:layout>
      <c:bar3DChart>
        <c:barDir val="col"/>
        <c:grouping val="clustered"/>
        <c:varyColors val="0"/>
        <c:ser>
          <c:idx val="0"/>
          <c:order val="0"/>
          <c:tx>
            <c:strRef>
              <c:f>'Pivot Tables'!$B$124:$B$125</c:f>
              <c:strCache>
                <c:ptCount val="1"/>
                <c:pt idx="0">
                  <c:v>Product A</c:v>
                </c:pt>
              </c:strCache>
            </c:strRef>
          </c:tx>
          <c:spPr>
            <a:solidFill>
              <a:schemeClr val="accent3">
                <a:shade val="65000"/>
              </a:schemeClr>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Tables'!$B$126:$B$138</c:f>
              <c:numCache>
                <c:formatCode>General</c:formatCode>
                <c:ptCount val="12"/>
                <c:pt idx="0">
                  <c:v>70564</c:v>
                </c:pt>
                <c:pt idx="1">
                  <c:v>104636</c:v>
                </c:pt>
                <c:pt idx="2">
                  <c:v>183793</c:v>
                </c:pt>
                <c:pt idx="3">
                  <c:v>57951</c:v>
                </c:pt>
                <c:pt idx="4">
                  <c:v>104622</c:v>
                </c:pt>
                <c:pt idx="5">
                  <c:v>4513</c:v>
                </c:pt>
                <c:pt idx="7">
                  <c:v>44546</c:v>
                </c:pt>
                <c:pt idx="9">
                  <c:v>43660</c:v>
                </c:pt>
                <c:pt idx="10">
                  <c:v>22674</c:v>
                </c:pt>
                <c:pt idx="11">
                  <c:v>3354</c:v>
                </c:pt>
              </c:numCache>
            </c:numRef>
          </c:val>
          <c:extLst>
            <c:ext xmlns:c16="http://schemas.microsoft.com/office/drawing/2014/chart" uri="{C3380CC4-5D6E-409C-BE32-E72D297353CC}">
              <c16:uniqueId val="{00000000-940A-4AFE-9E2B-9670D5FE1DF4}"/>
            </c:ext>
          </c:extLst>
        </c:ser>
        <c:ser>
          <c:idx val="1"/>
          <c:order val="1"/>
          <c:tx>
            <c:strRef>
              <c:f>'Pivot Tables'!$C$124:$C$125</c:f>
              <c:strCache>
                <c:ptCount val="1"/>
                <c:pt idx="0">
                  <c:v>Product B</c:v>
                </c:pt>
              </c:strCache>
            </c:strRef>
          </c:tx>
          <c:spPr>
            <a:solidFill>
              <a:schemeClr val="accent3"/>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Tables'!$C$126:$C$138</c:f>
              <c:numCache>
                <c:formatCode>General</c:formatCode>
                <c:ptCount val="12"/>
                <c:pt idx="0">
                  <c:v>53644</c:v>
                </c:pt>
                <c:pt idx="1">
                  <c:v>142616</c:v>
                </c:pt>
                <c:pt idx="2">
                  <c:v>100318</c:v>
                </c:pt>
                <c:pt idx="3">
                  <c:v>110755</c:v>
                </c:pt>
                <c:pt idx="4">
                  <c:v>124530</c:v>
                </c:pt>
                <c:pt idx="6">
                  <c:v>116736</c:v>
                </c:pt>
                <c:pt idx="7">
                  <c:v>267397</c:v>
                </c:pt>
                <c:pt idx="8">
                  <c:v>3226</c:v>
                </c:pt>
              </c:numCache>
            </c:numRef>
          </c:val>
          <c:extLst>
            <c:ext xmlns:c16="http://schemas.microsoft.com/office/drawing/2014/chart" uri="{C3380CC4-5D6E-409C-BE32-E72D297353CC}">
              <c16:uniqueId val="{00000001-940A-4AFE-9E2B-9670D5FE1DF4}"/>
            </c:ext>
          </c:extLst>
        </c:ser>
        <c:ser>
          <c:idx val="2"/>
          <c:order val="2"/>
          <c:tx>
            <c:strRef>
              <c:f>'Pivot Tables'!$D$124:$D$125</c:f>
              <c:strCache>
                <c:ptCount val="1"/>
                <c:pt idx="0">
                  <c:v>Product C</c:v>
                </c:pt>
              </c:strCache>
            </c:strRef>
          </c:tx>
          <c:spPr>
            <a:solidFill>
              <a:schemeClr val="accent3">
                <a:tint val="65000"/>
              </a:schemeClr>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Tables'!$D$126:$D$138</c:f>
              <c:numCache>
                <c:formatCode>General</c:formatCode>
                <c:ptCount val="12"/>
                <c:pt idx="0">
                  <c:v>58774</c:v>
                </c:pt>
                <c:pt idx="2">
                  <c:v>141422</c:v>
                </c:pt>
                <c:pt idx="4">
                  <c:v>96045</c:v>
                </c:pt>
                <c:pt idx="9">
                  <c:v>98289</c:v>
                </c:pt>
                <c:pt idx="10">
                  <c:v>21942</c:v>
                </c:pt>
                <c:pt idx="11">
                  <c:v>273456</c:v>
                </c:pt>
              </c:numCache>
            </c:numRef>
          </c:val>
          <c:extLst>
            <c:ext xmlns:c16="http://schemas.microsoft.com/office/drawing/2014/chart" uri="{C3380CC4-5D6E-409C-BE32-E72D297353CC}">
              <c16:uniqueId val="{00000001-273B-4954-9462-A1ADB6163450}"/>
            </c:ext>
          </c:extLst>
        </c:ser>
        <c:dLbls>
          <c:showLegendKey val="0"/>
          <c:showVal val="0"/>
          <c:showCatName val="0"/>
          <c:showSerName val="0"/>
          <c:showPercent val="0"/>
          <c:showBubbleSize val="0"/>
        </c:dLbls>
        <c:gapWidth val="150"/>
        <c:shape val="box"/>
        <c:axId val="172678287"/>
        <c:axId val="172669647"/>
        <c:axId val="0"/>
      </c:bar3DChart>
      <c:catAx>
        <c:axId val="17267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9647"/>
        <c:crosses val="autoZero"/>
        <c:auto val="1"/>
        <c:lblAlgn val="ctr"/>
        <c:lblOffset val="100"/>
        <c:noMultiLvlLbl val="0"/>
      </c:catAx>
      <c:valAx>
        <c:axId val="17266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8287"/>
        <c:crosses val="autoZero"/>
        <c:crossBetween val="between"/>
      </c:valAx>
      <c:spPr>
        <a:noFill/>
        <a:ln>
          <a:noFill/>
        </a:ln>
        <a:effectLst/>
      </c:spPr>
    </c:plotArea>
    <c:legend>
      <c:legendPos val="r"/>
      <c:layout>
        <c:manualLayout>
          <c:xMode val="edge"/>
          <c:yMode val="edge"/>
          <c:x val="0.80848140857392814"/>
          <c:y val="4.021908719743366E-2"/>
          <c:w val="0.14483954919301475"/>
          <c:h val="0.21929297387415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Tables!PivotTable2</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Sales Report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66726880421142"/>
          <c:y val="0.25022710362689399"/>
          <c:w val="0.81161532029437133"/>
          <c:h val="0.52562252577053403"/>
        </c:manualLayout>
      </c:layout>
      <c:bar3DChart>
        <c:barDir val="col"/>
        <c:grouping val="clustered"/>
        <c:varyColors val="0"/>
        <c:ser>
          <c:idx val="0"/>
          <c:order val="0"/>
          <c:tx>
            <c:strRef>
              <c:f>'Pivot Tables'!$B$19:$B$20</c:f>
              <c:strCache>
                <c:ptCount val="1"/>
                <c:pt idx="0">
                  <c:v>Product A</c:v>
                </c:pt>
              </c:strCache>
            </c:strRef>
          </c:tx>
          <c:spPr>
            <a:solidFill>
              <a:schemeClr val="accent1"/>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Tables'!$B$21:$B$33</c:f>
              <c:numCache>
                <c:formatCode>General</c:formatCode>
                <c:ptCount val="12"/>
                <c:pt idx="0">
                  <c:v>170313</c:v>
                </c:pt>
                <c:pt idx="1">
                  <c:v>177505</c:v>
                </c:pt>
                <c:pt idx="2">
                  <c:v>553102</c:v>
                </c:pt>
                <c:pt idx="3">
                  <c:v>132093</c:v>
                </c:pt>
                <c:pt idx="4">
                  <c:v>186807</c:v>
                </c:pt>
                <c:pt idx="5">
                  <c:v>120056</c:v>
                </c:pt>
                <c:pt idx="7">
                  <c:v>140397</c:v>
                </c:pt>
                <c:pt idx="9">
                  <c:v>130306</c:v>
                </c:pt>
                <c:pt idx="10">
                  <c:v>139954</c:v>
                </c:pt>
                <c:pt idx="11">
                  <c:v>103709</c:v>
                </c:pt>
              </c:numCache>
            </c:numRef>
          </c:val>
          <c:extLst>
            <c:ext xmlns:c16="http://schemas.microsoft.com/office/drawing/2014/chart" uri="{C3380CC4-5D6E-409C-BE32-E72D297353CC}">
              <c16:uniqueId val="{00000000-1F4C-4C2A-9D53-D767BAED7C53}"/>
            </c:ext>
          </c:extLst>
        </c:ser>
        <c:ser>
          <c:idx val="1"/>
          <c:order val="1"/>
          <c:tx>
            <c:strRef>
              <c:f>'Pivot Tables'!$C$19:$C$20</c:f>
              <c:strCache>
                <c:ptCount val="1"/>
                <c:pt idx="0">
                  <c:v>Product B</c:v>
                </c:pt>
              </c:strCache>
            </c:strRef>
          </c:tx>
          <c:spPr>
            <a:solidFill>
              <a:schemeClr val="accent2"/>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Tables'!$C$21:$C$33</c:f>
              <c:numCache>
                <c:formatCode>General</c:formatCode>
                <c:ptCount val="12"/>
                <c:pt idx="0">
                  <c:v>149115</c:v>
                </c:pt>
                <c:pt idx="1">
                  <c:v>329867</c:v>
                </c:pt>
                <c:pt idx="2">
                  <c:v>176213</c:v>
                </c:pt>
                <c:pt idx="3">
                  <c:v>320916</c:v>
                </c:pt>
                <c:pt idx="4">
                  <c:v>197379</c:v>
                </c:pt>
                <c:pt idx="6">
                  <c:v>306244</c:v>
                </c:pt>
                <c:pt idx="7">
                  <c:v>511470</c:v>
                </c:pt>
                <c:pt idx="8">
                  <c:v>102693</c:v>
                </c:pt>
              </c:numCache>
            </c:numRef>
          </c:val>
          <c:extLst>
            <c:ext xmlns:c16="http://schemas.microsoft.com/office/drawing/2014/chart" uri="{C3380CC4-5D6E-409C-BE32-E72D297353CC}">
              <c16:uniqueId val="{00000001-1F4C-4C2A-9D53-D767BAED7C53}"/>
            </c:ext>
          </c:extLst>
        </c:ser>
        <c:ser>
          <c:idx val="2"/>
          <c:order val="2"/>
          <c:tx>
            <c:strRef>
              <c:f>'Pivot Tables'!$D$19:$D$20</c:f>
              <c:strCache>
                <c:ptCount val="1"/>
                <c:pt idx="0">
                  <c:v>Product C</c:v>
                </c:pt>
              </c:strCache>
            </c:strRef>
          </c:tx>
          <c:spPr>
            <a:solidFill>
              <a:schemeClr val="accent3"/>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Tables'!$D$21:$D$33</c:f>
              <c:numCache>
                <c:formatCode>General</c:formatCode>
                <c:ptCount val="12"/>
                <c:pt idx="0">
                  <c:v>130080</c:v>
                </c:pt>
                <c:pt idx="2">
                  <c:v>319320</c:v>
                </c:pt>
                <c:pt idx="4">
                  <c:v>166235</c:v>
                </c:pt>
                <c:pt idx="9">
                  <c:v>285900</c:v>
                </c:pt>
                <c:pt idx="10">
                  <c:v>118047</c:v>
                </c:pt>
                <c:pt idx="11">
                  <c:v>564551</c:v>
                </c:pt>
              </c:numCache>
            </c:numRef>
          </c:val>
          <c:extLst>
            <c:ext xmlns:c16="http://schemas.microsoft.com/office/drawing/2014/chart" uri="{C3380CC4-5D6E-409C-BE32-E72D297353CC}">
              <c16:uniqueId val="{00000001-4113-4876-947D-22C188FF3010}"/>
            </c:ext>
          </c:extLst>
        </c:ser>
        <c:dLbls>
          <c:showLegendKey val="0"/>
          <c:showVal val="0"/>
          <c:showCatName val="0"/>
          <c:showSerName val="0"/>
          <c:showPercent val="0"/>
          <c:showBubbleSize val="0"/>
        </c:dLbls>
        <c:gapWidth val="150"/>
        <c:shape val="box"/>
        <c:axId val="1731825903"/>
        <c:axId val="1731826863"/>
        <c:axId val="0"/>
      </c:bar3DChart>
      <c:catAx>
        <c:axId val="173182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26863"/>
        <c:crosses val="autoZero"/>
        <c:auto val="1"/>
        <c:lblAlgn val="ctr"/>
        <c:lblOffset val="100"/>
        <c:noMultiLvlLbl val="0"/>
      </c:catAx>
      <c:valAx>
        <c:axId val="173182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25903"/>
        <c:crosses val="autoZero"/>
        <c:crossBetween val="between"/>
      </c:valAx>
      <c:spPr>
        <a:noFill/>
        <a:ln>
          <a:noFill/>
        </a:ln>
        <a:effectLst/>
      </c:spPr>
    </c:plotArea>
    <c:legend>
      <c:legendPos val="r"/>
      <c:layout>
        <c:manualLayout>
          <c:xMode val="edge"/>
          <c:yMode val="edge"/>
          <c:x val="0.81772143027834865"/>
          <c:y val="3.481831346191748E-2"/>
          <c:w val="0.14478598778590504"/>
          <c:h val="0.24055016503304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30988335244462"/>
          <c:y val="0.15481552692218778"/>
          <c:w val="0.79401159230096241"/>
          <c:h val="0.72986840186643331"/>
        </c:manualLayout>
      </c:layout>
      <c:bar3DChart>
        <c:barDir val="col"/>
        <c:grouping val="clustered"/>
        <c:varyColors val="0"/>
        <c:ser>
          <c:idx val="0"/>
          <c:order val="0"/>
          <c:tx>
            <c:strRef>
              <c:f>'Pivot Tables'!$B$142:$B$143</c:f>
              <c:strCache>
                <c:ptCount val="1"/>
                <c:pt idx="0">
                  <c:v>Product A</c:v>
                </c:pt>
              </c:strCache>
            </c:strRef>
          </c:tx>
          <c:spPr>
            <a:solidFill>
              <a:schemeClr val="accent3">
                <a:shade val="65000"/>
              </a:schemeClr>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Tables'!$B$144:$B$156</c:f>
              <c:numCache>
                <c:formatCode>General</c:formatCode>
                <c:ptCount val="12"/>
                <c:pt idx="1">
                  <c:v>54131</c:v>
                </c:pt>
                <c:pt idx="2">
                  <c:v>113388</c:v>
                </c:pt>
                <c:pt idx="3">
                  <c:v>156469</c:v>
                </c:pt>
                <c:pt idx="4">
                  <c:v>38603</c:v>
                </c:pt>
                <c:pt idx="5">
                  <c:v>46429</c:v>
                </c:pt>
                <c:pt idx="8">
                  <c:v>38717</c:v>
                </c:pt>
                <c:pt idx="11">
                  <c:v>89630</c:v>
                </c:pt>
              </c:numCache>
            </c:numRef>
          </c:val>
          <c:extLst>
            <c:ext xmlns:c16="http://schemas.microsoft.com/office/drawing/2014/chart" uri="{C3380CC4-5D6E-409C-BE32-E72D297353CC}">
              <c16:uniqueId val="{00000000-B40A-489B-8479-CF6872525EB5}"/>
            </c:ext>
          </c:extLst>
        </c:ser>
        <c:ser>
          <c:idx val="1"/>
          <c:order val="1"/>
          <c:tx>
            <c:strRef>
              <c:f>'Pivot Tables'!$C$142:$C$143</c:f>
              <c:strCache>
                <c:ptCount val="1"/>
                <c:pt idx="0">
                  <c:v>Product B</c:v>
                </c:pt>
              </c:strCache>
            </c:strRef>
          </c:tx>
          <c:spPr>
            <a:solidFill>
              <a:schemeClr val="accent3"/>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Tables'!$C$144:$C$156</c:f>
              <c:numCache>
                <c:formatCode>General</c:formatCode>
                <c:ptCount val="12"/>
                <c:pt idx="2">
                  <c:v>64055</c:v>
                </c:pt>
                <c:pt idx="4">
                  <c:v>88261</c:v>
                </c:pt>
                <c:pt idx="5">
                  <c:v>106523</c:v>
                </c:pt>
                <c:pt idx="8">
                  <c:v>235227</c:v>
                </c:pt>
                <c:pt idx="9">
                  <c:v>51401</c:v>
                </c:pt>
                <c:pt idx="10">
                  <c:v>47629</c:v>
                </c:pt>
                <c:pt idx="11">
                  <c:v>30629</c:v>
                </c:pt>
              </c:numCache>
            </c:numRef>
          </c:val>
          <c:extLst>
            <c:ext xmlns:c16="http://schemas.microsoft.com/office/drawing/2014/chart" uri="{C3380CC4-5D6E-409C-BE32-E72D297353CC}">
              <c16:uniqueId val="{00000001-B40A-489B-8479-CF6872525EB5}"/>
            </c:ext>
          </c:extLst>
        </c:ser>
        <c:ser>
          <c:idx val="2"/>
          <c:order val="2"/>
          <c:tx>
            <c:strRef>
              <c:f>'Pivot Tables'!$D$142:$D$143</c:f>
              <c:strCache>
                <c:ptCount val="1"/>
                <c:pt idx="0">
                  <c:v>Product C</c:v>
                </c:pt>
              </c:strCache>
            </c:strRef>
          </c:tx>
          <c:spPr>
            <a:solidFill>
              <a:schemeClr val="accent3">
                <a:tint val="65000"/>
              </a:schemeClr>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Tables'!$D$144:$D$156</c:f>
              <c:numCache>
                <c:formatCode>General</c:formatCode>
                <c:ptCount val="12"/>
                <c:pt idx="0">
                  <c:v>167006</c:v>
                </c:pt>
                <c:pt idx="1">
                  <c:v>100410</c:v>
                </c:pt>
                <c:pt idx="2">
                  <c:v>111681</c:v>
                </c:pt>
                <c:pt idx="3">
                  <c:v>67328</c:v>
                </c:pt>
                <c:pt idx="6">
                  <c:v>65616</c:v>
                </c:pt>
                <c:pt idx="7">
                  <c:v>107239</c:v>
                </c:pt>
                <c:pt idx="8">
                  <c:v>59990</c:v>
                </c:pt>
                <c:pt idx="9">
                  <c:v>-2152</c:v>
                </c:pt>
                <c:pt idx="10">
                  <c:v>78034</c:v>
                </c:pt>
                <c:pt idx="11">
                  <c:v>181952</c:v>
                </c:pt>
              </c:numCache>
            </c:numRef>
          </c:val>
          <c:extLst>
            <c:ext xmlns:c16="http://schemas.microsoft.com/office/drawing/2014/chart" uri="{C3380CC4-5D6E-409C-BE32-E72D297353CC}">
              <c16:uniqueId val="{00000002-B40A-489B-8479-CF6872525EB5}"/>
            </c:ext>
          </c:extLst>
        </c:ser>
        <c:dLbls>
          <c:showLegendKey val="0"/>
          <c:showVal val="0"/>
          <c:showCatName val="0"/>
          <c:showSerName val="0"/>
          <c:showPercent val="0"/>
          <c:showBubbleSize val="0"/>
        </c:dLbls>
        <c:gapWidth val="150"/>
        <c:shape val="box"/>
        <c:axId val="272053567"/>
        <c:axId val="272055487"/>
        <c:axId val="0"/>
      </c:bar3DChart>
      <c:catAx>
        <c:axId val="27205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55487"/>
        <c:crosses val="autoZero"/>
        <c:auto val="1"/>
        <c:lblAlgn val="ctr"/>
        <c:lblOffset val="100"/>
        <c:noMultiLvlLbl val="0"/>
      </c:catAx>
      <c:valAx>
        <c:axId val="27205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53567"/>
        <c:crosses val="autoZero"/>
        <c:crossBetween val="between"/>
      </c:valAx>
      <c:spPr>
        <a:noFill/>
        <a:ln>
          <a:noFill/>
        </a:ln>
        <a:effectLst/>
      </c:spPr>
    </c:plotArea>
    <c:legend>
      <c:legendPos val="r"/>
      <c:layout>
        <c:manualLayout>
          <c:xMode val="edge"/>
          <c:yMode val="edge"/>
          <c:x val="0.83053041707801356"/>
          <c:y val="1.5677467330824684E-2"/>
          <c:w val="0.1442964007647420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Region Wise New Customers in All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86846471777235"/>
          <c:y val="0.17171295770061409"/>
          <c:w val="0.76835092165203489"/>
          <c:h val="0.72088764946048411"/>
        </c:manualLayout>
      </c:layout>
      <c:bar3DChart>
        <c:barDir val="bar"/>
        <c:grouping val="clustered"/>
        <c:varyColors val="0"/>
        <c:ser>
          <c:idx val="0"/>
          <c:order val="0"/>
          <c:tx>
            <c:strRef>
              <c:f>'Pivot Tables'!$B$176:$B$177</c:f>
              <c:strCache>
                <c:ptCount val="1"/>
                <c:pt idx="0">
                  <c:v>2022</c:v>
                </c:pt>
              </c:strCache>
            </c:strRef>
          </c:tx>
          <c:spPr>
            <a:solidFill>
              <a:schemeClr val="accent3">
                <a:shade val="65000"/>
              </a:schemeClr>
            </a:solidFill>
            <a:ln>
              <a:noFill/>
            </a:ln>
            <a:effectLst/>
            <a:sp3d/>
          </c:spPr>
          <c:invertIfNegative val="0"/>
          <c:cat>
            <c:strRef>
              <c:f>'Pivot Tables'!$A$178:$A$181</c:f>
              <c:strCache>
                <c:ptCount val="4"/>
                <c:pt idx="0">
                  <c:v>East</c:v>
                </c:pt>
                <c:pt idx="1">
                  <c:v>North</c:v>
                </c:pt>
                <c:pt idx="2">
                  <c:v>South</c:v>
                </c:pt>
                <c:pt idx="3">
                  <c:v>West</c:v>
                </c:pt>
              </c:strCache>
            </c:strRef>
          </c:cat>
          <c:val>
            <c:numRef>
              <c:f>'Pivot Tables'!$B$178:$B$181</c:f>
              <c:numCache>
                <c:formatCode>General</c:formatCode>
                <c:ptCount val="4"/>
                <c:pt idx="0">
                  <c:v>223</c:v>
                </c:pt>
                <c:pt idx="1">
                  <c:v>348</c:v>
                </c:pt>
                <c:pt idx="2">
                  <c:v>310</c:v>
                </c:pt>
                <c:pt idx="3">
                  <c:v>112</c:v>
                </c:pt>
              </c:numCache>
            </c:numRef>
          </c:val>
          <c:extLst>
            <c:ext xmlns:c16="http://schemas.microsoft.com/office/drawing/2014/chart" uri="{C3380CC4-5D6E-409C-BE32-E72D297353CC}">
              <c16:uniqueId val="{00000000-CD5D-41E4-BD15-39D6E7544FE3}"/>
            </c:ext>
          </c:extLst>
        </c:ser>
        <c:ser>
          <c:idx val="1"/>
          <c:order val="1"/>
          <c:tx>
            <c:strRef>
              <c:f>'Pivot Tables'!$C$176:$C$177</c:f>
              <c:strCache>
                <c:ptCount val="1"/>
                <c:pt idx="0">
                  <c:v>2023</c:v>
                </c:pt>
              </c:strCache>
            </c:strRef>
          </c:tx>
          <c:spPr>
            <a:solidFill>
              <a:schemeClr val="accent3"/>
            </a:solidFill>
            <a:ln>
              <a:noFill/>
            </a:ln>
            <a:effectLst/>
            <a:sp3d/>
          </c:spPr>
          <c:invertIfNegative val="0"/>
          <c:cat>
            <c:strRef>
              <c:f>'Pivot Tables'!$A$178:$A$181</c:f>
              <c:strCache>
                <c:ptCount val="4"/>
                <c:pt idx="0">
                  <c:v>East</c:v>
                </c:pt>
                <c:pt idx="1">
                  <c:v>North</c:v>
                </c:pt>
                <c:pt idx="2">
                  <c:v>South</c:v>
                </c:pt>
                <c:pt idx="3">
                  <c:v>West</c:v>
                </c:pt>
              </c:strCache>
            </c:strRef>
          </c:cat>
          <c:val>
            <c:numRef>
              <c:f>'Pivot Tables'!$C$178:$C$181</c:f>
              <c:numCache>
                <c:formatCode>General</c:formatCode>
                <c:ptCount val="4"/>
                <c:pt idx="0">
                  <c:v>147</c:v>
                </c:pt>
                <c:pt idx="1">
                  <c:v>379</c:v>
                </c:pt>
                <c:pt idx="2">
                  <c:v>242</c:v>
                </c:pt>
                <c:pt idx="3">
                  <c:v>500</c:v>
                </c:pt>
              </c:numCache>
            </c:numRef>
          </c:val>
          <c:extLst>
            <c:ext xmlns:c16="http://schemas.microsoft.com/office/drawing/2014/chart" uri="{C3380CC4-5D6E-409C-BE32-E72D297353CC}">
              <c16:uniqueId val="{0000000A-CD5D-41E4-BD15-39D6E7544FE3}"/>
            </c:ext>
          </c:extLst>
        </c:ser>
        <c:ser>
          <c:idx val="2"/>
          <c:order val="2"/>
          <c:tx>
            <c:strRef>
              <c:f>'Pivot Tables'!$D$176:$D$177</c:f>
              <c:strCache>
                <c:ptCount val="1"/>
                <c:pt idx="0">
                  <c:v>2024</c:v>
                </c:pt>
              </c:strCache>
            </c:strRef>
          </c:tx>
          <c:spPr>
            <a:solidFill>
              <a:schemeClr val="accent3">
                <a:tint val="65000"/>
              </a:schemeClr>
            </a:solidFill>
            <a:ln>
              <a:noFill/>
            </a:ln>
            <a:effectLst/>
            <a:sp3d/>
          </c:spPr>
          <c:invertIfNegative val="0"/>
          <c:cat>
            <c:strRef>
              <c:f>'Pivot Tables'!$A$178:$A$181</c:f>
              <c:strCache>
                <c:ptCount val="4"/>
                <c:pt idx="0">
                  <c:v>East</c:v>
                </c:pt>
                <c:pt idx="1">
                  <c:v>North</c:v>
                </c:pt>
                <c:pt idx="2">
                  <c:v>South</c:v>
                </c:pt>
                <c:pt idx="3">
                  <c:v>West</c:v>
                </c:pt>
              </c:strCache>
            </c:strRef>
          </c:cat>
          <c:val>
            <c:numRef>
              <c:f>'Pivot Tables'!$D$178:$D$181</c:f>
              <c:numCache>
                <c:formatCode>General</c:formatCode>
                <c:ptCount val="4"/>
                <c:pt idx="0">
                  <c:v>259</c:v>
                </c:pt>
                <c:pt idx="1">
                  <c:v>215</c:v>
                </c:pt>
                <c:pt idx="2">
                  <c:v>502</c:v>
                </c:pt>
                <c:pt idx="3">
                  <c:v>222</c:v>
                </c:pt>
              </c:numCache>
            </c:numRef>
          </c:val>
          <c:extLst>
            <c:ext xmlns:c16="http://schemas.microsoft.com/office/drawing/2014/chart" uri="{C3380CC4-5D6E-409C-BE32-E72D297353CC}">
              <c16:uniqueId val="{0000000B-CD5D-41E4-BD15-39D6E7544FE3}"/>
            </c:ext>
          </c:extLst>
        </c:ser>
        <c:dLbls>
          <c:showLegendKey val="0"/>
          <c:showVal val="0"/>
          <c:showCatName val="0"/>
          <c:showSerName val="0"/>
          <c:showPercent val="0"/>
          <c:showBubbleSize val="0"/>
        </c:dLbls>
        <c:gapWidth val="150"/>
        <c:shape val="box"/>
        <c:axId val="423974015"/>
        <c:axId val="423976415"/>
        <c:axId val="0"/>
      </c:bar3DChart>
      <c:catAx>
        <c:axId val="423974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76415"/>
        <c:crosses val="autoZero"/>
        <c:auto val="1"/>
        <c:lblAlgn val="ctr"/>
        <c:lblOffset val="100"/>
        <c:noMultiLvlLbl val="0"/>
      </c:catAx>
      <c:valAx>
        <c:axId val="423976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74015"/>
        <c:crosses val="autoZero"/>
        <c:crossBetween val="between"/>
      </c:valAx>
      <c:spPr>
        <a:noFill/>
        <a:ln>
          <a:noFill/>
        </a:ln>
        <a:effectLst/>
      </c:spPr>
    </c:plotArea>
    <c:legend>
      <c:legendPos val="r"/>
      <c:layout>
        <c:manualLayout>
          <c:xMode val="edge"/>
          <c:yMode val="edge"/>
          <c:x val="0.86821311742811802"/>
          <c:y val="0.36925263609543496"/>
          <c:w val="7.2507021368091701E-2"/>
          <c:h val="0.20710734543116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New Customers in All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8"/>
          <c:w val="0.85897462817147863"/>
          <c:h val="0.60359361329833772"/>
        </c:manualLayout>
      </c:layout>
      <c:lineChart>
        <c:grouping val="standard"/>
        <c:varyColors val="0"/>
        <c:ser>
          <c:idx val="0"/>
          <c:order val="0"/>
          <c:tx>
            <c:strRef>
              <c:f>'Pivot Tables'!$B$160:$B$161</c:f>
              <c:strCache>
                <c:ptCount val="1"/>
                <c:pt idx="0">
                  <c:v>2022</c:v>
                </c:pt>
              </c:strCache>
            </c:strRef>
          </c:tx>
          <c:spPr>
            <a:ln w="28575" cap="rnd">
              <a:solidFill>
                <a:schemeClr val="accent3">
                  <a:shade val="65000"/>
                </a:schemeClr>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Tables'!$B$162:$B$173</c:f>
              <c:numCache>
                <c:formatCode>General</c:formatCode>
                <c:ptCount val="12"/>
                <c:pt idx="0">
                  <c:v>172</c:v>
                </c:pt>
                <c:pt idx="1">
                  <c:v>70</c:v>
                </c:pt>
                <c:pt idx="2">
                  <c:v>118</c:v>
                </c:pt>
                <c:pt idx="3">
                  <c:v>127</c:v>
                </c:pt>
                <c:pt idx="4">
                  <c:v>23</c:v>
                </c:pt>
                <c:pt idx="5">
                  <c:v>79</c:v>
                </c:pt>
                <c:pt idx="6">
                  <c:v>78</c:v>
                </c:pt>
                <c:pt idx="7">
                  <c:v>101</c:v>
                </c:pt>
                <c:pt idx="8">
                  <c:v>18</c:v>
                </c:pt>
                <c:pt idx="9">
                  <c:v>76</c:v>
                </c:pt>
                <c:pt idx="10">
                  <c:v>48</c:v>
                </c:pt>
                <c:pt idx="11">
                  <c:v>83</c:v>
                </c:pt>
              </c:numCache>
            </c:numRef>
          </c:val>
          <c:smooth val="0"/>
          <c:extLst>
            <c:ext xmlns:c16="http://schemas.microsoft.com/office/drawing/2014/chart" uri="{C3380CC4-5D6E-409C-BE32-E72D297353CC}">
              <c16:uniqueId val="{00000000-DB8B-43C2-8563-60A51523B7C7}"/>
            </c:ext>
          </c:extLst>
        </c:ser>
        <c:ser>
          <c:idx val="1"/>
          <c:order val="1"/>
          <c:tx>
            <c:strRef>
              <c:f>'Pivot Tables'!$C$160:$C$161</c:f>
              <c:strCache>
                <c:ptCount val="1"/>
                <c:pt idx="0">
                  <c:v>2023</c:v>
                </c:pt>
              </c:strCache>
            </c:strRef>
          </c:tx>
          <c:spPr>
            <a:ln w="28575" cap="rnd">
              <a:solidFill>
                <a:schemeClr val="accent3"/>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Tables'!$C$162:$C$173</c:f>
              <c:numCache>
                <c:formatCode>General</c:formatCode>
                <c:ptCount val="12"/>
                <c:pt idx="0">
                  <c:v>115</c:v>
                </c:pt>
                <c:pt idx="1">
                  <c:v>103</c:v>
                </c:pt>
                <c:pt idx="2">
                  <c:v>254</c:v>
                </c:pt>
                <c:pt idx="3">
                  <c:v>103</c:v>
                </c:pt>
                <c:pt idx="4">
                  <c:v>104</c:v>
                </c:pt>
                <c:pt idx="5">
                  <c:v>54</c:v>
                </c:pt>
                <c:pt idx="6">
                  <c:v>77</c:v>
                </c:pt>
                <c:pt idx="7">
                  <c:v>114</c:v>
                </c:pt>
                <c:pt idx="8">
                  <c:v>37</c:v>
                </c:pt>
                <c:pt idx="9">
                  <c:v>68</c:v>
                </c:pt>
                <c:pt idx="10">
                  <c:v>82</c:v>
                </c:pt>
                <c:pt idx="11">
                  <c:v>157</c:v>
                </c:pt>
              </c:numCache>
            </c:numRef>
          </c:val>
          <c:smooth val="0"/>
          <c:extLst>
            <c:ext xmlns:c16="http://schemas.microsoft.com/office/drawing/2014/chart" uri="{C3380CC4-5D6E-409C-BE32-E72D297353CC}">
              <c16:uniqueId val="{00000008-DB8B-43C2-8563-60A51523B7C7}"/>
            </c:ext>
          </c:extLst>
        </c:ser>
        <c:ser>
          <c:idx val="2"/>
          <c:order val="2"/>
          <c:tx>
            <c:strRef>
              <c:f>'Pivot Tables'!$D$160:$D$161</c:f>
              <c:strCache>
                <c:ptCount val="1"/>
                <c:pt idx="0">
                  <c:v>2024</c:v>
                </c:pt>
              </c:strCache>
            </c:strRef>
          </c:tx>
          <c:spPr>
            <a:ln w="28575" cap="rnd">
              <a:solidFill>
                <a:schemeClr val="accent3">
                  <a:tint val="65000"/>
                </a:schemeClr>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Tables'!$D$162:$D$173</c:f>
              <c:numCache>
                <c:formatCode>General</c:formatCode>
                <c:ptCount val="12"/>
                <c:pt idx="0">
                  <c:v>93</c:v>
                </c:pt>
                <c:pt idx="1">
                  <c:v>78</c:v>
                </c:pt>
                <c:pt idx="2">
                  <c:v>136</c:v>
                </c:pt>
                <c:pt idx="3">
                  <c:v>143</c:v>
                </c:pt>
                <c:pt idx="4">
                  <c:v>35</c:v>
                </c:pt>
                <c:pt idx="5">
                  <c:v>104</c:v>
                </c:pt>
                <c:pt idx="6">
                  <c:v>44</c:v>
                </c:pt>
                <c:pt idx="7">
                  <c:v>49</c:v>
                </c:pt>
                <c:pt idx="8">
                  <c:v>201</c:v>
                </c:pt>
                <c:pt idx="9">
                  <c:v>47</c:v>
                </c:pt>
                <c:pt idx="10">
                  <c:v>48</c:v>
                </c:pt>
                <c:pt idx="11">
                  <c:v>220</c:v>
                </c:pt>
              </c:numCache>
            </c:numRef>
          </c:val>
          <c:smooth val="0"/>
          <c:extLst>
            <c:ext xmlns:c16="http://schemas.microsoft.com/office/drawing/2014/chart" uri="{C3380CC4-5D6E-409C-BE32-E72D297353CC}">
              <c16:uniqueId val="{00000009-DB8B-43C2-8563-60A51523B7C7}"/>
            </c:ext>
          </c:extLst>
        </c:ser>
        <c:dLbls>
          <c:showLegendKey val="0"/>
          <c:showVal val="0"/>
          <c:showCatName val="0"/>
          <c:showSerName val="0"/>
          <c:showPercent val="0"/>
          <c:showBubbleSize val="0"/>
        </c:dLbls>
        <c:smooth val="0"/>
        <c:axId val="424019615"/>
        <c:axId val="424021055"/>
      </c:lineChart>
      <c:catAx>
        <c:axId val="42401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21055"/>
        <c:crosses val="autoZero"/>
        <c:auto val="1"/>
        <c:lblAlgn val="ctr"/>
        <c:lblOffset val="100"/>
        <c:noMultiLvlLbl val="0"/>
      </c:catAx>
      <c:valAx>
        <c:axId val="42402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19615"/>
        <c:crosses val="autoZero"/>
        <c:crossBetween val="between"/>
      </c:valAx>
      <c:spPr>
        <a:noFill/>
        <a:ln>
          <a:noFill/>
        </a:ln>
        <a:effectLst/>
      </c:spPr>
    </c:plotArea>
    <c:legend>
      <c:legendPos val="r"/>
      <c:layout>
        <c:manualLayout>
          <c:xMode val="edge"/>
          <c:yMode val="edge"/>
          <c:x val="0.84933333333333327"/>
          <c:y val="3.5589457567804024E-2"/>
          <c:w val="7.6197583285604747E-2"/>
          <c:h val="0.14502056410193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3290048118985127"/>
          <c:h val="0.60359361329833772"/>
        </c:manualLayout>
      </c:layout>
      <c:bar3DChart>
        <c:barDir val="col"/>
        <c:grouping val="clustered"/>
        <c:varyColors val="0"/>
        <c:ser>
          <c:idx val="0"/>
          <c:order val="0"/>
          <c:tx>
            <c:strRef>
              <c:f>'Pivot Tables'!$B$36:$B$37</c:f>
              <c:strCache>
                <c:ptCount val="1"/>
                <c:pt idx="0">
                  <c:v>Product A</c:v>
                </c:pt>
              </c:strCache>
            </c:strRef>
          </c:tx>
          <c:spPr>
            <a:solidFill>
              <a:schemeClr val="accent1"/>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Tables'!$B$38:$B$50</c:f>
              <c:numCache>
                <c:formatCode>General</c:formatCode>
                <c:ptCount val="12"/>
                <c:pt idx="1">
                  <c:v>172267</c:v>
                </c:pt>
                <c:pt idx="2">
                  <c:v>185067</c:v>
                </c:pt>
                <c:pt idx="3">
                  <c:v>428702</c:v>
                </c:pt>
                <c:pt idx="4">
                  <c:v>144811</c:v>
                </c:pt>
                <c:pt idx="5">
                  <c:v>121959</c:v>
                </c:pt>
                <c:pt idx="8">
                  <c:v>155069</c:v>
                </c:pt>
                <c:pt idx="11">
                  <c:v>306271</c:v>
                </c:pt>
              </c:numCache>
            </c:numRef>
          </c:val>
          <c:extLst>
            <c:ext xmlns:c16="http://schemas.microsoft.com/office/drawing/2014/chart" uri="{C3380CC4-5D6E-409C-BE32-E72D297353CC}">
              <c16:uniqueId val="{00000000-442E-4304-871D-E8727C03274F}"/>
            </c:ext>
          </c:extLst>
        </c:ser>
        <c:ser>
          <c:idx val="1"/>
          <c:order val="1"/>
          <c:tx>
            <c:strRef>
              <c:f>'Pivot Tables'!$C$36:$C$37</c:f>
              <c:strCache>
                <c:ptCount val="1"/>
                <c:pt idx="0">
                  <c:v>Product B</c:v>
                </c:pt>
              </c:strCache>
            </c:strRef>
          </c:tx>
          <c:spPr>
            <a:solidFill>
              <a:schemeClr val="accent2"/>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Tables'!$C$38:$C$50</c:f>
              <c:numCache>
                <c:formatCode>General</c:formatCode>
                <c:ptCount val="12"/>
                <c:pt idx="2">
                  <c:v>172124</c:v>
                </c:pt>
                <c:pt idx="4">
                  <c:v>180038</c:v>
                </c:pt>
                <c:pt idx="5">
                  <c:v>313678</c:v>
                </c:pt>
                <c:pt idx="8">
                  <c:v>487974</c:v>
                </c:pt>
                <c:pt idx="9">
                  <c:v>150993</c:v>
                </c:pt>
                <c:pt idx="10">
                  <c:v>133827</c:v>
                </c:pt>
                <c:pt idx="11">
                  <c:v>125945</c:v>
                </c:pt>
              </c:numCache>
            </c:numRef>
          </c:val>
          <c:extLst>
            <c:ext xmlns:c16="http://schemas.microsoft.com/office/drawing/2014/chart" uri="{C3380CC4-5D6E-409C-BE32-E72D297353CC}">
              <c16:uniqueId val="{00000001-442E-4304-871D-E8727C03274F}"/>
            </c:ext>
          </c:extLst>
        </c:ser>
        <c:ser>
          <c:idx val="2"/>
          <c:order val="2"/>
          <c:tx>
            <c:strRef>
              <c:f>'Pivot Tables'!$D$36:$D$37</c:f>
              <c:strCache>
                <c:ptCount val="1"/>
                <c:pt idx="0">
                  <c:v>Product C</c:v>
                </c:pt>
              </c:strCache>
            </c:strRef>
          </c:tx>
          <c:spPr>
            <a:solidFill>
              <a:schemeClr val="accent3"/>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Tables'!$D$38:$D$50</c:f>
              <c:numCache>
                <c:formatCode>General</c:formatCode>
                <c:ptCount val="12"/>
                <c:pt idx="0">
                  <c:v>392227</c:v>
                </c:pt>
                <c:pt idx="1">
                  <c:v>197532</c:v>
                </c:pt>
                <c:pt idx="2">
                  <c:v>186416</c:v>
                </c:pt>
                <c:pt idx="3">
                  <c:v>172082</c:v>
                </c:pt>
                <c:pt idx="6">
                  <c:v>143016</c:v>
                </c:pt>
                <c:pt idx="7">
                  <c:v>196354</c:v>
                </c:pt>
                <c:pt idx="8">
                  <c:v>231597</c:v>
                </c:pt>
                <c:pt idx="9">
                  <c:v>109823</c:v>
                </c:pt>
                <c:pt idx="10">
                  <c:v>187538</c:v>
                </c:pt>
                <c:pt idx="11">
                  <c:v>365336</c:v>
                </c:pt>
              </c:numCache>
            </c:numRef>
          </c:val>
          <c:extLst>
            <c:ext xmlns:c16="http://schemas.microsoft.com/office/drawing/2014/chart" uri="{C3380CC4-5D6E-409C-BE32-E72D297353CC}">
              <c16:uniqueId val="{00000002-442E-4304-871D-E8727C03274F}"/>
            </c:ext>
          </c:extLst>
        </c:ser>
        <c:dLbls>
          <c:showLegendKey val="0"/>
          <c:showVal val="0"/>
          <c:showCatName val="0"/>
          <c:showSerName val="0"/>
          <c:showPercent val="0"/>
          <c:showBubbleSize val="0"/>
        </c:dLbls>
        <c:gapWidth val="150"/>
        <c:shape val="box"/>
        <c:axId val="1727371903"/>
        <c:axId val="1727371423"/>
        <c:axId val="0"/>
      </c:bar3DChart>
      <c:catAx>
        <c:axId val="1727371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71423"/>
        <c:crosses val="autoZero"/>
        <c:auto val="1"/>
        <c:lblAlgn val="ctr"/>
        <c:lblOffset val="100"/>
        <c:noMultiLvlLbl val="0"/>
      </c:catAx>
      <c:valAx>
        <c:axId val="172737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71903"/>
        <c:crosses val="autoZero"/>
        <c:crossBetween val="between"/>
      </c:valAx>
      <c:spPr>
        <a:noFill/>
        <a:ln>
          <a:noFill/>
        </a:ln>
        <a:effectLst/>
      </c:spPr>
    </c:plotArea>
    <c:legend>
      <c:legendPos val="r"/>
      <c:layout>
        <c:manualLayout>
          <c:xMode val="edge"/>
          <c:yMode val="edge"/>
          <c:x val="0.82514807524059486"/>
          <c:y val="6.8205016039661726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2022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2456714785651786"/>
          <c:h val="0.60359361329833772"/>
        </c:manualLayout>
      </c:layout>
      <c:bar3DChart>
        <c:barDir val="col"/>
        <c:grouping val="clustered"/>
        <c:varyColors val="0"/>
        <c:ser>
          <c:idx val="0"/>
          <c:order val="0"/>
          <c:tx>
            <c:strRef>
              <c:f>'Pivot Tables'!$B$54:$B$55</c:f>
              <c:strCache>
                <c:ptCount val="1"/>
                <c:pt idx="0">
                  <c:v>Product A</c:v>
                </c:pt>
              </c:strCache>
            </c:strRef>
          </c:tx>
          <c:spPr>
            <a:solidFill>
              <a:schemeClr val="accent1"/>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Tables'!$B$56:$B$68</c:f>
              <c:numCache>
                <c:formatCode>General</c:formatCode>
                <c:ptCount val="12"/>
                <c:pt idx="0">
                  <c:v>385902</c:v>
                </c:pt>
                <c:pt idx="1">
                  <c:v>278594</c:v>
                </c:pt>
                <c:pt idx="3">
                  <c:v>372819</c:v>
                </c:pt>
                <c:pt idx="5">
                  <c:v>98295</c:v>
                </c:pt>
                <c:pt idx="6">
                  <c:v>79662</c:v>
                </c:pt>
                <c:pt idx="9">
                  <c:v>118702</c:v>
                </c:pt>
                <c:pt idx="10">
                  <c:v>73561</c:v>
                </c:pt>
              </c:numCache>
            </c:numRef>
          </c:val>
          <c:extLst>
            <c:ext xmlns:c16="http://schemas.microsoft.com/office/drawing/2014/chart" uri="{C3380CC4-5D6E-409C-BE32-E72D297353CC}">
              <c16:uniqueId val="{00000000-2A59-46D7-8A3D-B658784D1E9E}"/>
            </c:ext>
          </c:extLst>
        </c:ser>
        <c:ser>
          <c:idx val="1"/>
          <c:order val="1"/>
          <c:tx>
            <c:strRef>
              <c:f>'Pivot Tables'!$C$54:$C$55</c:f>
              <c:strCache>
                <c:ptCount val="1"/>
                <c:pt idx="0">
                  <c:v>Product B</c:v>
                </c:pt>
              </c:strCache>
            </c:strRef>
          </c:tx>
          <c:spPr>
            <a:solidFill>
              <a:schemeClr val="accent2"/>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Tables'!$C$56:$C$68</c:f>
              <c:numCache>
                <c:formatCode>General</c:formatCode>
                <c:ptCount val="12"/>
                <c:pt idx="0">
                  <c:v>116717</c:v>
                </c:pt>
                <c:pt idx="2">
                  <c:v>249607</c:v>
                </c:pt>
                <c:pt idx="5">
                  <c:v>91677</c:v>
                </c:pt>
                <c:pt idx="6">
                  <c:v>107220</c:v>
                </c:pt>
                <c:pt idx="7">
                  <c:v>110111</c:v>
                </c:pt>
                <c:pt idx="9">
                  <c:v>93132</c:v>
                </c:pt>
                <c:pt idx="11">
                  <c:v>114078</c:v>
                </c:pt>
              </c:numCache>
            </c:numRef>
          </c:val>
          <c:extLst>
            <c:ext xmlns:c16="http://schemas.microsoft.com/office/drawing/2014/chart" uri="{C3380CC4-5D6E-409C-BE32-E72D297353CC}">
              <c16:uniqueId val="{00000001-2A59-46D7-8A3D-B658784D1E9E}"/>
            </c:ext>
          </c:extLst>
        </c:ser>
        <c:ser>
          <c:idx val="2"/>
          <c:order val="2"/>
          <c:tx>
            <c:strRef>
              <c:f>'Pivot Tables'!$D$54:$D$55</c:f>
              <c:strCache>
                <c:ptCount val="1"/>
                <c:pt idx="0">
                  <c:v>Product C</c:v>
                </c:pt>
              </c:strCache>
            </c:strRef>
          </c:tx>
          <c:spPr>
            <a:solidFill>
              <a:schemeClr val="accent3"/>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Tables'!$D$56:$D$68</c:f>
              <c:numCache>
                <c:formatCode>General</c:formatCode>
                <c:ptCount val="12"/>
                <c:pt idx="2">
                  <c:v>87955</c:v>
                </c:pt>
                <c:pt idx="3">
                  <c:v>116576</c:v>
                </c:pt>
                <c:pt idx="4">
                  <c:v>76910</c:v>
                </c:pt>
                <c:pt idx="6">
                  <c:v>86850</c:v>
                </c:pt>
                <c:pt idx="7">
                  <c:v>73051</c:v>
                </c:pt>
                <c:pt idx="8">
                  <c:v>108756</c:v>
                </c:pt>
                <c:pt idx="11">
                  <c:v>114357</c:v>
                </c:pt>
              </c:numCache>
            </c:numRef>
          </c:val>
          <c:extLst>
            <c:ext xmlns:c16="http://schemas.microsoft.com/office/drawing/2014/chart" uri="{C3380CC4-5D6E-409C-BE32-E72D297353CC}">
              <c16:uniqueId val="{00000002-2A59-46D7-8A3D-B658784D1E9E}"/>
            </c:ext>
          </c:extLst>
        </c:ser>
        <c:dLbls>
          <c:showLegendKey val="0"/>
          <c:showVal val="0"/>
          <c:showCatName val="0"/>
          <c:showSerName val="0"/>
          <c:showPercent val="0"/>
          <c:showBubbleSize val="0"/>
        </c:dLbls>
        <c:gapWidth val="150"/>
        <c:shape val="box"/>
        <c:axId val="1984955375"/>
        <c:axId val="1984961615"/>
        <c:axId val="0"/>
      </c:bar3DChart>
      <c:catAx>
        <c:axId val="198495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61615"/>
        <c:crosses val="autoZero"/>
        <c:auto val="1"/>
        <c:lblAlgn val="ctr"/>
        <c:lblOffset val="100"/>
        <c:noMultiLvlLbl val="0"/>
      </c:catAx>
      <c:valAx>
        <c:axId val="1984961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55375"/>
        <c:crosses val="autoZero"/>
        <c:crossBetween val="between"/>
      </c:valAx>
      <c:spPr>
        <a:noFill/>
        <a:ln>
          <a:noFill/>
        </a:ln>
        <a:effectLst/>
      </c:spPr>
    </c:plotArea>
    <c:legend>
      <c:legendPos val="r"/>
      <c:layout>
        <c:manualLayout>
          <c:xMode val="edge"/>
          <c:yMode val="edge"/>
          <c:x val="0.8390369641294837"/>
          <c:y val="2.6538349372995058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0512270341207359"/>
          <c:h val="0.60359361329833772"/>
        </c:manualLayout>
      </c:layout>
      <c:bar3DChart>
        <c:barDir val="col"/>
        <c:grouping val="clustered"/>
        <c:varyColors val="0"/>
        <c:ser>
          <c:idx val="0"/>
          <c:order val="0"/>
          <c:tx>
            <c:strRef>
              <c:f>'Pivot Tables'!$B$71:$B$72</c:f>
              <c:strCache>
                <c:ptCount val="1"/>
                <c:pt idx="0">
                  <c:v>Product A</c:v>
                </c:pt>
              </c:strCache>
            </c:strRef>
          </c:tx>
          <c:spPr>
            <a:solidFill>
              <a:schemeClr val="accent1"/>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Tables'!$B$73:$B$85</c:f>
              <c:numCache>
                <c:formatCode>General</c:formatCode>
                <c:ptCount val="12"/>
                <c:pt idx="0">
                  <c:v>99749</c:v>
                </c:pt>
                <c:pt idx="1">
                  <c:v>72869</c:v>
                </c:pt>
                <c:pt idx="2">
                  <c:v>369309</c:v>
                </c:pt>
                <c:pt idx="3">
                  <c:v>74142</c:v>
                </c:pt>
                <c:pt idx="4">
                  <c:v>82185</c:v>
                </c:pt>
                <c:pt idx="5">
                  <c:v>115543</c:v>
                </c:pt>
                <c:pt idx="7">
                  <c:v>95851</c:v>
                </c:pt>
                <c:pt idx="9">
                  <c:v>86646</c:v>
                </c:pt>
                <c:pt idx="10">
                  <c:v>117280</c:v>
                </c:pt>
                <c:pt idx="11">
                  <c:v>100355</c:v>
                </c:pt>
              </c:numCache>
            </c:numRef>
          </c:val>
          <c:extLst>
            <c:ext xmlns:c16="http://schemas.microsoft.com/office/drawing/2014/chart" uri="{C3380CC4-5D6E-409C-BE32-E72D297353CC}">
              <c16:uniqueId val="{00000000-CD03-4ECB-8E39-8C0BE64BFBCC}"/>
            </c:ext>
          </c:extLst>
        </c:ser>
        <c:ser>
          <c:idx val="1"/>
          <c:order val="1"/>
          <c:tx>
            <c:strRef>
              <c:f>'Pivot Tables'!$C$71:$C$72</c:f>
              <c:strCache>
                <c:ptCount val="1"/>
                <c:pt idx="0">
                  <c:v>Product B</c:v>
                </c:pt>
              </c:strCache>
            </c:strRef>
          </c:tx>
          <c:spPr>
            <a:solidFill>
              <a:schemeClr val="accent2"/>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Tables'!$C$73:$C$85</c:f>
              <c:numCache>
                <c:formatCode>General</c:formatCode>
                <c:ptCount val="12"/>
                <c:pt idx="0">
                  <c:v>95471</c:v>
                </c:pt>
                <c:pt idx="1">
                  <c:v>187251</c:v>
                </c:pt>
                <c:pt idx="2">
                  <c:v>75895</c:v>
                </c:pt>
                <c:pt idx="3">
                  <c:v>210161</c:v>
                </c:pt>
                <c:pt idx="4">
                  <c:v>72849</c:v>
                </c:pt>
                <c:pt idx="6">
                  <c:v>189508</c:v>
                </c:pt>
                <c:pt idx="7">
                  <c:v>244073</c:v>
                </c:pt>
                <c:pt idx="8">
                  <c:v>99467</c:v>
                </c:pt>
              </c:numCache>
            </c:numRef>
          </c:val>
          <c:extLst>
            <c:ext xmlns:c16="http://schemas.microsoft.com/office/drawing/2014/chart" uri="{C3380CC4-5D6E-409C-BE32-E72D297353CC}">
              <c16:uniqueId val="{00000001-CD03-4ECB-8E39-8C0BE64BFBCC}"/>
            </c:ext>
          </c:extLst>
        </c:ser>
        <c:ser>
          <c:idx val="2"/>
          <c:order val="2"/>
          <c:tx>
            <c:strRef>
              <c:f>'Pivot Tables'!$D$71:$D$72</c:f>
              <c:strCache>
                <c:ptCount val="1"/>
                <c:pt idx="0">
                  <c:v>Product C</c:v>
                </c:pt>
              </c:strCache>
            </c:strRef>
          </c:tx>
          <c:spPr>
            <a:solidFill>
              <a:schemeClr val="accent3"/>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Tables'!$D$73:$D$85</c:f>
              <c:numCache>
                <c:formatCode>General</c:formatCode>
                <c:ptCount val="12"/>
                <c:pt idx="0">
                  <c:v>71306</c:v>
                </c:pt>
                <c:pt idx="2">
                  <c:v>177898</c:v>
                </c:pt>
                <c:pt idx="4">
                  <c:v>70190</c:v>
                </c:pt>
                <c:pt idx="9">
                  <c:v>187611</c:v>
                </c:pt>
                <c:pt idx="10">
                  <c:v>96105</c:v>
                </c:pt>
                <c:pt idx="11">
                  <c:v>291095</c:v>
                </c:pt>
              </c:numCache>
            </c:numRef>
          </c:val>
          <c:extLst>
            <c:ext xmlns:c16="http://schemas.microsoft.com/office/drawing/2014/chart" uri="{C3380CC4-5D6E-409C-BE32-E72D297353CC}">
              <c16:uniqueId val="{00000000-179E-47BD-8FD2-D741C4D00D2D}"/>
            </c:ext>
          </c:extLst>
        </c:ser>
        <c:dLbls>
          <c:showLegendKey val="0"/>
          <c:showVal val="0"/>
          <c:showCatName val="0"/>
          <c:showSerName val="0"/>
          <c:showPercent val="0"/>
          <c:showBubbleSize val="0"/>
        </c:dLbls>
        <c:gapWidth val="150"/>
        <c:shape val="box"/>
        <c:axId val="172721967"/>
        <c:axId val="172722447"/>
        <c:axId val="0"/>
      </c:bar3DChart>
      <c:catAx>
        <c:axId val="17272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2447"/>
        <c:crosses val="autoZero"/>
        <c:auto val="1"/>
        <c:lblAlgn val="ctr"/>
        <c:lblOffset val="100"/>
        <c:noMultiLvlLbl val="0"/>
      </c:catAx>
      <c:valAx>
        <c:axId val="17272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1967"/>
        <c:crosses val="autoZero"/>
        <c:crossBetween val="between"/>
      </c:valAx>
      <c:spPr>
        <a:noFill/>
        <a:ln>
          <a:noFill/>
        </a:ln>
        <a:effectLst/>
      </c:spPr>
    </c:plotArea>
    <c:legend>
      <c:legendPos val="r"/>
      <c:layout>
        <c:manualLayout>
          <c:xMode val="edge"/>
          <c:yMode val="edge"/>
          <c:x val="0.8390369641294837"/>
          <c:y val="6.8205016039661726E-2"/>
          <c:w val="0.14551224944566332"/>
          <c:h val="0.2411497014612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77178937007874016"/>
          <c:h val="0.60359361329833772"/>
        </c:manualLayout>
      </c:layout>
      <c:bar3DChart>
        <c:barDir val="col"/>
        <c:grouping val="clustered"/>
        <c:varyColors val="0"/>
        <c:ser>
          <c:idx val="0"/>
          <c:order val="0"/>
          <c:tx>
            <c:strRef>
              <c:f>'Pivot Tables'!$B$89:$B$90</c:f>
              <c:strCache>
                <c:ptCount val="1"/>
                <c:pt idx="0">
                  <c:v>Product A</c:v>
                </c:pt>
              </c:strCache>
            </c:strRef>
          </c:tx>
          <c:spPr>
            <a:solidFill>
              <a:schemeClr val="accent1"/>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Tables'!$B$91:$B$103</c:f>
              <c:numCache>
                <c:formatCode>General</c:formatCode>
                <c:ptCount val="12"/>
                <c:pt idx="1">
                  <c:v>118136</c:v>
                </c:pt>
                <c:pt idx="2">
                  <c:v>71679</c:v>
                </c:pt>
                <c:pt idx="3">
                  <c:v>272233</c:v>
                </c:pt>
                <c:pt idx="4">
                  <c:v>106208</c:v>
                </c:pt>
                <c:pt idx="5">
                  <c:v>75530</c:v>
                </c:pt>
                <c:pt idx="8">
                  <c:v>116352</c:v>
                </c:pt>
                <c:pt idx="11">
                  <c:v>216641</c:v>
                </c:pt>
              </c:numCache>
            </c:numRef>
          </c:val>
          <c:extLst>
            <c:ext xmlns:c16="http://schemas.microsoft.com/office/drawing/2014/chart" uri="{C3380CC4-5D6E-409C-BE32-E72D297353CC}">
              <c16:uniqueId val="{00000000-82B6-441A-9B17-D4D87CF0FC9E}"/>
            </c:ext>
          </c:extLst>
        </c:ser>
        <c:ser>
          <c:idx val="1"/>
          <c:order val="1"/>
          <c:tx>
            <c:strRef>
              <c:f>'Pivot Tables'!$C$89:$C$90</c:f>
              <c:strCache>
                <c:ptCount val="1"/>
                <c:pt idx="0">
                  <c:v>Product B</c:v>
                </c:pt>
              </c:strCache>
            </c:strRef>
          </c:tx>
          <c:spPr>
            <a:solidFill>
              <a:schemeClr val="accent2"/>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Tables'!$C$91:$C$103</c:f>
              <c:numCache>
                <c:formatCode>General</c:formatCode>
                <c:ptCount val="12"/>
                <c:pt idx="2">
                  <c:v>108069</c:v>
                </c:pt>
                <c:pt idx="4">
                  <c:v>91777</c:v>
                </c:pt>
                <c:pt idx="5">
                  <c:v>207155</c:v>
                </c:pt>
                <c:pt idx="8">
                  <c:v>252747</c:v>
                </c:pt>
                <c:pt idx="9">
                  <c:v>99592</c:v>
                </c:pt>
                <c:pt idx="10">
                  <c:v>86198</c:v>
                </c:pt>
                <c:pt idx="11">
                  <c:v>95316</c:v>
                </c:pt>
              </c:numCache>
            </c:numRef>
          </c:val>
          <c:extLst>
            <c:ext xmlns:c16="http://schemas.microsoft.com/office/drawing/2014/chart" uri="{C3380CC4-5D6E-409C-BE32-E72D297353CC}">
              <c16:uniqueId val="{00000001-82B6-441A-9B17-D4D87CF0FC9E}"/>
            </c:ext>
          </c:extLst>
        </c:ser>
        <c:ser>
          <c:idx val="2"/>
          <c:order val="2"/>
          <c:tx>
            <c:strRef>
              <c:f>'Pivot Tables'!$D$89:$D$90</c:f>
              <c:strCache>
                <c:ptCount val="1"/>
                <c:pt idx="0">
                  <c:v>Product C</c:v>
                </c:pt>
              </c:strCache>
            </c:strRef>
          </c:tx>
          <c:spPr>
            <a:solidFill>
              <a:schemeClr val="accent3"/>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Tables'!$D$91:$D$103</c:f>
              <c:numCache>
                <c:formatCode>General</c:formatCode>
                <c:ptCount val="12"/>
                <c:pt idx="0">
                  <c:v>225221</c:v>
                </c:pt>
                <c:pt idx="1">
                  <c:v>97122</c:v>
                </c:pt>
                <c:pt idx="2">
                  <c:v>74735</c:v>
                </c:pt>
                <c:pt idx="3">
                  <c:v>104754</c:v>
                </c:pt>
                <c:pt idx="6">
                  <c:v>77400</c:v>
                </c:pt>
                <c:pt idx="7">
                  <c:v>89115</c:v>
                </c:pt>
                <c:pt idx="8">
                  <c:v>171607</c:v>
                </c:pt>
                <c:pt idx="9">
                  <c:v>111975</c:v>
                </c:pt>
                <c:pt idx="10">
                  <c:v>109504</c:v>
                </c:pt>
                <c:pt idx="11">
                  <c:v>183384</c:v>
                </c:pt>
              </c:numCache>
            </c:numRef>
          </c:val>
          <c:extLst>
            <c:ext xmlns:c16="http://schemas.microsoft.com/office/drawing/2014/chart" uri="{C3380CC4-5D6E-409C-BE32-E72D297353CC}">
              <c16:uniqueId val="{00000002-82B6-441A-9B17-D4D87CF0FC9E}"/>
            </c:ext>
          </c:extLst>
        </c:ser>
        <c:dLbls>
          <c:showLegendKey val="0"/>
          <c:showVal val="0"/>
          <c:showCatName val="0"/>
          <c:showSerName val="0"/>
          <c:showPercent val="0"/>
          <c:showBubbleSize val="0"/>
        </c:dLbls>
        <c:gapWidth val="150"/>
        <c:shape val="box"/>
        <c:axId val="227942543"/>
        <c:axId val="227943023"/>
        <c:axId val="0"/>
      </c:bar3DChart>
      <c:catAx>
        <c:axId val="227942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43023"/>
        <c:crosses val="autoZero"/>
        <c:auto val="1"/>
        <c:lblAlgn val="ctr"/>
        <c:lblOffset val="100"/>
        <c:noMultiLvlLbl val="0"/>
      </c:catAx>
      <c:valAx>
        <c:axId val="22794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42543"/>
        <c:crosses val="autoZero"/>
        <c:crossBetween val="between"/>
      </c:valAx>
      <c:spPr>
        <a:noFill/>
        <a:ln>
          <a:noFill/>
        </a:ln>
        <a:effectLst/>
      </c:spPr>
    </c:plotArea>
    <c:legend>
      <c:legendPos val="r"/>
      <c:layout>
        <c:manualLayout>
          <c:xMode val="edge"/>
          <c:yMode val="edge"/>
          <c:x val="0.83625918635170604"/>
          <c:y val="2.6330198308544765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2022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217893700787402"/>
          <c:h val="0.60359361329833772"/>
        </c:manualLayout>
      </c:layout>
      <c:bar3DChart>
        <c:barDir val="col"/>
        <c:grouping val="clustered"/>
        <c:varyColors val="0"/>
        <c:ser>
          <c:idx val="0"/>
          <c:order val="0"/>
          <c:tx>
            <c:strRef>
              <c:f>'Pivot Tables'!$B$107:$B$108</c:f>
              <c:strCache>
                <c:ptCount val="1"/>
                <c:pt idx="0">
                  <c:v>Product A</c:v>
                </c:pt>
              </c:strCache>
            </c:strRef>
          </c:tx>
          <c:spPr>
            <a:solidFill>
              <a:schemeClr val="accent1"/>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Tables'!$B$109:$B$121</c:f>
              <c:numCache>
                <c:formatCode>General</c:formatCode>
                <c:ptCount val="12"/>
                <c:pt idx="0">
                  <c:v>256200</c:v>
                </c:pt>
                <c:pt idx="1">
                  <c:v>167972</c:v>
                </c:pt>
                <c:pt idx="3">
                  <c:v>261590</c:v>
                </c:pt>
                <c:pt idx="5">
                  <c:v>28667</c:v>
                </c:pt>
                <c:pt idx="6">
                  <c:v>49713</c:v>
                </c:pt>
                <c:pt idx="9">
                  <c:v>4717</c:v>
                </c:pt>
                <c:pt idx="10">
                  <c:v>65099</c:v>
                </c:pt>
              </c:numCache>
            </c:numRef>
          </c:val>
          <c:extLst>
            <c:ext xmlns:c16="http://schemas.microsoft.com/office/drawing/2014/chart" uri="{C3380CC4-5D6E-409C-BE32-E72D297353CC}">
              <c16:uniqueId val="{00000000-7716-490B-A9BF-BCB10B25CBFD}"/>
            </c:ext>
          </c:extLst>
        </c:ser>
        <c:ser>
          <c:idx val="1"/>
          <c:order val="1"/>
          <c:tx>
            <c:strRef>
              <c:f>'Pivot Tables'!$C$107:$C$108</c:f>
              <c:strCache>
                <c:ptCount val="1"/>
                <c:pt idx="0">
                  <c:v>Product B</c:v>
                </c:pt>
              </c:strCache>
            </c:strRef>
          </c:tx>
          <c:spPr>
            <a:solidFill>
              <a:schemeClr val="accent2"/>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Tables'!$C$109:$C$121</c:f>
              <c:numCache>
                <c:formatCode>General</c:formatCode>
                <c:ptCount val="12"/>
                <c:pt idx="0">
                  <c:v>38963</c:v>
                </c:pt>
                <c:pt idx="2">
                  <c:v>127518</c:v>
                </c:pt>
                <c:pt idx="5">
                  <c:v>9865</c:v>
                </c:pt>
                <c:pt idx="6">
                  <c:v>84527</c:v>
                </c:pt>
                <c:pt idx="7">
                  <c:v>67958</c:v>
                </c:pt>
                <c:pt idx="9">
                  <c:v>32219</c:v>
                </c:pt>
                <c:pt idx="11">
                  <c:v>40262</c:v>
                </c:pt>
              </c:numCache>
            </c:numRef>
          </c:val>
          <c:extLst>
            <c:ext xmlns:c16="http://schemas.microsoft.com/office/drawing/2014/chart" uri="{C3380CC4-5D6E-409C-BE32-E72D297353CC}">
              <c16:uniqueId val="{00000001-7716-490B-A9BF-BCB10B25CBFD}"/>
            </c:ext>
          </c:extLst>
        </c:ser>
        <c:ser>
          <c:idx val="2"/>
          <c:order val="2"/>
          <c:tx>
            <c:strRef>
              <c:f>'Pivot Tables'!$D$107:$D$108</c:f>
              <c:strCache>
                <c:ptCount val="1"/>
                <c:pt idx="0">
                  <c:v>Product C</c:v>
                </c:pt>
              </c:strCache>
            </c:strRef>
          </c:tx>
          <c:spPr>
            <a:solidFill>
              <a:schemeClr val="accent3"/>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Tables'!$D$109:$D$121</c:f>
              <c:numCache>
                <c:formatCode>General</c:formatCode>
                <c:ptCount val="12"/>
                <c:pt idx="2">
                  <c:v>98044</c:v>
                </c:pt>
                <c:pt idx="3">
                  <c:v>37808</c:v>
                </c:pt>
                <c:pt idx="4">
                  <c:v>121896</c:v>
                </c:pt>
                <c:pt idx="6">
                  <c:v>19415</c:v>
                </c:pt>
                <c:pt idx="7">
                  <c:v>46457</c:v>
                </c:pt>
                <c:pt idx="8">
                  <c:v>35669</c:v>
                </c:pt>
                <c:pt idx="11">
                  <c:v>71845</c:v>
                </c:pt>
              </c:numCache>
            </c:numRef>
          </c:val>
          <c:extLst>
            <c:ext xmlns:c16="http://schemas.microsoft.com/office/drawing/2014/chart" uri="{C3380CC4-5D6E-409C-BE32-E72D297353CC}">
              <c16:uniqueId val="{00000002-7716-490B-A9BF-BCB10B25CBFD}"/>
            </c:ext>
          </c:extLst>
        </c:ser>
        <c:dLbls>
          <c:showLegendKey val="0"/>
          <c:showVal val="0"/>
          <c:showCatName val="0"/>
          <c:showSerName val="0"/>
          <c:showPercent val="0"/>
          <c:showBubbleSize val="0"/>
        </c:dLbls>
        <c:gapWidth val="150"/>
        <c:shape val="box"/>
        <c:axId val="1878245471"/>
        <c:axId val="1878250751"/>
        <c:axId val="0"/>
      </c:bar3DChart>
      <c:catAx>
        <c:axId val="1878245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50751"/>
        <c:crosses val="autoZero"/>
        <c:auto val="1"/>
        <c:lblAlgn val="ctr"/>
        <c:lblOffset val="100"/>
        <c:noMultiLvlLbl val="0"/>
      </c:catAx>
      <c:valAx>
        <c:axId val="187825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45471"/>
        <c:crosses val="autoZero"/>
        <c:crossBetween val="between"/>
      </c:valAx>
      <c:spPr>
        <a:noFill/>
        <a:ln>
          <a:noFill/>
        </a:ln>
        <a:effectLst/>
      </c:spPr>
    </c:plotArea>
    <c:legend>
      <c:legendPos val="r"/>
      <c:layout>
        <c:manualLayout>
          <c:xMode val="edge"/>
          <c:yMode val="edge"/>
          <c:x val="0.83625918635170604"/>
          <c:y val="9.5774642752989206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5.0925925925925923E-2"/>
          <c:w val="0.80790048118985125"/>
          <c:h val="0.7243806503353748"/>
        </c:manualLayout>
      </c:layout>
      <c:bar3DChart>
        <c:barDir val="col"/>
        <c:grouping val="clustered"/>
        <c:varyColors val="0"/>
        <c:ser>
          <c:idx val="0"/>
          <c:order val="0"/>
          <c:tx>
            <c:strRef>
              <c:f>'Pivot Tables'!$B$124:$B$125</c:f>
              <c:strCache>
                <c:ptCount val="1"/>
                <c:pt idx="0">
                  <c:v>Product A</c:v>
                </c:pt>
              </c:strCache>
            </c:strRef>
          </c:tx>
          <c:spPr>
            <a:solidFill>
              <a:schemeClr val="accent1"/>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Tables'!$B$126:$B$138</c:f>
              <c:numCache>
                <c:formatCode>General</c:formatCode>
                <c:ptCount val="12"/>
                <c:pt idx="0">
                  <c:v>70564</c:v>
                </c:pt>
                <c:pt idx="1">
                  <c:v>104636</c:v>
                </c:pt>
                <c:pt idx="2">
                  <c:v>183793</c:v>
                </c:pt>
                <c:pt idx="3">
                  <c:v>57951</c:v>
                </c:pt>
                <c:pt idx="4">
                  <c:v>104622</c:v>
                </c:pt>
                <c:pt idx="5">
                  <c:v>4513</c:v>
                </c:pt>
                <c:pt idx="7">
                  <c:v>44546</c:v>
                </c:pt>
                <c:pt idx="9">
                  <c:v>43660</c:v>
                </c:pt>
                <c:pt idx="10">
                  <c:v>22674</c:v>
                </c:pt>
                <c:pt idx="11">
                  <c:v>3354</c:v>
                </c:pt>
              </c:numCache>
            </c:numRef>
          </c:val>
          <c:extLst>
            <c:ext xmlns:c16="http://schemas.microsoft.com/office/drawing/2014/chart" uri="{C3380CC4-5D6E-409C-BE32-E72D297353CC}">
              <c16:uniqueId val="{00000000-9D01-459A-9092-788BF927B6EC}"/>
            </c:ext>
          </c:extLst>
        </c:ser>
        <c:ser>
          <c:idx val="1"/>
          <c:order val="1"/>
          <c:tx>
            <c:strRef>
              <c:f>'Pivot Tables'!$C$124:$C$125</c:f>
              <c:strCache>
                <c:ptCount val="1"/>
                <c:pt idx="0">
                  <c:v>Product B</c:v>
                </c:pt>
              </c:strCache>
            </c:strRef>
          </c:tx>
          <c:spPr>
            <a:solidFill>
              <a:schemeClr val="accent2"/>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Tables'!$C$126:$C$138</c:f>
              <c:numCache>
                <c:formatCode>General</c:formatCode>
                <c:ptCount val="12"/>
                <c:pt idx="0">
                  <c:v>53644</c:v>
                </c:pt>
                <c:pt idx="1">
                  <c:v>142616</c:v>
                </c:pt>
                <c:pt idx="2">
                  <c:v>100318</c:v>
                </c:pt>
                <c:pt idx="3">
                  <c:v>110755</c:v>
                </c:pt>
                <c:pt idx="4">
                  <c:v>124530</c:v>
                </c:pt>
                <c:pt idx="6">
                  <c:v>116736</c:v>
                </c:pt>
                <c:pt idx="7">
                  <c:v>267397</c:v>
                </c:pt>
                <c:pt idx="8">
                  <c:v>3226</c:v>
                </c:pt>
              </c:numCache>
            </c:numRef>
          </c:val>
          <c:extLst>
            <c:ext xmlns:c16="http://schemas.microsoft.com/office/drawing/2014/chart" uri="{C3380CC4-5D6E-409C-BE32-E72D297353CC}">
              <c16:uniqueId val="{00000001-9D01-459A-9092-788BF927B6EC}"/>
            </c:ext>
          </c:extLst>
        </c:ser>
        <c:ser>
          <c:idx val="2"/>
          <c:order val="2"/>
          <c:tx>
            <c:strRef>
              <c:f>'Pivot Tables'!$D$124:$D$125</c:f>
              <c:strCache>
                <c:ptCount val="1"/>
                <c:pt idx="0">
                  <c:v>Product C</c:v>
                </c:pt>
              </c:strCache>
            </c:strRef>
          </c:tx>
          <c:spPr>
            <a:solidFill>
              <a:schemeClr val="accent3"/>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Tables'!$D$126:$D$138</c:f>
              <c:numCache>
                <c:formatCode>General</c:formatCode>
                <c:ptCount val="12"/>
                <c:pt idx="0">
                  <c:v>58774</c:v>
                </c:pt>
                <c:pt idx="2">
                  <c:v>141422</c:v>
                </c:pt>
                <c:pt idx="4">
                  <c:v>96045</c:v>
                </c:pt>
                <c:pt idx="9">
                  <c:v>98289</c:v>
                </c:pt>
                <c:pt idx="10">
                  <c:v>21942</c:v>
                </c:pt>
                <c:pt idx="11">
                  <c:v>273456</c:v>
                </c:pt>
              </c:numCache>
            </c:numRef>
          </c:val>
          <c:extLst>
            <c:ext xmlns:c16="http://schemas.microsoft.com/office/drawing/2014/chart" uri="{C3380CC4-5D6E-409C-BE32-E72D297353CC}">
              <c16:uniqueId val="{00000000-9763-4774-9901-FFB4880D9B89}"/>
            </c:ext>
          </c:extLst>
        </c:ser>
        <c:dLbls>
          <c:showLegendKey val="0"/>
          <c:showVal val="0"/>
          <c:showCatName val="0"/>
          <c:showSerName val="0"/>
          <c:showPercent val="0"/>
          <c:showBubbleSize val="0"/>
        </c:dLbls>
        <c:gapWidth val="150"/>
        <c:shape val="box"/>
        <c:axId val="172678287"/>
        <c:axId val="172669647"/>
        <c:axId val="0"/>
      </c:bar3DChart>
      <c:catAx>
        <c:axId val="17267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9647"/>
        <c:crosses val="autoZero"/>
        <c:auto val="1"/>
        <c:lblAlgn val="ctr"/>
        <c:lblOffset val="100"/>
        <c:noMultiLvlLbl val="0"/>
      </c:catAx>
      <c:valAx>
        <c:axId val="17266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8287"/>
        <c:crosses val="autoZero"/>
        <c:crossBetween val="between"/>
      </c:valAx>
      <c:spPr>
        <a:noFill/>
        <a:ln>
          <a:noFill/>
        </a:ln>
        <a:effectLst/>
      </c:spPr>
    </c:plotArea>
    <c:legend>
      <c:legendPos val="r"/>
      <c:layout>
        <c:manualLayout>
          <c:xMode val="edge"/>
          <c:yMode val="edge"/>
          <c:x val="0.80848140857392814"/>
          <c:y val="4.021908719743366E-2"/>
          <c:w val="0.14551224944566332"/>
          <c:h val="0.2411497014612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79401159230096241"/>
          <c:h val="0.72986840186643331"/>
        </c:manualLayout>
      </c:layout>
      <c:bar3DChart>
        <c:barDir val="col"/>
        <c:grouping val="clustered"/>
        <c:varyColors val="0"/>
        <c:ser>
          <c:idx val="0"/>
          <c:order val="0"/>
          <c:tx>
            <c:strRef>
              <c:f>'Pivot Tables'!$B$142:$B$143</c:f>
              <c:strCache>
                <c:ptCount val="1"/>
                <c:pt idx="0">
                  <c:v>Product A</c:v>
                </c:pt>
              </c:strCache>
            </c:strRef>
          </c:tx>
          <c:spPr>
            <a:solidFill>
              <a:schemeClr val="accent1"/>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Tables'!$B$144:$B$156</c:f>
              <c:numCache>
                <c:formatCode>General</c:formatCode>
                <c:ptCount val="12"/>
                <c:pt idx="1">
                  <c:v>54131</c:v>
                </c:pt>
                <c:pt idx="2">
                  <c:v>113388</c:v>
                </c:pt>
                <c:pt idx="3">
                  <c:v>156469</c:v>
                </c:pt>
                <c:pt idx="4">
                  <c:v>38603</c:v>
                </c:pt>
                <c:pt idx="5">
                  <c:v>46429</c:v>
                </c:pt>
                <c:pt idx="8">
                  <c:v>38717</c:v>
                </c:pt>
                <c:pt idx="11">
                  <c:v>89630</c:v>
                </c:pt>
              </c:numCache>
            </c:numRef>
          </c:val>
          <c:extLst>
            <c:ext xmlns:c16="http://schemas.microsoft.com/office/drawing/2014/chart" uri="{C3380CC4-5D6E-409C-BE32-E72D297353CC}">
              <c16:uniqueId val="{00000000-12C1-41B3-BFD9-B6C341227867}"/>
            </c:ext>
          </c:extLst>
        </c:ser>
        <c:ser>
          <c:idx val="1"/>
          <c:order val="1"/>
          <c:tx>
            <c:strRef>
              <c:f>'Pivot Tables'!$C$142:$C$143</c:f>
              <c:strCache>
                <c:ptCount val="1"/>
                <c:pt idx="0">
                  <c:v>Product B</c:v>
                </c:pt>
              </c:strCache>
            </c:strRef>
          </c:tx>
          <c:spPr>
            <a:solidFill>
              <a:schemeClr val="accent2"/>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Tables'!$C$144:$C$156</c:f>
              <c:numCache>
                <c:formatCode>General</c:formatCode>
                <c:ptCount val="12"/>
                <c:pt idx="2">
                  <c:v>64055</c:v>
                </c:pt>
                <c:pt idx="4">
                  <c:v>88261</c:v>
                </c:pt>
                <c:pt idx="5">
                  <c:v>106523</c:v>
                </c:pt>
                <c:pt idx="8">
                  <c:v>235227</c:v>
                </c:pt>
                <c:pt idx="9">
                  <c:v>51401</c:v>
                </c:pt>
                <c:pt idx="10">
                  <c:v>47629</c:v>
                </c:pt>
                <c:pt idx="11">
                  <c:v>30629</c:v>
                </c:pt>
              </c:numCache>
            </c:numRef>
          </c:val>
          <c:extLst>
            <c:ext xmlns:c16="http://schemas.microsoft.com/office/drawing/2014/chart" uri="{C3380CC4-5D6E-409C-BE32-E72D297353CC}">
              <c16:uniqueId val="{00000001-12C1-41B3-BFD9-B6C341227867}"/>
            </c:ext>
          </c:extLst>
        </c:ser>
        <c:ser>
          <c:idx val="2"/>
          <c:order val="2"/>
          <c:tx>
            <c:strRef>
              <c:f>'Pivot Tables'!$D$142:$D$143</c:f>
              <c:strCache>
                <c:ptCount val="1"/>
                <c:pt idx="0">
                  <c:v>Product C</c:v>
                </c:pt>
              </c:strCache>
            </c:strRef>
          </c:tx>
          <c:spPr>
            <a:solidFill>
              <a:schemeClr val="accent3"/>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Tables'!$D$144:$D$156</c:f>
              <c:numCache>
                <c:formatCode>General</c:formatCode>
                <c:ptCount val="12"/>
                <c:pt idx="0">
                  <c:v>167006</c:v>
                </c:pt>
                <c:pt idx="1">
                  <c:v>100410</c:v>
                </c:pt>
                <c:pt idx="2">
                  <c:v>111681</c:v>
                </c:pt>
                <c:pt idx="3">
                  <c:v>67328</c:v>
                </c:pt>
                <c:pt idx="6">
                  <c:v>65616</c:v>
                </c:pt>
                <c:pt idx="7">
                  <c:v>107239</c:v>
                </c:pt>
                <c:pt idx="8">
                  <c:v>59990</c:v>
                </c:pt>
                <c:pt idx="9">
                  <c:v>-2152</c:v>
                </c:pt>
                <c:pt idx="10">
                  <c:v>78034</c:v>
                </c:pt>
                <c:pt idx="11">
                  <c:v>181952</c:v>
                </c:pt>
              </c:numCache>
            </c:numRef>
          </c:val>
          <c:extLst>
            <c:ext xmlns:c16="http://schemas.microsoft.com/office/drawing/2014/chart" uri="{C3380CC4-5D6E-409C-BE32-E72D297353CC}">
              <c16:uniqueId val="{00000002-12C1-41B3-BFD9-B6C341227867}"/>
            </c:ext>
          </c:extLst>
        </c:ser>
        <c:dLbls>
          <c:showLegendKey val="0"/>
          <c:showVal val="0"/>
          <c:showCatName val="0"/>
          <c:showSerName val="0"/>
          <c:showPercent val="0"/>
          <c:showBubbleSize val="0"/>
        </c:dLbls>
        <c:gapWidth val="150"/>
        <c:shape val="box"/>
        <c:axId val="272053567"/>
        <c:axId val="272055487"/>
        <c:axId val="0"/>
      </c:bar3DChart>
      <c:catAx>
        <c:axId val="27205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55487"/>
        <c:crosses val="autoZero"/>
        <c:auto val="1"/>
        <c:lblAlgn val="ctr"/>
        <c:lblOffset val="100"/>
        <c:noMultiLvlLbl val="0"/>
      </c:catAx>
      <c:valAx>
        <c:axId val="27205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53567"/>
        <c:crosses val="autoZero"/>
        <c:crossBetween val="between"/>
      </c:valAx>
      <c:spPr>
        <a:noFill/>
        <a:ln>
          <a:noFill/>
        </a:ln>
        <a:effectLst/>
      </c:spPr>
    </c:plotArea>
    <c:legend>
      <c:legendPos val="r"/>
      <c:layout>
        <c:manualLayout>
          <c:xMode val="edge"/>
          <c:yMode val="edge"/>
          <c:x val="0.84459251968503923"/>
          <c:y val="7.2626494604841066E-2"/>
          <c:w val="0.1442964007647420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6">
  <a:schemeClr val="accent3"/>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6</xdr:col>
      <xdr:colOff>66675</xdr:colOff>
      <xdr:row>0</xdr:row>
      <xdr:rowOff>123825</xdr:rowOff>
    </xdr:from>
    <xdr:to>
      <xdr:col>13</xdr:col>
      <xdr:colOff>273050</xdr:colOff>
      <xdr:row>15</xdr:row>
      <xdr:rowOff>104775</xdr:rowOff>
    </xdr:to>
    <xdr:graphicFrame macro="">
      <xdr:nvGraphicFramePr>
        <xdr:cNvPr id="2" name="Chart 1">
          <a:extLst>
            <a:ext uri="{FF2B5EF4-FFF2-40B4-BE49-F238E27FC236}">
              <a16:creationId xmlns:a16="http://schemas.microsoft.com/office/drawing/2014/main" id="{ED26DB38-C991-42B3-8253-2794D9E90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14030</xdr:colOff>
      <xdr:row>18</xdr:row>
      <xdr:rowOff>160891</xdr:rowOff>
    </xdr:from>
    <xdr:to>
      <xdr:col>13</xdr:col>
      <xdr:colOff>318830</xdr:colOff>
      <xdr:row>33</xdr:row>
      <xdr:rowOff>141841</xdr:rowOff>
    </xdr:to>
    <xdr:graphicFrame macro="">
      <xdr:nvGraphicFramePr>
        <xdr:cNvPr id="3" name="Chart 2">
          <a:extLst>
            <a:ext uri="{FF2B5EF4-FFF2-40B4-BE49-F238E27FC236}">
              <a16:creationId xmlns:a16="http://schemas.microsoft.com/office/drawing/2014/main" id="{E91B1070-5922-401C-9141-7CE9F48A9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58331</xdr:colOff>
      <xdr:row>35</xdr:row>
      <xdr:rowOff>97760</xdr:rowOff>
    </xdr:from>
    <xdr:to>
      <xdr:col>13</xdr:col>
      <xdr:colOff>340389</xdr:colOff>
      <xdr:row>49</xdr:row>
      <xdr:rowOff>22151</xdr:rowOff>
    </xdr:to>
    <xdr:graphicFrame macro="">
      <xdr:nvGraphicFramePr>
        <xdr:cNvPr id="4" name="Chart 3">
          <a:extLst>
            <a:ext uri="{FF2B5EF4-FFF2-40B4-BE49-F238E27FC236}">
              <a16:creationId xmlns:a16="http://schemas.microsoft.com/office/drawing/2014/main" id="{934F36D5-54DC-48A0-80C4-DBB8F9EAE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557028</xdr:colOff>
      <xdr:row>1</xdr:row>
      <xdr:rowOff>59956</xdr:rowOff>
    </xdr:from>
    <xdr:to>
      <xdr:col>17</xdr:col>
      <xdr:colOff>547283</xdr:colOff>
      <xdr:row>12</xdr:row>
      <xdr:rowOff>59070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8CF7C5B6-989B-4E22-86DF-E02E88E4FA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19550" y="242173"/>
              <a:ext cx="1828993" cy="2003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136155</xdr:colOff>
      <xdr:row>17</xdr:row>
      <xdr:rowOff>144574</xdr:rowOff>
    </xdr:from>
    <xdr:to>
      <xdr:col>17</xdr:col>
      <xdr:colOff>126410</xdr:colOff>
      <xdr:row>29</xdr:row>
      <xdr:rowOff>155058</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8F75DAD8-E033-437A-93E9-FC5C904EB90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698677" y="3242270"/>
              <a:ext cx="1828993" cy="2197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549644</xdr:colOff>
      <xdr:row>34</xdr:row>
      <xdr:rowOff>71917</xdr:rowOff>
    </xdr:from>
    <xdr:to>
      <xdr:col>17</xdr:col>
      <xdr:colOff>539899</xdr:colOff>
      <xdr:row>48</xdr:row>
      <xdr:rowOff>11740</xdr:rowOff>
    </xdr:to>
    <mc:AlternateContent xmlns:mc="http://schemas.openxmlformats.org/markup-compatibility/2006" xmlns:a14="http://schemas.microsoft.com/office/drawing/2010/main">
      <mc:Choice Requires="a14">
        <xdr:graphicFrame macro="">
          <xdr:nvGraphicFramePr>
            <xdr:cNvPr id="7" name="Region 4">
              <a:extLst>
                <a:ext uri="{FF2B5EF4-FFF2-40B4-BE49-F238E27FC236}">
                  <a16:creationId xmlns:a16="http://schemas.microsoft.com/office/drawing/2014/main" id="{E6DA0EB9-D8FF-455B-A514-AE2F6A0340C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2112166" y="6267308"/>
              <a:ext cx="1828993" cy="2490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110018</xdr:colOff>
      <xdr:row>52</xdr:row>
      <xdr:rowOff>138372</xdr:rowOff>
    </xdr:from>
    <xdr:to>
      <xdr:col>13</xdr:col>
      <xdr:colOff>392076</xdr:colOff>
      <xdr:row>67</xdr:row>
      <xdr:rowOff>112676</xdr:rowOff>
    </xdr:to>
    <xdr:graphicFrame macro="">
      <xdr:nvGraphicFramePr>
        <xdr:cNvPr id="8" name="Chart 7">
          <a:extLst>
            <a:ext uri="{FF2B5EF4-FFF2-40B4-BE49-F238E27FC236}">
              <a16:creationId xmlns:a16="http://schemas.microsoft.com/office/drawing/2014/main" id="{3D4074FE-7E05-4BE5-9A4F-4FCB6D433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505343</xdr:colOff>
      <xdr:row>52</xdr:row>
      <xdr:rowOff>99533</xdr:rowOff>
    </xdr:from>
    <xdr:to>
      <xdr:col>17</xdr:col>
      <xdr:colOff>495598</xdr:colOff>
      <xdr:row>62</xdr:row>
      <xdr:rowOff>169826</xdr:rowOff>
    </xdr:to>
    <mc:AlternateContent xmlns:mc="http://schemas.openxmlformats.org/markup-compatibility/2006" xmlns:a14="http://schemas.microsoft.com/office/drawing/2010/main">
      <mc:Choice Requires="a14">
        <xdr:graphicFrame macro="">
          <xdr:nvGraphicFramePr>
            <xdr:cNvPr id="9" name="Region 6">
              <a:extLst>
                <a:ext uri="{FF2B5EF4-FFF2-40B4-BE49-F238E27FC236}">
                  <a16:creationId xmlns:a16="http://schemas.microsoft.com/office/drawing/2014/main" id="{BBBFC37A-0FE6-4239-A8BC-00C483FEC0CC}"/>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12067865" y="9574837"/>
              <a:ext cx="1828993" cy="1892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95250</xdr:colOff>
      <xdr:row>69</xdr:row>
      <xdr:rowOff>145754</xdr:rowOff>
    </xdr:from>
    <xdr:to>
      <xdr:col>13</xdr:col>
      <xdr:colOff>377308</xdr:colOff>
      <xdr:row>84</xdr:row>
      <xdr:rowOff>120059</xdr:rowOff>
    </xdr:to>
    <xdr:graphicFrame macro="">
      <xdr:nvGraphicFramePr>
        <xdr:cNvPr id="10" name="Chart 9">
          <a:extLst>
            <a:ext uri="{FF2B5EF4-FFF2-40B4-BE49-F238E27FC236}">
              <a16:creationId xmlns:a16="http://schemas.microsoft.com/office/drawing/2014/main" id="{4A78DC1D-7F87-4F7F-8578-325C642A7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394586</xdr:colOff>
      <xdr:row>66</xdr:row>
      <xdr:rowOff>71179</xdr:rowOff>
    </xdr:from>
    <xdr:to>
      <xdr:col>17</xdr:col>
      <xdr:colOff>384841</xdr:colOff>
      <xdr:row>80</xdr:row>
      <xdr:rowOff>11002</xdr:rowOff>
    </xdr:to>
    <mc:AlternateContent xmlns:mc="http://schemas.openxmlformats.org/markup-compatibility/2006" xmlns:a14="http://schemas.microsoft.com/office/drawing/2010/main">
      <mc:Choice Requires="a14">
        <xdr:graphicFrame macro="">
          <xdr:nvGraphicFramePr>
            <xdr:cNvPr id="11" name="Region 8">
              <a:extLst>
                <a:ext uri="{FF2B5EF4-FFF2-40B4-BE49-F238E27FC236}">
                  <a16:creationId xmlns:a16="http://schemas.microsoft.com/office/drawing/2014/main" id="{DA29D74D-5646-47F4-8D4E-078B6B39D1A3}"/>
                </a:ext>
              </a:extLst>
            </xdr:cNvPr>
            <xdr:cNvGraphicFramePr/>
          </xdr:nvGraphicFramePr>
          <xdr:xfrm>
            <a:off x="0" y="0"/>
            <a:ext cx="0" cy="0"/>
          </xdr:xfrm>
          <a:graphic>
            <a:graphicData uri="http://schemas.microsoft.com/office/drawing/2010/slicer">
              <sle:slicer xmlns:sle="http://schemas.microsoft.com/office/drawing/2010/slicer" name="Region 8"/>
            </a:graphicData>
          </a:graphic>
        </xdr:graphicFrame>
      </mc:Choice>
      <mc:Fallback xmlns="">
        <xdr:sp macro="" textlink="">
          <xdr:nvSpPr>
            <xdr:cNvPr id="0" name=""/>
            <xdr:cNvSpPr>
              <a:spLocks noTextEdit="1"/>
            </xdr:cNvSpPr>
          </xdr:nvSpPr>
          <xdr:spPr>
            <a:xfrm>
              <a:off x="11957108" y="12097527"/>
              <a:ext cx="1828993" cy="2490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91558</xdr:colOff>
      <xdr:row>87</xdr:row>
      <xdr:rowOff>86684</xdr:rowOff>
    </xdr:from>
    <xdr:to>
      <xdr:col>13</xdr:col>
      <xdr:colOff>373616</xdr:colOff>
      <xdr:row>102</xdr:row>
      <xdr:rowOff>60989</xdr:rowOff>
    </xdr:to>
    <xdr:graphicFrame macro="">
      <xdr:nvGraphicFramePr>
        <xdr:cNvPr id="12" name="Chart 11">
          <a:extLst>
            <a:ext uri="{FF2B5EF4-FFF2-40B4-BE49-F238E27FC236}">
              <a16:creationId xmlns:a16="http://schemas.microsoft.com/office/drawing/2014/main" id="{EFD16CD1-47A7-45A5-8E37-7D53FD551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542261</xdr:colOff>
      <xdr:row>87</xdr:row>
      <xdr:rowOff>122275</xdr:rowOff>
    </xdr:from>
    <xdr:to>
      <xdr:col>17</xdr:col>
      <xdr:colOff>532516</xdr:colOff>
      <xdr:row>97</xdr:row>
      <xdr:rowOff>59071</xdr:rowOff>
    </xdr:to>
    <mc:AlternateContent xmlns:mc="http://schemas.openxmlformats.org/markup-compatibility/2006" xmlns:a14="http://schemas.microsoft.com/office/drawing/2010/main">
      <mc:Choice Requires="a14">
        <xdr:graphicFrame macro="">
          <xdr:nvGraphicFramePr>
            <xdr:cNvPr id="13" name="Region 10">
              <a:extLst>
                <a:ext uri="{FF2B5EF4-FFF2-40B4-BE49-F238E27FC236}">
                  <a16:creationId xmlns:a16="http://schemas.microsoft.com/office/drawing/2014/main" id="{54A68C1A-7831-4D33-B79A-ED09E5C12C15}"/>
                </a:ext>
              </a:extLst>
            </xdr:cNvPr>
            <xdr:cNvGraphicFramePr/>
          </xdr:nvGraphicFramePr>
          <xdr:xfrm>
            <a:off x="0" y="0"/>
            <a:ext cx="0" cy="0"/>
          </xdr:xfrm>
          <a:graphic>
            <a:graphicData uri="http://schemas.microsoft.com/office/drawing/2010/slicer">
              <sle:slicer xmlns:sle="http://schemas.microsoft.com/office/drawing/2010/slicer" name="Region 10"/>
            </a:graphicData>
          </a:graphic>
        </xdr:graphicFrame>
      </mc:Choice>
      <mc:Fallback xmlns="">
        <xdr:sp macro="" textlink="">
          <xdr:nvSpPr>
            <xdr:cNvPr id="0" name=""/>
            <xdr:cNvSpPr>
              <a:spLocks noTextEdit="1"/>
            </xdr:cNvSpPr>
          </xdr:nvSpPr>
          <xdr:spPr>
            <a:xfrm>
              <a:off x="12104783" y="15975188"/>
              <a:ext cx="1828993" cy="1758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139553</xdr:colOff>
      <xdr:row>106</xdr:row>
      <xdr:rowOff>49767</xdr:rowOff>
    </xdr:from>
    <xdr:to>
      <xdr:col>13</xdr:col>
      <xdr:colOff>421611</xdr:colOff>
      <xdr:row>121</xdr:row>
      <xdr:rowOff>24071</xdr:rowOff>
    </xdr:to>
    <xdr:graphicFrame macro="">
      <xdr:nvGraphicFramePr>
        <xdr:cNvPr id="14" name="Chart 13">
          <a:extLst>
            <a:ext uri="{FF2B5EF4-FFF2-40B4-BE49-F238E27FC236}">
              <a16:creationId xmlns:a16="http://schemas.microsoft.com/office/drawing/2014/main" id="{86F8EF3D-7993-412D-8F4A-5415636D4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2215</xdr:colOff>
      <xdr:row>106</xdr:row>
      <xdr:rowOff>92151</xdr:rowOff>
    </xdr:from>
    <xdr:to>
      <xdr:col>17</xdr:col>
      <xdr:colOff>605318</xdr:colOff>
      <xdr:row>115</xdr:row>
      <xdr:rowOff>118139</xdr:rowOff>
    </xdr:to>
    <mc:AlternateContent xmlns:mc="http://schemas.openxmlformats.org/markup-compatibility/2006" xmlns:a14="http://schemas.microsoft.com/office/drawing/2010/main">
      <mc:Choice Requires="a14">
        <xdr:graphicFrame macro="">
          <xdr:nvGraphicFramePr>
            <xdr:cNvPr id="15" name="Region 12">
              <a:extLst>
                <a:ext uri="{FF2B5EF4-FFF2-40B4-BE49-F238E27FC236}">
                  <a16:creationId xmlns:a16="http://schemas.microsoft.com/office/drawing/2014/main" id="{D1151FE0-AA3F-4136-AE67-5B42042748B4}"/>
                </a:ext>
              </a:extLst>
            </xdr:cNvPr>
            <xdr:cNvGraphicFramePr/>
          </xdr:nvGraphicFramePr>
          <xdr:xfrm>
            <a:off x="0" y="0"/>
            <a:ext cx="0" cy="0"/>
          </xdr:xfrm>
          <a:graphic>
            <a:graphicData uri="http://schemas.microsoft.com/office/drawing/2010/slicer">
              <sle:slicer xmlns:sle="http://schemas.microsoft.com/office/drawing/2010/slicer" name="Region 12"/>
            </a:graphicData>
          </a:graphic>
        </xdr:graphicFrame>
      </mc:Choice>
      <mc:Fallback xmlns="">
        <xdr:sp macro="" textlink="">
          <xdr:nvSpPr>
            <xdr:cNvPr id="0" name=""/>
            <xdr:cNvSpPr>
              <a:spLocks noTextEdit="1"/>
            </xdr:cNvSpPr>
          </xdr:nvSpPr>
          <xdr:spPr>
            <a:xfrm>
              <a:off x="12177650" y="19407194"/>
              <a:ext cx="1828929" cy="1665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128476</xdr:colOff>
      <xdr:row>124</xdr:row>
      <xdr:rowOff>57150</xdr:rowOff>
    </xdr:from>
    <xdr:to>
      <xdr:col>13</xdr:col>
      <xdr:colOff>410534</xdr:colOff>
      <xdr:row>139</xdr:row>
      <xdr:rowOff>31455</xdr:rowOff>
    </xdr:to>
    <xdr:graphicFrame macro="">
      <xdr:nvGraphicFramePr>
        <xdr:cNvPr id="16" name="Chart 15">
          <a:extLst>
            <a:ext uri="{FF2B5EF4-FFF2-40B4-BE49-F238E27FC236}">
              <a16:creationId xmlns:a16="http://schemas.microsoft.com/office/drawing/2014/main" id="{CD370A06-360D-477A-932B-7CE0D1E5B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483191</xdr:colOff>
      <xdr:row>124</xdr:row>
      <xdr:rowOff>134532</xdr:rowOff>
    </xdr:from>
    <xdr:to>
      <xdr:col>16</xdr:col>
      <xdr:colOff>473444</xdr:colOff>
      <xdr:row>134</xdr:row>
      <xdr:rowOff>110757</xdr:rowOff>
    </xdr:to>
    <mc:AlternateContent xmlns:mc="http://schemas.openxmlformats.org/markup-compatibility/2006" xmlns:a14="http://schemas.microsoft.com/office/drawing/2010/main">
      <mc:Choice Requires="a14">
        <xdr:graphicFrame macro="">
          <xdr:nvGraphicFramePr>
            <xdr:cNvPr id="17" name="Region 14">
              <a:extLst>
                <a:ext uri="{FF2B5EF4-FFF2-40B4-BE49-F238E27FC236}">
                  <a16:creationId xmlns:a16="http://schemas.microsoft.com/office/drawing/2014/main" id="{1D300718-D73D-4BB7-846A-2B035289DEDD}"/>
                </a:ext>
              </a:extLst>
            </xdr:cNvPr>
            <xdr:cNvGraphicFramePr/>
          </xdr:nvGraphicFramePr>
          <xdr:xfrm>
            <a:off x="0" y="0"/>
            <a:ext cx="0" cy="0"/>
          </xdr:xfrm>
          <a:graphic>
            <a:graphicData uri="http://schemas.microsoft.com/office/drawing/2010/slicer">
              <sle:slicer xmlns:sle="http://schemas.microsoft.com/office/drawing/2010/slicer" name="Region 14"/>
            </a:graphicData>
          </a:graphic>
        </xdr:graphicFrame>
      </mc:Choice>
      <mc:Fallback xmlns="">
        <xdr:sp macro="" textlink="">
          <xdr:nvSpPr>
            <xdr:cNvPr id="0" name=""/>
            <xdr:cNvSpPr>
              <a:spLocks noTextEdit="1"/>
            </xdr:cNvSpPr>
          </xdr:nvSpPr>
          <xdr:spPr>
            <a:xfrm>
              <a:off x="11432800" y="22729489"/>
              <a:ext cx="1828993" cy="1798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95251</xdr:colOff>
      <xdr:row>141</xdr:row>
      <xdr:rowOff>82992</xdr:rowOff>
    </xdr:from>
    <xdr:to>
      <xdr:col>13</xdr:col>
      <xdr:colOff>377309</xdr:colOff>
      <xdr:row>156</xdr:row>
      <xdr:rowOff>57296</xdr:rowOff>
    </xdr:to>
    <xdr:graphicFrame macro="">
      <xdr:nvGraphicFramePr>
        <xdr:cNvPr id="18" name="Chart 17">
          <a:extLst>
            <a:ext uri="{FF2B5EF4-FFF2-40B4-BE49-F238E27FC236}">
              <a16:creationId xmlns:a16="http://schemas.microsoft.com/office/drawing/2014/main" id="{8E4AD585-3122-480B-86FC-5A3BF59F3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135122</xdr:colOff>
      <xdr:row>141</xdr:row>
      <xdr:rowOff>21857</xdr:rowOff>
    </xdr:from>
    <xdr:to>
      <xdr:col>17</xdr:col>
      <xdr:colOff>125377</xdr:colOff>
      <xdr:row>152</xdr:row>
      <xdr:rowOff>1206</xdr:rowOff>
    </xdr:to>
    <mc:AlternateContent xmlns:mc="http://schemas.openxmlformats.org/markup-compatibility/2006" xmlns:a14="http://schemas.microsoft.com/office/drawing/2010/main">
      <mc:Choice Requires="a14">
        <xdr:graphicFrame macro="">
          <xdr:nvGraphicFramePr>
            <xdr:cNvPr id="19" name="Region 16">
              <a:extLst>
                <a:ext uri="{FF2B5EF4-FFF2-40B4-BE49-F238E27FC236}">
                  <a16:creationId xmlns:a16="http://schemas.microsoft.com/office/drawing/2014/main" id="{0853F234-CD70-46D7-B81F-D8CBA8D8AD8D}"/>
                </a:ext>
              </a:extLst>
            </xdr:cNvPr>
            <xdr:cNvGraphicFramePr/>
          </xdr:nvGraphicFramePr>
          <xdr:xfrm>
            <a:off x="0" y="0"/>
            <a:ext cx="0" cy="0"/>
          </xdr:xfrm>
          <a:graphic>
            <a:graphicData uri="http://schemas.microsoft.com/office/drawing/2010/slicer">
              <sle:slicer xmlns:sle="http://schemas.microsoft.com/office/drawing/2010/slicer" name="Region 16"/>
            </a:graphicData>
          </a:graphic>
        </xdr:graphicFrame>
      </mc:Choice>
      <mc:Fallback xmlns="">
        <xdr:sp macro="" textlink="">
          <xdr:nvSpPr>
            <xdr:cNvPr id="0" name=""/>
            <xdr:cNvSpPr>
              <a:spLocks noTextEdit="1"/>
            </xdr:cNvSpPr>
          </xdr:nvSpPr>
          <xdr:spPr>
            <a:xfrm>
              <a:off x="11697644" y="25714509"/>
              <a:ext cx="1828993" cy="1977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586268</xdr:colOff>
      <xdr:row>158</xdr:row>
      <xdr:rowOff>86686</xdr:rowOff>
    </xdr:from>
    <xdr:to>
      <xdr:col>13</xdr:col>
      <xdr:colOff>255477</xdr:colOff>
      <xdr:row>173</xdr:row>
      <xdr:rowOff>60991</xdr:rowOff>
    </xdr:to>
    <xdr:graphicFrame macro="">
      <xdr:nvGraphicFramePr>
        <xdr:cNvPr id="20" name="Chart 19">
          <a:extLst>
            <a:ext uri="{FF2B5EF4-FFF2-40B4-BE49-F238E27FC236}">
              <a16:creationId xmlns:a16="http://schemas.microsoft.com/office/drawing/2014/main" id="{CD54B614-2CE4-4D81-B95F-2C6246E4A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138909</xdr:colOff>
      <xdr:row>176</xdr:row>
      <xdr:rowOff>94068</xdr:rowOff>
    </xdr:from>
    <xdr:to>
      <xdr:col>13</xdr:col>
      <xdr:colOff>420968</xdr:colOff>
      <xdr:row>191</xdr:row>
      <xdr:rowOff>68373</xdr:rowOff>
    </xdr:to>
    <xdr:graphicFrame macro="">
      <xdr:nvGraphicFramePr>
        <xdr:cNvPr id="21" name="Chart 20">
          <a:extLst>
            <a:ext uri="{FF2B5EF4-FFF2-40B4-BE49-F238E27FC236}">
              <a16:creationId xmlns:a16="http://schemas.microsoft.com/office/drawing/2014/main" id="{232C3382-041A-44F9-9702-8945851FA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485083</xdr:colOff>
      <xdr:row>177</xdr:row>
      <xdr:rowOff>115128</xdr:rowOff>
    </xdr:from>
    <xdr:to>
      <xdr:col>17</xdr:col>
      <xdr:colOff>491711</xdr:colOff>
      <xdr:row>187</xdr:row>
      <xdr:rowOff>96629</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3C8E0F9D-4CBE-11E9-543C-10EEBBC0EAF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45735" y="31878932"/>
              <a:ext cx="1828800" cy="1776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402259</xdr:colOff>
      <xdr:row>159</xdr:row>
      <xdr:rowOff>31750</xdr:rowOff>
    </xdr:from>
    <xdr:to>
      <xdr:col>17</xdr:col>
      <xdr:colOff>408887</xdr:colOff>
      <xdr:row>171</xdr:row>
      <xdr:rowOff>41413</xdr:rowOff>
    </xdr:to>
    <mc:AlternateContent xmlns:mc="http://schemas.openxmlformats.org/markup-compatibility/2006" xmlns:a14="http://schemas.microsoft.com/office/drawing/2010/main">
      <mc:Choice Requires="a14">
        <xdr:graphicFrame macro="">
          <xdr:nvGraphicFramePr>
            <xdr:cNvPr id="23" name="Year 2">
              <a:extLst>
                <a:ext uri="{FF2B5EF4-FFF2-40B4-BE49-F238E27FC236}">
                  <a16:creationId xmlns:a16="http://schemas.microsoft.com/office/drawing/2014/main" id="{A7A148A4-B13D-F329-81A2-17E63762262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362911" y="28565337"/>
              <a:ext cx="1828800" cy="2163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7743</xdr:colOff>
      <xdr:row>10</xdr:row>
      <xdr:rowOff>129783</xdr:rowOff>
    </xdr:from>
    <xdr:to>
      <xdr:col>8</xdr:col>
      <xdr:colOff>102297</xdr:colOff>
      <xdr:row>25</xdr:row>
      <xdr:rowOff>93161</xdr:rowOff>
    </xdr:to>
    <xdr:sp macro="" textlink="">
      <xdr:nvSpPr>
        <xdr:cNvPr id="2" name="Rectangle: Rounded Corners 1">
          <a:extLst>
            <a:ext uri="{FF2B5EF4-FFF2-40B4-BE49-F238E27FC236}">
              <a16:creationId xmlns:a16="http://schemas.microsoft.com/office/drawing/2014/main" id="{623D962B-9D1E-4845-9107-139937EFD3D3}"/>
            </a:ext>
          </a:extLst>
        </xdr:cNvPr>
        <xdr:cNvSpPr/>
      </xdr:nvSpPr>
      <xdr:spPr>
        <a:xfrm>
          <a:off x="609723" y="1958583"/>
          <a:ext cx="4308414" cy="2706578"/>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8699</xdr:colOff>
      <xdr:row>20</xdr:row>
      <xdr:rowOff>71191</xdr:rowOff>
    </xdr:from>
    <xdr:to>
      <xdr:col>10</xdr:col>
      <xdr:colOff>250187</xdr:colOff>
      <xdr:row>25</xdr:row>
      <xdr:rowOff>56029</xdr:rowOff>
    </xdr:to>
    <xdr:sp macro="" textlink="">
      <xdr:nvSpPr>
        <xdr:cNvPr id="5" name="Arrow: Bent-Up 4">
          <a:extLst>
            <a:ext uri="{FF2B5EF4-FFF2-40B4-BE49-F238E27FC236}">
              <a16:creationId xmlns:a16="http://schemas.microsoft.com/office/drawing/2014/main" id="{51B51E4E-46BB-4620-BDA7-28189A158761}"/>
            </a:ext>
          </a:extLst>
        </xdr:cNvPr>
        <xdr:cNvSpPr/>
      </xdr:nvSpPr>
      <xdr:spPr>
        <a:xfrm>
          <a:off x="5426519" y="3728791"/>
          <a:ext cx="843468" cy="899238"/>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517408</xdr:colOff>
      <xdr:row>10</xdr:row>
      <xdr:rowOff>117593</xdr:rowOff>
    </xdr:from>
    <xdr:to>
      <xdr:col>21</xdr:col>
      <xdr:colOff>481</xdr:colOff>
      <xdr:row>25</xdr:row>
      <xdr:rowOff>80971</xdr:rowOff>
    </xdr:to>
    <xdr:sp macro="" textlink="">
      <xdr:nvSpPr>
        <xdr:cNvPr id="6" name="Rectangle: Rounded Corners 5">
          <a:extLst>
            <a:ext uri="{FF2B5EF4-FFF2-40B4-BE49-F238E27FC236}">
              <a16:creationId xmlns:a16="http://schemas.microsoft.com/office/drawing/2014/main" id="{BCCE8508-3C3A-4820-B8A8-F078AACBD1B7}"/>
            </a:ext>
          </a:extLst>
        </xdr:cNvPr>
        <xdr:cNvSpPr/>
      </xdr:nvSpPr>
      <xdr:spPr>
        <a:xfrm>
          <a:off x="8343148" y="1946393"/>
          <a:ext cx="4298913" cy="2706578"/>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105832</xdr:colOff>
      <xdr:row>20</xdr:row>
      <xdr:rowOff>129352</xdr:rowOff>
    </xdr:from>
    <xdr:to>
      <xdr:col>23</xdr:col>
      <xdr:colOff>347321</xdr:colOff>
      <xdr:row>24</xdr:row>
      <xdr:rowOff>130187</xdr:rowOff>
    </xdr:to>
    <xdr:sp macro="" textlink="">
      <xdr:nvSpPr>
        <xdr:cNvPr id="9" name="Arrow: Bent-Up 8">
          <a:extLst>
            <a:ext uri="{FF2B5EF4-FFF2-40B4-BE49-F238E27FC236}">
              <a16:creationId xmlns:a16="http://schemas.microsoft.com/office/drawing/2014/main" id="{05FD7178-9DF2-4D86-AE2C-9B7AF57C28D2}"/>
            </a:ext>
          </a:extLst>
        </xdr:cNvPr>
        <xdr:cNvSpPr/>
      </xdr:nvSpPr>
      <xdr:spPr>
        <a:xfrm>
          <a:off x="13349392" y="3786952"/>
          <a:ext cx="843469" cy="732355"/>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317500</xdr:colOff>
      <xdr:row>10</xdr:row>
      <xdr:rowOff>58798</xdr:rowOff>
    </xdr:from>
    <xdr:to>
      <xdr:col>34</xdr:col>
      <xdr:colOff>412055</xdr:colOff>
      <xdr:row>25</xdr:row>
      <xdr:rowOff>22176</xdr:rowOff>
    </xdr:to>
    <xdr:sp macro="" textlink="">
      <xdr:nvSpPr>
        <xdr:cNvPr id="10" name="Rectangle: Rounded Corners 9">
          <a:extLst>
            <a:ext uri="{FF2B5EF4-FFF2-40B4-BE49-F238E27FC236}">
              <a16:creationId xmlns:a16="http://schemas.microsoft.com/office/drawing/2014/main" id="{8935AF15-16FE-49B6-9E6A-B2F65D2B44A4}"/>
            </a:ext>
          </a:extLst>
        </xdr:cNvPr>
        <xdr:cNvSpPr/>
      </xdr:nvSpPr>
      <xdr:spPr>
        <a:xfrm>
          <a:off x="16570960" y="1887598"/>
          <a:ext cx="4308415" cy="2706578"/>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435092</xdr:colOff>
      <xdr:row>20</xdr:row>
      <xdr:rowOff>11759</xdr:rowOff>
    </xdr:from>
    <xdr:to>
      <xdr:col>37</xdr:col>
      <xdr:colOff>65099</xdr:colOff>
      <xdr:row>24</xdr:row>
      <xdr:rowOff>12594</xdr:rowOff>
    </xdr:to>
    <xdr:sp macro="" textlink="">
      <xdr:nvSpPr>
        <xdr:cNvPr id="13" name="Arrow: Bent-Up 12">
          <a:extLst>
            <a:ext uri="{FF2B5EF4-FFF2-40B4-BE49-F238E27FC236}">
              <a16:creationId xmlns:a16="http://schemas.microsoft.com/office/drawing/2014/main" id="{059A2A6A-D978-4578-97D1-174C2F9F38F3}"/>
            </a:ext>
          </a:extLst>
        </xdr:cNvPr>
        <xdr:cNvSpPr/>
      </xdr:nvSpPr>
      <xdr:spPr>
        <a:xfrm>
          <a:off x="21504392" y="3669359"/>
          <a:ext cx="833967" cy="732355"/>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112058</xdr:colOff>
      <xdr:row>36</xdr:row>
      <xdr:rowOff>130736</xdr:rowOff>
    </xdr:from>
    <xdr:to>
      <xdr:col>8</xdr:col>
      <xdr:colOff>206614</xdr:colOff>
      <xdr:row>51</xdr:row>
      <xdr:rowOff>94114</xdr:rowOff>
    </xdr:to>
    <xdr:sp macro="" textlink="">
      <xdr:nvSpPr>
        <xdr:cNvPr id="14" name="Rectangle: Rounded Corners 13">
          <a:extLst>
            <a:ext uri="{FF2B5EF4-FFF2-40B4-BE49-F238E27FC236}">
              <a16:creationId xmlns:a16="http://schemas.microsoft.com/office/drawing/2014/main" id="{6220C3B9-64D0-4F3D-992E-0B90833A4CF1}"/>
            </a:ext>
          </a:extLst>
        </xdr:cNvPr>
        <xdr:cNvSpPr/>
      </xdr:nvSpPr>
      <xdr:spPr>
        <a:xfrm>
          <a:off x="714038" y="6714416"/>
          <a:ext cx="4308416" cy="2706578"/>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88609</xdr:colOff>
      <xdr:row>45</xdr:row>
      <xdr:rowOff>182826</xdr:rowOff>
    </xdr:from>
    <xdr:to>
      <xdr:col>10</xdr:col>
      <xdr:colOff>321164</xdr:colOff>
      <xdr:row>50</xdr:row>
      <xdr:rowOff>174972</xdr:rowOff>
    </xdr:to>
    <xdr:sp macro="" textlink="">
      <xdr:nvSpPr>
        <xdr:cNvPr id="17" name="Arrow: Bent-Up 16">
          <a:extLst>
            <a:ext uri="{FF2B5EF4-FFF2-40B4-BE49-F238E27FC236}">
              <a16:creationId xmlns:a16="http://schemas.microsoft.com/office/drawing/2014/main" id="{9C9C6BE9-8F55-4783-ABE0-C82B12CD54E2}"/>
            </a:ext>
          </a:extLst>
        </xdr:cNvPr>
        <xdr:cNvSpPr/>
      </xdr:nvSpPr>
      <xdr:spPr>
        <a:xfrm>
          <a:off x="5506429" y="8412426"/>
          <a:ext cx="834535" cy="906546"/>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480123</xdr:colOff>
      <xdr:row>35</xdr:row>
      <xdr:rowOff>30975</xdr:rowOff>
    </xdr:from>
    <xdr:to>
      <xdr:col>21</xdr:col>
      <xdr:colOff>201342</xdr:colOff>
      <xdr:row>51</xdr:row>
      <xdr:rowOff>123902</xdr:rowOff>
    </xdr:to>
    <xdr:sp macro="" textlink="">
      <xdr:nvSpPr>
        <xdr:cNvPr id="18" name="Rectangle: Rounded Corners 17">
          <a:extLst>
            <a:ext uri="{FF2B5EF4-FFF2-40B4-BE49-F238E27FC236}">
              <a16:creationId xmlns:a16="http://schemas.microsoft.com/office/drawing/2014/main" id="{7BE8E9EF-0669-4414-B0F7-58697F6E9167}"/>
            </a:ext>
          </a:extLst>
        </xdr:cNvPr>
        <xdr:cNvSpPr/>
      </xdr:nvSpPr>
      <xdr:spPr>
        <a:xfrm>
          <a:off x="8305863" y="6431775"/>
          <a:ext cx="4537059" cy="3019007"/>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0</xdr:colOff>
      <xdr:row>46</xdr:row>
      <xdr:rowOff>0</xdr:rowOff>
    </xdr:from>
    <xdr:to>
      <xdr:col>23</xdr:col>
      <xdr:colOff>241489</xdr:colOff>
      <xdr:row>50</xdr:row>
      <xdr:rowOff>835</xdr:rowOff>
    </xdr:to>
    <xdr:sp macro="" textlink="">
      <xdr:nvSpPr>
        <xdr:cNvPr id="21" name="Arrow: Bent-Up 20">
          <a:extLst>
            <a:ext uri="{FF2B5EF4-FFF2-40B4-BE49-F238E27FC236}">
              <a16:creationId xmlns:a16="http://schemas.microsoft.com/office/drawing/2014/main" id="{E2F2E8DC-5DBC-4E57-B1A9-A5758268F83E}"/>
            </a:ext>
          </a:extLst>
        </xdr:cNvPr>
        <xdr:cNvSpPr/>
      </xdr:nvSpPr>
      <xdr:spPr>
        <a:xfrm>
          <a:off x="13243560" y="8412480"/>
          <a:ext cx="843469" cy="732355"/>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326080</xdr:colOff>
      <xdr:row>34</xdr:row>
      <xdr:rowOff>34323</xdr:rowOff>
    </xdr:from>
    <xdr:to>
      <xdr:col>35</xdr:col>
      <xdr:colOff>205946</xdr:colOff>
      <xdr:row>51</xdr:row>
      <xdr:rowOff>137296</xdr:rowOff>
    </xdr:to>
    <xdr:sp macro="" textlink="">
      <xdr:nvSpPr>
        <xdr:cNvPr id="22" name="Rectangle: Rounded Corners 21">
          <a:extLst>
            <a:ext uri="{FF2B5EF4-FFF2-40B4-BE49-F238E27FC236}">
              <a16:creationId xmlns:a16="http://schemas.microsoft.com/office/drawing/2014/main" id="{48C829B1-B9FE-49D3-A2E4-F2F95EECC731}"/>
            </a:ext>
          </a:extLst>
        </xdr:cNvPr>
        <xdr:cNvSpPr/>
      </xdr:nvSpPr>
      <xdr:spPr>
        <a:xfrm>
          <a:off x="16579540" y="6252243"/>
          <a:ext cx="4695706" cy="3211933"/>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102973</xdr:colOff>
      <xdr:row>46</xdr:row>
      <xdr:rowOff>1</xdr:rowOff>
    </xdr:from>
    <xdr:to>
      <xdr:col>37</xdr:col>
      <xdr:colOff>350818</xdr:colOff>
      <xdr:row>50</xdr:row>
      <xdr:rowOff>836</xdr:rowOff>
    </xdr:to>
    <xdr:sp macro="" textlink="">
      <xdr:nvSpPr>
        <xdr:cNvPr id="25" name="Arrow: Bent-Up 24">
          <a:extLst>
            <a:ext uri="{FF2B5EF4-FFF2-40B4-BE49-F238E27FC236}">
              <a16:creationId xmlns:a16="http://schemas.microsoft.com/office/drawing/2014/main" id="{BE42161C-10B7-4A64-B501-8471AF0021C0}"/>
            </a:ext>
          </a:extLst>
        </xdr:cNvPr>
        <xdr:cNvSpPr/>
      </xdr:nvSpPr>
      <xdr:spPr>
        <a:xfrm>
          <a:off x="21774253" y="8412481"/>
          <a:ext cx="849825" cy="732355"/>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549189</xdr:colOff>
      <xdr:row>63</xdr:row>
      <xdr:rowOff>85811</xdr:rowOff>
    </xdr:from>
    <xdr:to>
      <xdr:col>8</xdr:col>
      <xdr:colOff>429054</xdr:colOff>
      <xdr:row>81</xdr:row>
      <xdr:rowOff>0</xdr:rowOff>
    </xdr:to>
    <xdr:sp macro="" textlink="">
      <xdr:nvSpPr>
        <xdr:cNvPr id="26" name="Rectangle: Rounded Corners 25">
          <a:extLst>
            <a:ext uri="{FF2B5EF4-FFF2-40B4-BE49-F238E27FC236}">
              <a16:creationId xmlns:a16="http://schemas.microsoft.com/office/drawing/2014/main" id="{EFE41CAE-887D-4B95-8C6A-F91A59467549}"/>
            </a:ext>
          </a:extLst>
        </xdr:cNvPr>
        <xdr:cNvSpPr/>
      </xdr:nvSpPr>
      <xdr:spPr>
        <a:xfrm>
          <a:off x="549189" y="11607251"/>
          <a:ext cx="4695705" cy="3206029"/>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349250</xdr:colOff>
      <xdr:row>74</xdr:row>
      <xdr:rowOff>15875</xdr:rowOff>
    </xdr:from>
    <xdr:to>
      <xdr:col>10</xdr:col>
      <xdr:colOff>581805</xdr:colOff>
      <xdr:row>79</xdr:row>
      <xdr:rowOff>8021</xdr:rowOff>
    </xdr:to>
    <xdr:sp macro="" textlink="">
      <xdr:nvSpPr>
        <xdr:cNvPr id="29" name="Arrow: Bent-Up 28">
          <a:extLst>
            <a:ext uri="{FF2B5EF4-FFF2-40B4-BE49-F238E27FC236}">
              <a16:creationId xmlns:a16="http://schemas.microsoft.com/office/drawing/2014/main" id="{326CDD1D-CFF0-4BB1-9FDE-DD25B3125D8E}"/>
            </a:ext>
          </a:extLst>
        </xdr:cNvPr>
        <xdr:cNvSpPr/>
      </xdr:nvSpPr>
      <xdr:spPr>
        <a:xfrm>
          <a:off x="5767070" y="13548995"/>
          <a:ext cx="834535" cy="906546"/>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158750</xdr:colOff>
      <xdr:row>63</xdr:row>
      <xdr:rowOff>174625</xdr:rowOff>
    </xdr:from>
    <xdr:to>
      <xdr:col>22</xdr:col>
      <xdr:colOff>38615</xdr:colOff>
      <xdr:row>81</xdr:row>
      <xdr:rowOff>88814</xdr:rowOff>
    </xdr:to>
    <xdr:sp macro="" textlink="">
      <xdr:nvSpPr>
        <xdr:cNvPr id="30" name="Rectangle: Rounded Corners 29">
          <a:extLst>
            <a:ext uri="{FF2B5EF4-FFF2-40B4-BE49-F238E27FC236}">
              <a16:creationId xmlns:a16="http://schemas.microsoft.com/office/drawing/2014/main" id="{4F2958EA-ED09-4073-B762-B85D37194E90}"/>
            </a:ext>
          </a:extLst>
        </xdr:cNvPr>
        <xdr:cNvSpPr/>
      </xdr:nvSpPr>
      <xdr:spPr>
        <a:xfrm>
          <a:off x="8586470" y="11696065"/>
          <a:ext cx="4695705" cy="3206029"/>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127000</xdr:colOff>
      <xdr:row>74</xdr:row>
      <xdr:rowOff>111125</xdr:rowOff>
    </xdr:from>
    <xdr:to>
      <xdr:col>24</xdr:col>
      <xdr:colOff>359555</xdr:colOff>
      <xdr:row>79</xdr:row>
      <xdr:rowOff>103271</xdr:rowOff>
    </xdr:to>
    <xdr:sp macro="" textlink="">
      <xdr:nvSpPr>
        <xdr:cNvPr id="33" name="Arrow: Bent-Up 32">
          <a:extLst>
            <a:ext uri="{FF2B5EF4-FFF2-40B4-BE49-F238E27FC236}">
              <a16:creationId xmlns:a16="http://schemas.microsoft.com/office/drawing/2014/main" id="{2439BD69-A4F8-45C2-8CE8-4CCA065E656F}"/>
            </a:ext>
          </a:extLst>
        </xdr:cNvPr>
        <xdr:cNvSpPr/>
      </xdr:nvSpPr>
      <xdr:spPr>
        <a:xfrm>
          <a:off x="13972540" y="13644245"/>
          <a:ext cx="834535" cy="906546"/>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301625</xdr:colOff>
      <xdr:row>63</xdr:row>
      <xdr:rowOff>142875</xdr:rowOff>
    </xdr:from>
    <xdr:to>
      <xdr:col>36</xdr:col>
      <xdr:colOff>181490</xdr:colOff>
      <xdr:row>81</xdr:row>
      <xdr:rowOff>57064</xdr:rowOff>
    </xdr:to>
    <xdr:sp macro="" textlink="">
      <xdr:nvSpPr>
        <xdr:cNvPr id="34" name="Rectangle: Rounded Corners 33">
          <a:extLst>
            <a:ext uri="{FF2B5EF4-FFF2-40B4-BE49-F238E27FC236}">
              <a16:creationId xmlns:a16="http://schemas.microsoft.com/office/drawing/2014/main" id="{31844174-335B-4534-B6D0-5CD041668DB5}"/>
            </a:ext>
          </a:extLst>
        </xdr:cNvPr>
        <xdr:cNvSpPr/>
      </xdr:nvSpPr>
      <xdr:spPr>
        <a:xfrm>
          <a:off x="17157065" y="11664315"/>
          <a:ext cx="4695705" cy="3206029"/>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238125</xdr:colOff>
      <xdr:row>75</xdr:row>
      <xdr:rowOff>31750</xdr:rowOff>
    </xdr:from>
    <xdr:to>
      <xdr:col>38</xdr:col>
      <xdr:colOff>470680</xdr:colOff>
      <xdr:row>80</xdr:row>
      <xdr:rowOff>23896</xdr:rowOff>
    </xdr:to>
    <xdr:sp macro="" textlink="">
      <xdr:nvSpPr>
        <xdr:cNvPr id="37" name="Arrow: Bent-Up 36">
          <a:extLst>
            <a:ext uri="{FF2B5EF4-FFF2-40B4-BE49-F238E27FC236}">
              <a16:creationId xmlns:a16="http://schemas.microsoft.com/office/drawing/2014/main" id="{09486549-5753-430F-B58A-DD73F56F2D12}"/>
            </a:ext>
          </a:extLst>
        </xdr:cNvPr>
        <xdr:cNvSpPr/>
      </xdr:nvSpPr>
      <xdr:spPr>
        <a:xfrm>
          <a:off x="22511385" y="13747750"/>
          <a:ext cx="834535" cy="906546"/>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127000</xdr:colOff>
      <xdr:row>3</xdr:row>
      <xdr:rowOff>90714</xdr:rowOff>
    </xdr:from>
    <xdr:to>
      <xdr:col>38</xdr:col>
      <xdr:colOff>301886</xdr:colOff>
      <xdr:row>7</xdr:row>
      <xdr:rowOff>63499</xdr:rowOff>
    </xdr:to>
    <xdr:sp macro="" textlink="">
      <xdr:nvSpPr>
        <xdr:cNvPr id="38" name="TextBox 37">
          <a:extLst>
            <a:ext uri="{FF2B5EF4-FFF2-40B4-BE49-F238E27FC236}">
              <a16:creationId xmlns:a16="http://schemas.microsoft.com/office/drawing/2014/main" id="{31AEF136-C36E-454D-BEBF-CEF1AA2EC268}"/>
            </a:ext>
          </a:extLst>
        </xdr:cNvPr>
        <xdr:cNvSpPr txBox="1"/>
      </xdr:nvSpPr>
      <xdr:spPr>
        <a:xfrm>
          <a:off x="746125" y="662214"/>
          <a:ext cx="23082511" cy="7347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u="dbl"/>
            <a:t>Year</a:t>
          </a:r>
          <a:r>
            <a:rPr lang="en-US" sz="2400" b="1" u="dbl" baseline="0"/>
            <a:t> &amp; Month Wise Sales, Expences &amp; Profit Reports</a:t>
          </a:r>
          <a:endParaRPr lang="en-US" sz="2400" b="1" u="dbl"/>
        </a:p>
      </xdr:txBody>
    </xdr:sp>
    <xdr:clientData/>
  </xdr:twoCellAnchor>
  <xdr:oneCellAnchor>
    <xdr:from>
      <xdr:col>40</xdr:col>
      <xdr:colOff>132029</xdr:colOff>
      <xdr:row>2</xdr:row>
      <xdr:rowOff>166186</xdr:rowOff>
    </xdr:from>
    <xdr:ext cx="5239727" cy="937629"/>
    <xdr:sp macro="" textlink="">
      <xdr:nvSpPr>
        <xdr:cNvPr id="39" name="Rectangle 38">
          <a:extLst>
            <a:ext uri="{FF2B5EF4-FFF2-40B4-BE49-F238E27FC236}">
              <a16:creationId xmlns:a16="http://schemas.microsoft.com/office/drawing/2014/main" id="{0976BA2D-18D9-4C1D-8074-C01CC979C8C3}"/>
            </a:ext>
          </a:extLst>
        </xdr:cNvPr>
        <xdr:cNvSpPr/>
      </xdr:nvSpPr>
      <xdr:spPr>
        <a:xfrm>
          <a:off x="24211229" y="531946"/>
          <a:ext cx="5239727" cy="937629"/>
        </a:xfrm>
        <a:prstGeom prst="rect">
          <a:avLst/>
        </a:prstGeom>
        <a:solidFill>
          <a:schemeClr val="bg2">
            <a:lumMod val="50000"/>
          </a:schemeClr>
        </a:solidFill>
      </xdr:spPr>
      <xdr:txBody>
        <a:bodyPr wrap="square" lIns="91440" tIns="45720" rIns="91440" bIns="45720">
          <a:spAutoFit/>
        </a:bodyPr>
        <a:lstStyle/>
        <a:p>
          <a:pPr algn="ctr"/>
          <a:r>
            <a:rPr lang="en-US" sz="5400" b="1" u="dbl" cap="none" spc="0">
              <a:ln w="0"/>
              <a:solidFill>
                <a:schemeClr val="tx1"/>
              </a:solidFill>
              <a:effectLst>
                <a:outerShdw blurRad="38100" dist="19050" dir="2700000" algn="tl" rotWithShape="0">
                  <a:schemeClr val="dk1">
                    <a:alpha val="40000"/>
                  </a:schemeClr>
                </a:outerShdw>
              </a:effectLst>
            </a:rPr>
            <a:t>Sales</a:t>
          </a:r>
          <a:r>
            <a:rPr lang="en-US" sz="5400" b="1" u="dbl" cap="none" spc="0" baseline="0">
              <a:ln w="0"/>
              <a:solidFill>
                <a:schemeClr val="tx1"/>
              </a:solidFill>
              <a:effectLst>
                <a:outerShdw blurRad="38100" dist="19050" dir="2700000" algn="tl" rotWithShape="0">
                  <a:schemeClr val="dk1">
                    <a:alpha val="40000"/>
                  </a:schemeClr>
                </a:outerShdw>
              </a:effectLst>
            </a:rPr>
            <a:t> Reports</a:t>
          </a:r>
          <a:endParaRPr lang="en-US" sz="5400" b="1" u="dbl"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40</xdr:col>
      <xdr:colOff>466912</xdr:colOff>
      <xdr:row>11</xdr:row>
      <xdr:rowOff>130734</xdr:rowOff>
    </xdr:from>
    <xdr:to>
      <xdr:col>44</xdr:col>
      <xdr:colOff>37354</xdr:colOff>
      <xdr:row>21</xdr:row>
      <xdr:rowOff>37351</xdr:rowOff>
    </xdr:to>
    <xdr:sp macro="" textlink="">
      <xdr:nvSpPr>
        <xdr:cNvPr id="40" name="Arrow: Left-Up 39">
          <a:extLst>
            <a:ext uri="{FF2B5EF4-FFF2-40B4-BE49-F238E27FC236}">
              <a16:creationId xmlns:a16="http://schemas.microsoft.com/office/drawing/2014/main" id="{3561D881-C191-42B7-B4FF-DC2295F8F8A0}"/>
            </a:ext>
          </a:extLst>
        </xdr:cNvPr>
        <xdr:cNvSpPr/>
      </xdr:nvSpPr>
      <xdr:spPr>
        <a:xfrm>
          <a:off x="24546112" y="2142414"/>
          <a:ext cx="1978362" cy="1735417"/>
        </a:xfrm>
        <a:prstGeom prst="left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40</xdr:col>
      <xdr:colOff>155241</xdr:colOff>
      <xdr:row>31</xdr:row>
      <xdr:rowOff>52611</xdr:rowOff>
    </xdr:from>
    <xdr:ext cx="5248553" cy="937629"/>
    <xdr:sp macro="" textlink="">
      <xdr:nvSpPr>
        <xdr:cNvPr id="41" name="Rectangle 40">
          <a:extLst>
            <a:ext uri="{FF2B5EF4-FFF2-40B4-BE49-F238E27FC236}">
              <a16:creationId xmlns:a16="http://schemas.microsoft.com/office/drawing/2014/main" id="{2E1D2176-6CB0-47FA-AB05-DD222B30FC5B}"/>
            </a:ext>
          </a:extLst>
        </xdr:cNvPr>
        <xdr:cNvSpPr/>
      </xdr:nvSpPr>
      <xdr:spPr>
        <a:xfrm>
          <a:off x="24234441" y="5721891"/>
          <a:ext cx="5248553" cy="937629"/>
        </a:xfrm>
        <a:prstGeom prst="rect">
          <a:avLst/>
        </a:prstGeom>
        <a:solidFill>
          <a:schemeClr val="bg2">
            <a:lumMod val="50000"/>
          </a:schemeClr>
        </a:solidFill>
      </xdr:spPr>
      <xdr:txBody>
        <a:bodyPr wrap="none" lIns="91440" tIns="45720" rIns="91440" bIns="45720">
          <a:spAutoFit/>
        </a:bodyPr>
        <a:lstStyle/>
        <a:p>
          <a:pPr algn="ctr"/>
          <a:r>
            <a:rPr lang="en-US" sz="5400" b="1" u="dbl" cap="none" spc="0">
              <a:ln w="0"/>
              <a:solidFill>
                <a:schemeClr val="tx1"/>
              </a:solidFill>
              <a:effectLst>
                <a:outerShdw blurRad="38100" dist="19050" dir="2700000" algn="tl" rotWithShape="0">
                  <a:schemeClr val="dk1">
                    <a:alpha val="40000"/>
                  </a:schemeClr>
                </a:outerShdw>
              </a:effectLst>
            </a:rPr>
            <a:t>Expences</a:t>
          </a:r>
          <a:r>
            <a:rPr lang="en-US" sz="5400" b="1" u="dbl" cap="none" spc="0" baseline="0">
              <a:ln w="0"/>
              <a:solidFill>
                <a:schemeClr val="tx1"/>
              </a:solidFill>
              <a:effectLst>
                <a:outerShdw blurRad="38100" dist="19050" dir="2700000" algn="tl" rotWithShape="0">
                  <a:schemeClr val="dk1">
                    <a:alpha val="40000"/>
                  </a:schemeClr>
                </a:outerShdw>
              </a:effectLst>
            </a:rPr>
            <a:t> Reports</a:t>
          </a:r>
          <a:endParaRPr lang="en-US" sz="5400" b="1" u="dbl"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40</xdr:col>
      <xdr:colOff>429559</xdr:colOff>
      <xdr:row>39</xdr:row>
      <xdr:rowOff>149412</xdr:rowOff>
    </xdr:from>
    <xdr:to>
      <xdr:col>44</xdr:col>
      <xdr:colOff>1</xdr:colOff>
      <xdr:row>49</xdr:row>
      <xdr:rowOff>56029</xdr:rowOff>
    </xdr:to>
    <xdr:sp macro="" textlink="">
      <xdr:nvSpPr>
        <xdr:cNvPr id="42" name="Arrow: Left-Up 41">
          <a:extLst>
            <a:ext uri="{FF2B5EF4-FFF2-40B4-BE49-F238E27FC236}">
              <a16:creationId xmlns:a16="http://schemas.microsoft.com/office/drawing/2014/main" id="{EA2FA39F-2D2A-4116-858E-AD575D2F7568}"/>
            </a:ext>
          </a:extLst>
        </xdr:cNvPr>
        <xdr:cNvSpPr/>
      </xdr:nvSpPr>
      <xdr:spPr>
        <a:xfrm>
          <a:off x="24508759" y="7281732"/>
          <a:ext cx="1978362" cy="1735417"/>
        </a:xfrm>
        <a:prstGeom prst="left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41</xdr:col>
      <xdr:colOff>31722</xdr:colOff>
      <xdr:row>63</xdr:row>
      <xdr:rowOff>51098</xdr:rowOff>
    </xdr:from>
    <xdr:ext cx="4945305" cy="937629"/>
    <xdr:sp macro="" textlink="">
      <xdr:nvSpPr>
        <xdr:cNvPr id="43" name="Rectangle 42">
          <a:extLst>
            <a:ext uri="{FF2B5EF4-FFF2-40B4-BE49-F238E27FC236}">
              <a16:creationId xmlns:a16="http://schemas.microsoft.com/office/drawing/2014/main" id="{52C3B1B1-B4BA-439E-8DD4-EE0AE99C46A7}"/>
            </a:ext>
          </a:extLst>
        </xdr:cNvPr>
        <xdr:cNvSpPr/>
      </xdr:nvSpPr>
      <xdr:spPr>
        <a:xfrm>
          <a:off x="24712902" y="11572538"/>
          <a:ext cx="4945305" cy="937629"/>
        </a:xfrm>
        <a:prstGeom prst="rect">
          <a:avLst/>
        </a:prstGeom>
        <a:solidFill>
          <a:schemeClr val="bg2">
            <a:lumMod val="50000"/>
          </a:schemeClr>
        </a:solidFill>
      </xdr:spPr>
      <xdr:txBody>
        <a:bodyPr wrap="square" lIns="91440" tIns="45720" rIns="91440" bIns="45720">
          <a:spAutoFit/>
        </a:bodyPr>
        <a:lstStyle/>
        <a:p>
          <a:pPr algn="ctr"/>
          <a:r>
            <a:rPr lang="en-US" sz="5400" b="1" u="dbl" cap="none" spc="0">
              <a:ln w="0"/>
              <a:solidFill>
                <a:schemeClr val="tx1"/>
              </a:solidFill>
              <a:effectLst>
                <a:outerShdw blurRad="38100" dist="19050" dir="2700000" algn="tl" rotWithShape="0">
                  <a:schemeClr val="dk1">
                    <a:alpha val="40000"/>
                  </a:schemeClr>
                </a:outerShdw>
              </a:effectLst>
            </a:rPr>
            <a:t>Profit</a:t>
          </a:r>
          <a:r>
            <a:rPr lang="en-US" sz="5400" b="1" u="dbl" cap="none" spc="0" baseline="0">
              <a:ln w="0"/>
              <a:solidFill>
                <a:schemeClr val="tx1"/>
              </a:solidFill>
              <a:effectLst>
                <a:outerShdw blurRad="38100" dist="19050" dir="2700000" algn="tl" rotWithShape="0">
                  <a:schemeClr val="dk1">
                    <a:alpha val="40000"/>
                  </a:schemeClr>
                </a:outerShdw>
              </a:effectLst>
            </a:rPr>
            <a:t> Reports</a:t>
          </a:r>
          <a:endParaRPr lang="en-US" sz="5400" b="1" u="dbl"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41</xdr:col>
      <xdr:colOff>205441</xdr:colOff>
      <xdr:row>70</xdr:row>
      <xdr:rowOff>168089</xdr:rowOff>
    </xdr:from>
    <xdr:to>
      <xdr:col>44</xdr:col>
      <xdr:colOff>392207</xdr:colOff>
      <xdr:row>80</xdr:row>
      <xdr:rowOff>74706</xdr:rowOff>
    </xdr:to>
    <xdr:sp macro="" textlink="">
      <xdr:nvSpPr>
        <xdr:cNvPr id="44" name="Arrow: Left-Up 43">
          <a:extLst>
            <a:ext uri="{FF2B5EF4-FFF2-40B4-BE49-F238E27FC236}">
              <a16:creationId xmlns:a16="http://schemas.microsoft.com/office/drawing/2014/main" id="{432D031E-AC10-4858-B6E7-2004611C3D6A}"/>
            </a:ext>
          </a:extLst>
        </xdr:cNvPr>
        <xdr:cNvSpPr/>
      </xdr:nvSpPr>
      <xdr:spPr>
        <a:xfrm>
          <a:off x="24886621" y="12969689"/>
          <a:ext cx="1992706" cy="1735417"/>
        </a:xfrm>
        <a:prstGeom prst="left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89</xdr:row>
      <xdr:rowOff>134932</xdr:rowOff>
    </xdr:from>
    <xdr:to>
      <xdr:col>44</xdr:col>
      <xdr:colOff>575095</xdr:colOff>
      <xdr:row>94</xdr:row>
      <xdr:rowOff>144372</xdr:rowOff>
    </xdr:to>
    <xdr:sp macro="" textlink="">
      <xdr:nvSpPr>
        <xdr:cNvPr id="45" name="TextBox 44">
          <a:extLst>
            <a:ext uri="{FF2B5EF4-FFF2-40B4-BE49-F238E27FC236}">
              <a16:creationId xmlns:a16="http://schemas.microsoft.com/office/drawing/2014/main" id="{72F5B8AF-8ECF-4F44-8705-730405AFE01D}"/>
            </a:ext>
          </a:extLst>
        </xdr:cNvPr>
        <xdr:cNvSpPr txBox="1"/>
      </xdr:nvSpPr>
      <xdr:spPr>
        <a:xfrm>
          <a:off x="0" y="16769536"/>
          <a:ext cx="27144453" cy="94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u="dbl"/>
            <a:t>Reports For New Customers</a:t>
          </a:r>
        </a:p>
      </xdr:txBody>
    </xdr:sp>
    <xdr:clientData/>
  </xdr:twoCellAnchor>
  <xdr:twoCellAnchor>
    <xdr:from>
      <xdr:col>1</xdr:col>
      <xdr:colOff>68647</xdr:colOff>
      <xdr:row>99</xdr:row>
      <xdr:rowOff>154459</xdr:rowOff>
    </xdr:from>
    <xdr:to>
      <xdr:col>16</xdr:col>
      <xdr:colOff>17163</xdr:colOff>
      <xdr:row>130</xdr:row>
      <xdr:rowOff>17161</xdr:rowOff>
    </xdr:to>
    <xdr:sp macro="" textlink="">
      <xdr:nvSpPr>
        <xdr:cNvPr id="46" name="Rectangle: Rounded Corners 45">
          <a:extLst>
            <a:ext uri="{FF2B5EF4-FFF2-40B4-BE49-F238E27FC236}">
              <a16:creationId xmlns:a16="http://schemas.microsoft.com/office/drawing/2014/main" id="{BA2FAA26-8475-45FB-B1A7-F4234ADD7637}"/>
            </a:ext>
          </a:extLst>
        </xdr:cNvPr>
        <xdr:cNvSpPr/>
      </xdr:nvSpPr>
      <xdr:spPr>
        <a:xfrm>
          <a:off x="670627" y="18259579"/>
          <a:ext cx="8978216" cy="5531982"/>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612037</xdr:colOff>
      <xdr:row>136</xdr:row>
      <xdr:rowOff>17972</xdr:rowOff>
    </xdr:from>
    <xdr:to>
      <xdr:col>16</xdr:col>
      <xdr:colOff>35944</xdr:colOff>
      <xdr:row>167</xdr:row>
      <xdr:rowOff>17972</xdr:rowOff>
    </xdr:to>
    <xdr:sp macro="" textlink="">
      <xdr:nvSpPr>
        <xdr:cNvPr id="48" name="Rectangle: Rounded Corners 47">
          <a:extLst>
            <a:ext uri="{FF2B5EF4-FFF2-40B4-BE49-F238E27FC236}">
              <a16:creationId xmlns:a16="http://schemas.microsoft.com/office/drawing/2014/main" id="{C2F77624-79D7-43D6-AF0E-83E9F66D5667}"/>
            </a:ext>
          </a:extLst>
        </xdr:cNvPr>
        <xdr:cNvSpPr/>
      </xdr:nvSpPr>
      <xdr:spPr>
        <a:xfrm>
          <a:off x="612037" y="24459481"/>
          <a:ext cx="9488058" cy="5571227"/>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16</xdr:col>
      <xdr:colOff>1</xdr:colOff>
      <xdr:row>102</xdr:row>
      <xdr:rowOff>91767</xdr:rowOff>
    </xdr:from>
    <xdr:ext cx="8504382" cy="771833"/>
    <xdr:sp macro="" textlink="">
      <xdr:nvSpPr>
        <xdr:cNvPr id="50" name="Rectangle 49">
          <a:extLst>
            <a:ext uri="{FF2B5EF4-FFF2-40B4-BE49-F238E27FC236}">
              <a16:creationId xmlns:a16="http://schemas.microsoft.com/office/drawing/2014/main" id="{164D93C4-BCA8-4A6D-AFE6-99756126DAE7}"/>
            </a:ext>
          </a:extLst>
        </xdr:cNvPr>
        <xdr:cNvSpPr/>
      </xdr:nvSpPr>
      <xdr:spPr>
        <a:xfrm>
          <a:off x="9631681" y="18745527"/>
          <a:ext cx="8504382" cy="771833"/>
        </a:xfrm>
        <a:prstGeom prst="rect">
          <a:avLst/>
        </a:prstGeom>
        <a:noFill/>
      </xdr:spPr>
      <xdr:txBody>
        <a:bodyPr wrap="none" lIns="91440" tIns="45720" rIns="91440" bIns="4572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200" b="1" i="0" u="dbl" baseline="0">
              <a:effectLst/>
              <a:latin typeface="+mn-lt"/>
              <a:ea typeface="+mn-ea"/>
              <a:cs typeface="+mn-cs"/>
            </a:rPr>
            <a:t>Month Wise New Customers in All Years</a:t>
          </a:r>
          <a:endParaRPr lang="en-US" sz="13800" b="1" u="dbl">
            <a:effectLst/>
          </a:endParaRPr>
        </a:p>
        <a:p>
          <a:pPr algn="ctr"/>
          <a:endParaRPr lang="en-US" sz="13800" b="1" u="dbl"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16</xdr:col>
      <xdr:colOff>519544</xdr:colOff>
      <xdr:row>121</xdr:row>
      <xdr:rowOff>92364</xdr:rowOff>
    </xdr:from>
    <xdr:to>
      <xdr:col>20</xdr:col>
      <xdr:colOff>368010</xdr:colOff>
      <xdr:row>129</xdr:row>
      <xdr:rowOff>124114</xdr:rowOff>
    </xdr:to>
    <xdr:sp macro="" textlink="">
      <xdr:nvSpPr>
        <xdr:cNvPr id="51" name="Arrow: Curved Up 50">
          <a:extLst>
            <a:ext uri="{FF2B5EF4-FFF2-40B4-BE49-F238E27FC236}">
              <a16:creationId xmlns:a16="http://schemas.microsoft.com/office/drawing/2014/main" id="{6E12EDFC-36AB-4A30-AB6F-FB88CF7F2253}"/>
            </a:ext>
          </a:extLst>
        </xdr:cNvPr>
        <xdr:cNvSpPr/>
      </xdr:nvSpPr>
      <xdr:spPr>
        <a:xfrm>
          <a:off x="10425544" y="23142864"/>
          <a:ext cx="2324966" cy="1555750"/>
        </a:xfrm>
        <a:prstGeom prst="curved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358443</xdr:colOff>
      <xdr:row>159</xdr:row>
      <xdr:rowOff>144543</xdr:rowOff>
    </xdr:from>
    <xdr:to>
      <xdr:col>21</xdr:col>
      <xdr:colOff>247317</xdr:colOff>
      <xdr:row>167</xdr:row>
      <xdr:rowOff>160418</xdr:rowOff>
    </xdr:to>
    <xdr:sp macro="" textlink="">
      <xdr:nvSpPr>
        <xdr:cNvPr id="52" name="Arrow: Curved Up 51">
          <a:extLst>
            <a:ext uri="{FF2B5EF4-FFF2-40B4-BE49-F238E27FC236}">
              <a16:creationId xmlns:a16="http://schemas.microsoft.com/office/drawing/2014/main" id="{9804F9AC-5F1F-4441-A903-42A59DAEBC10}"/>
            </a:ext>
          </a:extLst>
        </xdr:cNvPr>
        <xdr:cNvSpPr/>
      </xdr:nvSpPr>
      <xdr:spPr>
        <a:xfrm>
          <a:off x="10883568" y="30434043"/>
          <a:ext cx="2365374" cy="1539875"/>
        </a:xfrm>
        <a:prstGeom prst="curved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17</xdr:col>
      <xdr:colOff>120650</xdr:colOff>
      <xdr:row>140</xdr:row>
      <xdr:rowOff>95250</xdr:rowOff>
    </xdr:from>
    <xdr:ext cx="7753350" cy="1047750"/>
    <xdr:sp macro="" textlink="">
      <xdr:nvSpPr>
        <xdr:cNvPr id="53" name="Rectangle 52">
          <a:extLst>
            <a:ext uri="{FF2B5EF4-FFF2-40B4-BE49-F238E27FC236}">
              <a16:creationId xmlns:a16="http://schemas.microsoft.com/office/drawing/2014/main" id="{74389CDA-AB97-4B8A-8767-1FADC9FB2451}"/>
            </a:ext>
          </a:extLst>
        </xdr:cNvPr>
        <xdr:cNvSpPr/>
      </xdr:nvSpPr>
      <xdr:spPr>
        <a:xfrm>
          <a:off x="10645775" y="26765250"/>
          <a:ext cx="7753350" cy="1047750"/>
        </a:xfrm>
        <a:prstGeom prst="rect">
          <a:avLst/>
        </a:prstGeom>
        <a:noFill/>
      </xdr:spPr>
      <xdr:txBody>
        <a:bodyPr wrap="none" lIns="91440" tIns="45720" rIns="91440" bIns="45720">
          <a:noAutofit/>
        </a:bodyPr>
        <a:lstStyle/>
        <a:p>
          <a:pPr rtl="0"/>
          <a:r>
            <a:rPr lang="en-US" sz="2800" b="1" i="0" u="dbl" baseline="0">
              <a:effectLst/>
              <a:latin typeface="+mn-lt"/>
              <a:ea typeface="+mn-ea"/>
              <a:cs typeface="+mn-cs"/>
            </a:rPr>
            <a:t>Region Wise New Customers </a:t>
          </a:r>
          <a:r>
            <a:rPr lang="en-US" sz="3200" b="1" i="0" u="dbl" baseline="0">
              <a:effectLst/>
              <a:latin typeface="+mn-lt"/>
              <a:ea typeface="+mn-ea"/>
              <a:cs typeface="+mn-cs"/>
            </a:rPr>
            <a:t>in</a:t>
          </a:r>
          <a:r>
            <a:rPr lang="en-US" sz="2800" b="1" i="0" u="dbl" baseline="0">
              <a:effectLst/>
              <a:latin typeface="+mn-lt"/>
              <a:ea typeface="+mn-ea"/>
              <a:cs typeface="+mn-cs"/>
            </a:rPr>
            <a:t> All Years</a:t>
          </a:r>
          <a:endParaRPr lang="en-US" sz="11500" b="1" u="dbl">
            <a:effectLst/>
          </a:endParaRPr>
        </a:p>
      </xdr:txBody>
    </xdr:sp>
    <xdr:clientData/>
  </xdr:oneCellAnchor>
  <xdr:twoCellAnchor>
    <xdr:from>
      <xdr:col>1</xdr:col>
      <xdr:colOff>124918</xdr:colOff>
      <xdr:row>11</xdr:row>
      <xdr:rowOff>75095</xdr:rowOff>
    </xdr:from>
    <xdr:to>
      <xdr:col>7</xdr:col>
      <xdr:colOff>472661</xdr:colOff>
      <xdr:row>24</xdr:row>
      <xdr:rowOff>156148</xdr:rowOff>
    </xdr:to>
    <xdr:graphicFrame macro="">
      <xdr:nvGraphicFramePr>
        <xdr:cNvPr id="54" name="Chart 53">
          <a:extLst>
            <a:ext uri="{FF2B5EF4-FFF2-40B4-BE49-F238E27FC236}">
              <a16:creationId xmlns:a16="http://schemas.microsoft.com/office/drawing/2014/main" id="{285332E2-6957-4F8E-9749-A13484F53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468442</xdr:colOff>
      <xdr:row>10</xdr:row>
      <xdr:rowOff>135330</xdr:rowOff>
    </xdr:from>
    <xdr:to>
      <xdr:col>11</xdr:col>
      <xdr:colOff>438328</xdr:colOff>
      <xdr:row>19</xdr:row>
      <xdr:rowOff>104098</xdr:rowOff>
    </xdr:to>
    <mc:AlternateContent xmlns:mc="http://schemas.openxmlformats.org/markup-compatibility/2006" xmlns:a14="http://schemas.microsoft.com/office/drawing/2010/main">
      <mc:Choice Requires="a14">
        <xdr:graphicFrame macro="">
          <xdr:nvGraphicFramePr>
            <xdr:cNvPr id="55" name="Region 1">
              <a:extLst>
                <a:ext uri="{FF2B5EF4-FFF2-40B4-BE49-F238E27FC236}">
                  <a16:creationId xmlns:a16="http://schemas.microsoft.com/office/drawing/2014/main" id="{5C51029A-EEB5-4009-A056-FE055D32E0A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345242" y="1913330"/>
              <a:ext cx="1798686" cy="1568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20819</xdr:colOff>
      <xdr:row>11</xdr:row>
      <xdr:rowOff>135326</xdr:rowOff>
    </xdr:from>
    <xdr:to>
      <xdr:col>20</xdr:col>
      <xdr:colOff>520490</xdr:colOff>
      <xdr:row>25</xdr:row>
      <xdr:rowOff>31230</xdr:rowOff>
    </xdr:to>
    <xdr:graphicFrame macro="">
      <xdr:nvGraphicFramePr>
        <xdr:cNvPr id="56" name="Chart 55">
          <a:extLst>
            <a:ext uri="{FF2B5EF4-FFF2-40B4-BE49-F238E27FC236}">
              <a16:creationId xmlns:a16="http://schemas.microsoft.com/office/drawing/2014/main" id="{EA342659-985C-4309-ABDB-1F361D252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0</xdr:colOff>
      <xdr:row>11</xdr:row>
      <xdr:rowOff>31229</xdr:rowOff>
    </xdr:from>
    <xdr:to>
      <xdr:col>24</xdr:col>
      <xdr:colOff>584066</xdr:colOff>
      <xdr:row>19</xdr:row>
      <xdr:rowOff>114508</xdr:rowOff>
    </xdr:to>
    <mc:AlternateContent xmlns:mc="http://schemas.openxmlformats.org/markup-compatibility/2006" xmlns:a14="http://schemas.microsoft.com/office/drawing/2010/main">
      <mc:Choice Requires="a14">
        <xdr:graphicFrame macro="">
          <xdr:nvGraphicFramePr>
            <xdr:cNvPr id="57" name="Region 3">
              <a:extLst>
                <a:ext uri="{FF2B5EF4-FFF2-40B4-BE49-F238E27FC236}">
                  <a16:creationId xmlns:a16="http://schemas.microsoft.com/office/drawing/2014/main" id="{606287C0-198E-4F07-95B5-F902F66AF94D}"/>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3411200" y="1987029"/>
              <a:ext cx="1803266" cy="1505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458034</xdr:colOff>
      <xdr:row>11</xdr:row>
      <xdr:rowOff>83278</xdr:rowOff>
    </xdr:from>
    <xdr:to>
      <xdr:col>34</xdr:col>
      <xdr:colOff>364344</xdr:colOff>
      <xdr:row>23</xdr:row>
      <xdr:rowOff>135328</xdr:rowOff>
    </xdr:to>
    <xdr:graphicFrame macro="">
      <xdr:nvGraphicFramePr>
        <xdr:cNvPr id="58" name="Chart 57">
          <a:extLst>
            <a:ext uri="{FF2B5EF4-FFF2-40B4-BE49-F238E27FC236}">
              <a16:creationId xmlns:a16="http://schemas.microsoft.com/office/drawing/2014/main" id="{58466AF5-D299-47AD-BDE6-6E732468B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35</xdr:col>
      <xdr:colOff>281066</xdr:colOff>
      <xdr:row>10</xdr:row>
      <xdr:rowOff>72870</xdr:rowOff>
    </xdr:from>
    <xdr:to>
      <xdr:col>38</xdr:col>
      <xdr:colOff>250952</xdr:colOff>
      <xdr:row>19</xdr:row>
      <xdr:rowOff>20820</xdr:rowOff>
    </xdr:to>
    <mc:AlternateContent xmlns:mc="http://schemas.openxmlformats.org/markup-compatibility/2006" xmlns:a14="http://schemas.microsoft.com/office/drawing/2010/main">
      <mc:Choice Requires="a14">
        <xdr:graphicFrame macro="">
          <xdr:nvGraphicFramePr>
            <xdr:cNvPr id="60" name="Region 5">
              <a:extLst>
                <a:ext uri="{FF2B5EF4-FFF2-40B4-BE49-F238E27FC236}">
                  <a16:creationId xmlns:a16="http://schemas.microsoft.com/office/drawing/2014/main" id="{76CF849C-8CAD-491E-A89F-1419F9E1462D}"/>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21617066" y="1850870"/>
              <a:ext cx="1798686" cy="154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226785</xdr:colOff>
      <xdr:row>37</xdr:row>
      <xdr:rowOff>101345</xdr:rowOff>
    </xdr:from>
    <xdr:to>
      <xdr:col>8</xdr:col>
      <xdr:colOff>127000</xdr:colOff>
      <xdr:row>51</xdr:row>
      <xdr:rowOff>45357</xdr:rowOff>
    </xdr:to>
    <xdr:graphicFrame macro="">
      <xdr:nvGraphicFramePr>
        <xdr:cNvPr id="61" name="Chart 60">
          <a:extLst>
            <a:ext uri="{FF2B5EF4-FFF2-40B4-BE49-F238E27FC236}">
              <a16:creationId xmlns:a16="http://schemas.microsoft.com/office/drawing/2014/main" id="{D76CD68B-A468-43AF-8251-2706AFFDE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27213</xdr:colOff>
      <xdr:row>36</xdr:row>
      <xdr:rowOff>127132</xdr:rowOff>
    </xdr:from>
    <xdr:to>
      <xdr:col>21</xdr:col>
      <xdr:colOff>9070</xdr:colOff>
      <xdr:row>50</xdr:row>
      <xdr:rowOff>126285</xdr:rowOff>
    </xdr:to>
    <xdr:graphicFrame macro="">
      <xdr:nvGraphicFramePr>
        <xdr:cNvPr id="62" name="Chart 61">
          <a:extLst>
            <a:ext uri="{FF2B5EF4-FFF2-40B4-BE49-F238E27FC236}">
              <a16:creationId xmlns:a16="http://schemas.microsoft.com/office/drawing/2014/main" id="{4FF24BED-E35A-4D11-8CE6-8F2C303BF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408213</xdr:colOff>
      <xdr:row>35</xdr:row>
      <xdr:rowOff>138100</xdr:rowOff>
    </xdr:from>
    <xdr:to>
      <xdr:col>35</xdr:col>
      <xdr:colOff>126999</xdr:colOff>
      <xdr:row>50</xdr:row>
      <xdr:rowOff>27214</xdr:rowOff>
    </xdr:to>
    <xdr:graphicFrame macro="">
      <xdr:nvGraphicFramePr>
        <xdr:cNvPr id="63" name="Chart 62">
          <a:extLst>
            <a:ext uri="{FF2B5EF4-FFF2-40B4-BE49-F238E27FC236}">
              <a16:creationId xmlns:a16="http://schemas.microsoft.com/office/drawing/2014/main" id="{BD9B1825-4949-4000-AE37-38A594A45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507999</xdr:colOff>
      <xdr:row>36</xdr:row>
      <xdr:rowOff>154214</xdr:rowOff>
    </xdr:from>
    <xdr:to>
      <xdr:col>11</xdr:col>
      <xdr:colOff>469854</xdr:colOff>
      <xdr:row>45</xdr:row>
      <xdr:rowOff>9071</xdr:rowOff>
    </xdr:to>
    <mc:AlternateContent xmlns:mc="http://schemas.openxmlformats.org/markup-compatibility/2006" xmlns:a14="http://schemas.microsoft.com/office/drawing/2010/main">
      <mc:Choice Requires="a14">
        <xdr:graphicFrame macro="">
          <xdr:nvGraphicFramePr>
            <xdr:cNvPr id="64" name="Region 7">
              <a:extLst>
                <a:ext uri="{FF2B5EF4-FFF2-40B4-BE49-F238E27FC236}">
                  <a16:creationId xmlns:a16="http://schemas.microsoft.com/office/drawing/2014/main" id="{7456ECE0-2414-436C-B59A-7F9B25B78568}"/>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5384799" y="6555014"/>
              <a:ext cx="1790655" cy="1455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589643</xdr:colOff>
      <xdr:row>35</xdr:row>
      <xdr:rowOff>127002</xdr:rowOff>
    </xdr:from>
    <xdr:to>
      <xdr:col>24</xdr:col>
      <xdr:colOff>551499</xdr:colOff>
      <xdr:row>44</xdr:row>
      <xdr:rowOff>136073</xdr:rowOff>
    </xdr:to>
    <mc:AlternateContent xmlns:mc="http://schemas.openxmlformats.org/markup-compatibility/2006" xmlns:a14="http://schemas.microsoft.com/office/drawing/2010/main">
      <mc:Choice Requires="a14">
        <xdr:graphicFrame macro="">
          <xdr:nvGraphicFramePr>
            <xdr:cNvPr id="65" name="Region 9">
              <a:extLst>
                <a:ext uri="{FF2B5EF4-FFF2-40B4-BE49-F238E27FC236}">
                  <a16:creationId xmlns:a16="http://schemas.microsoft.com/office/drawing/2014/main" id="{7557F127-482E-434D-892A-925908B7AA32}"/>
                </a:ext>
              </a:extLst>
            </xdr:cNvPr>
            <xdr:cNvGraphicFramePr/>
          </xdr:nvGraphicFramePr>
          <xdr:xfrm>
            <a:off x="0" y="0"/>
            <a:ext cx="0" cy="0"/>
          </xdr:xfrm>
          <a:graphic>
            <a:graphicData uri="http://schemas.microsoft.com/office/drawing/2010/slicer">
              <sle:slicer xmlns:sle="http://schemas.microsoft.com/office/drawing/2010/slicer" name="Region 9"/>
            </a:graphicData>
          </a:graphic>
        </xdr:graphicFrame>
      </mc:Choice>
      <mc:Fallback xmlns="">
        <xdr:sp macro="" textlink="">
          <xdr:nvSpPr>
            <xdr:cNvPr id="0" name=""/>
            <xdr:cNvSpPr>
              <a:spLocks noTextEdit="1"/>
            </xdr:cNvSpPr>
          </xdr:nvSpPr>
          <xdr:spPr>
            <a:xfrm>
              <a:off x="13391243" y="6350002"/>
              <a:ext cx="1790656" cy="1609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489857</xdr:colOff>
      <xdr:row>34</xdr:row>
      <xdr:rowOff>172358</xdr:rowOff>
    </xdr:from>
    <xdr:to>
      <xdr:col>38</xdr:col>
      <xdr:colOff>451713</xdr:colOff>
      <xdr:row>43</xdr:row>
      <xdr:rowOff>145142</xdr:rowOff>
    </xdr:to>
    <mc:AlternateContent xmlns:mc="http://schemas.openxmlformats.org/markup-compatibility/2006" xmlns:a14="http://schemas.microsoft.com/office/drawing/2010/main">
      <mc:Choice Requires="a14">
        <xdr:graphicFrame macro="">
          <xdr:nvGraphicFramePr>
            <xdr:cNvPr id="66" name="Region 11">
              <a:extLst>
                <a:ext uri="{FF2B5EF4-FFF2-40B4-BE49-F238E27FC236}">
                  <a16:creationId xmlns:a16="http://schemas.microsoft.com/office/drawing/2014/main" id="{0EE47201-CEF4-4D86-A095-AD287484D64C}"/>
                </a:ext>
              </a:extLst>
            </xdr:cNvPr>
            <xdr:cNvGraphicFramePr/>
          </xdr:nvGraphicFramePr>
          <xdr:xfrm>
            <a:off x="0" y="0"/>
            <a:ext cx="0" cy="0"/>
          </xdr:xfrm>
          <a:graphic>
            <a:graphicData uri="http://schemas.microsoft.com/office/drawing/2010/slicer">
              <sle:slicer xmlns:sle="http://schemas.microsoft.com/office/drawing/2010/slicer" name="Region 11"/>
            </a:graphicData>
          </a:graphic>
        </xdr:graphicFrame>
      </mc:Choice>
      <mc:Fallback xmlns="">
        <xdr:sp macro="" textlink="">
          <xdr:nvSpPr>
            <xdr:cNvPr id="0" name=""/>
            <xdr:cNvSpPr>
              <a:spLocks noTextEdit="1"/>
            </xdr:cNvSpPr>
          </xdr:nvSpPr>
          <xdr:spPr>
            <a:xfrm>
              <a:off x="21825857" y="6217558"/>
              <a:ext cx="1790656" cy="1572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562429</xdr:colOff>
      <xdr:row>65</xdr:row>
      <xdr:rowOff>50250</xdr:rowOff>
    </xdr:from>
    <xdr:to>
      <xdr:col>8</xdr:col>
      <xdr:colOff>353786</xdr:colOff>
      <xdr:row>80</xdr:row>
      <xdr:rowOff>36284</xdr:rowOff>
    </xdr:to>
    <xdr:graphicFrame macro="">
      <xdr:nvGraphicFramePr>
        <xdr:cNvPr id="67" name="Chart 66">
          <a:extLst>
            <a:ext uri="{FF2B5EF4-FFF2-40B4-BE49-F238E27FC236}">
              <a16:creationId xmlns:a16="http://schemas.microsoft.com/office/drawing/2014/main" id="{081891B9-12E9-452E-9582-12BC0260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292917</xdr:colOff>
      <xdr:row>64</xdr:row>
      <xdr:rowOff>99785</xdr:rowOff>
    </xdr:from>
    <xdr:to>
      <xdr:col>21</xdr:col>
      <xdr:colOff>580571</xdr:colOff>
      <xdr:row>81</xdr:row>
      <xdr:rowOff>9071</xdr:rowOff>
    </xdr:to>
    <xdr:graphicFrame macro="">
      <xdr:nvGraphicFramePr>
        <xdr:cNvPr id="68" name="Chart 67">
          <a:extLst>
            <a:ext uri="{FF2B5EF4-FFF2-40B4-BE49-F238E27FC236}">
              <a16:creationId xmlns:a16="http://schemas.microsoft.com/office/drawing/2014/main" id="{7AB77492-24AD-4C80-B69A-5C2FC7127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486047</xdr:colOff>
      <xdr:row>65</xdr:row>
      <xdr:rowOff>54430</xdr:rowOff>
    </xdr:from>
    <xdr:to>
      <xdr:col>36</xdr:col>
      <xdr:colOff>66844</xdr:colOff>
      <xdr:row>80</xdr:row>
      <xdr:rowOff>9071</xdr:rowOff>
    </xdr:to>
    <xdr:graphicFrame macro="">
      <xdr:nvGraphicFramePr>
        <xdr:cNvPr id="69" name="Chart 68">
          <a:extLst>
            <a:ext uri="{FF2B5EF4-FFF2-40B4-BE49-F238E27FC236}">
              <a16:creationId xmlns:a16="http://schemas.microsoft.com/office/drawing/2014/main" id="{4D7F3737-BFCC-46D8-92C1-07E506909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36</xdr:col>
      <xdr:colOff>542018</xdr:colOff>
      <xdr:row>64</xdr:row>
      <xdr:rowOff>63500</xdr:rowOff>
    </xdr:from>
    <xdr:to>
      <xdr:col>39</xdr:col>
      <xdr:colOff>503873</xdr:colOff>
      <xdr:row>73</xdr:row>
      <xdr:rowOff>18143</xdr:rowOff>
    </xdr:to>
    <mc:AlternateContent xmlns:mc="http://schemas.openxmlformats.org/markup-compatibility/2006" xmlns:a14="http://schemas.microsoft.com/office/drawing/2010/main">
      <mc:Choice Requires="a14">
        <xdr:graphicFrame macro="">
          <xdr:nvGraphicFramePr>
            <xdr:cNvPr id="70" name="Region 17">
              <a:extLst>
                <a:ext uri="{FF2B5EF4-FFF2-40B4-BE49-F238E27FC236}">
                  <a16:creationId xmlns:a16="http://schemas.microsoft.com/office/drawing/2014/main" id="{30D9B53A-CCAB-4121-B9E2-615166E2CE59}"/>
                </a:ext>
              </a:extLst>
            </xdr:cNvPr>
            <xdr:cNvGraphicFramePr/>
          </xdr:nvGraphicFramePr>
          <xdr:xfrm>
            <a:off x="0" y="0"/>
            <a:ext cx="0" cy="0"/>
          </xdr:xfrm>
          <a:graphic>
            <a:graphicData uri="http://schemas.microsoft.com/office/drawing/2010/slicer">
              <sle:slicer xmlns:sle="http://schemas.microsoft.com/office/drawing/2010/slicer" name="Region 17"/>
            </a:graphicData>
          </a:graphic>
        </xdr:graphicFrame>
      </mc:Choice>
      <mc:Fallback xmlns="">
        <xdr:sp macro="" textlink="">
          <xdr:nvSpPr>
            <xdr:cNvPr id="0" name=""/>
            <xdr:cNvSpPr>
              <a:spLocks noTextEdit="1"/>
            </xdr:cNvSpPr>
          </xdr:nvSpPr>
          <xdr:spPr>
            <a:xfrm>
              <a:off x="22487618" y="11442700"/>
              <a:ext cx="1790655" cy="1554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460375</xdr:colOff>
      <xdr:row>64</xdr:row>
      <xdr:rowOff>63501</xdr:rowOff>
    </xdr:from>
    <xdr:to>
      <xdr:col>25</xdr:col>
      <xdr:colOff>419963</xdr:colOff>
      <xdr:row>73</xdr:row>
      <xdr:rowOff>1</xdr:rowOff>
    </xdr:to>
    <mc:AlternateContent xmlns:mc="http://schemas.openxmlformats.org/markup-compatibility/2006" xmlns:a14="http://schemas.microsoft.com/office/drawing/2010/main">
      <mc:Choice Requires="a14">
        <xdr:graphicFrame macro="">
          <xdr:nvGraphicFramePr>
            <xdr:cNvPr id="71" name="Region 15">
              <a:extLst>
                <a:ext uri="{FF2B5EF4-FFF2-40B4-BE49-F238E27FC236}">
                  <a16:creationId xmlns:a16="http://schemas.microsoft.com/office/drawing/2014/main" id="{2FDF881C-0B16-48D2-844B-386081F349BD}"/>
                </a:ext>
              </a:extLst>
            </xdr:cNvPr>
            <xdr:cNvGraphicFramePr/>
          </xdr:nvGraphicFramePr>
          <xdr:xfrm>
            <a:off x="0" y="0"/>
            <a:ext cx="0" cy="0"/>
          </xdr:xfrm>
          <a:graphic>
            <a:graphicData uri="http://schemas.microsoft.com/office/drawing/2010/slicer">
              <sle:slicer xmlns:sle="http://schemas.microsoft.com/office/drawing/2010/slicer" name="Region 15"/>
            </a:graphicData>
          </a:graphic>
        </xdr:graphicFrame>
      </mc:Choice>
      <mc:Fallback xmlns="">
        <xdr:sp macro="" textlink="">
          <xdr:nvSpPr>
            <xdr:cNvPr id="0" name=""/>
            <xdr:cNvSpPr>
              <a:spLocks noTextEdit="1"/>
            </xdr:cNvSpPr>
          </xdr:nvSpPr>
          <xdr:spPr>
            <a:xfrm>
              <a:off x="13871575" y="11442701"/>
              <a:ext cx="1788388" cy="15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127000</xdr:colOff>
      <xdr:row>64</xdr:row>
      <xdr:rowOff>15875</xdr:rowOff>
    </xdr:from>
    <xdr:to>
      <xdr:col>12</xdr:col>
      <xdr:colOff>92045</xdr:colOff>
      <xdr:row>72</xdr:row>
      <xdr:rowOff>158750</xdr:rowOff>
    </xdr:to>
    <mc:AlternateContent xmlns:mc="http://schemas.openxmlformats.org/markup-compatibility/2006" xmlns:a14="http://schemas.microsoft.com/office/drawing/2010/main">
      <mc:Choice Requires="a14">
        <xdr:graphicFrame macro="">
          <xdr:nvGraphicFramePr>
            <xdr:cNvPr id="72" name="Region 13">
              <a:extLst>
                <a:ext uri="{FF2B5EF4-FFF2-40B4-BE49-F238E27FC236}">
                  <a16:creationId xmlns:a16="http://schemas.microsoft.com/office/drawing/2014/main" id="{17DB49FF-115B-42FF-9855-B2F5439B6B91}"/>
                </a:ext>
              </a:extLst>
            </xdr:cNvPr>
            <xdr:cNvGraphicFramePr/>
          </xdr:nvGraphicFramePr>
          <xdr:xfrm>
            <a:off x="0" y="0"/>
            <a:ext cx="0" cy="0"/>
          </xdr:xfrm>
          <a:graphic>
            <a:graphicData uri="http://schemas.microsoft.com/office/drawing/2010/slicer">
              <sle:slicer xmlns:sle="http://schemas.microsoft.com/office/drawing/2010/slicer" name="Region 13"/>
            </a:graphicData>
          </a:graphic>
        </xdr:graphicFrame>
      </mc:Choice>
      <mc:Fallback xmlns="">
        <xdr:sp macro="" textlink="">
          <xdr:nvSpPr>
            <xdr:cNvPr id="0" name=""/>
            <xdr:cNvSpPr>
              <a:spLocks noTextEdit="1"/>
            </xdr:cNvSpPr>
          </xdr:nvSpPr>
          <xdr:spPr>
            <a:xfrm>
              <a:off x="5613400" y="11395075"/>
              <a:ext cx="1793845" cy="1565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285750</xdr:colOff>
      <xdr:row>146</xdr:row>
      <xdr:rowOff>63500</xdr:rowOff>
    </xdr:from>
    <xdr:to>
      <xdr:col>22</xdr:col>
      <xdr:colOff>263335</xdr:colOff>
      <xdr:row>156</xdr:row>
      <xdr:rowOff>63500</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E3506CD3-E2E1-4D2C-BA98-BA80304924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868150" y="26022300"/>
              <a:ext cx="1806385"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460374</xdr:colOff>
      <xdr:row>140</xdr:row>
      <xdr:rowOff>111126</xdr:rowOff>
    </xdr:from>
    <xdr:to>
      <xdr:col>15</xdr:col>
      <xdr:colOff>253999</xdr:colOff>
      <xdr:row>167</xdr:row>
      <xdr:rowOff>95250</xdr:rowOff>
    </xdr:to>
    <xdr:graphicFrame macro="">
      <xdr:nvGraphicFramePr>
        <xdr:cNvPr id="16" name="Chart 15">
          <a:extLst>
            <a:ext uri="{FF2B5EF4-FFF2-40B4-BE49-F238E27FC236}">
              <a16:creationId xmlns:a16="http://schemas.microsoft.com/office/drawing/2014/main" id="{C22CB9BE-AEDA-4316-8963-B54CFFD17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19</xdr:col>
      <xdr:colOff>404091</xdr:colOff>
      <xdr:row>106</xdr:row>
      <xdr:rowOff>173182</xdr:rowOff>
    </xdr:from>
    <xdr:to>
      <xdr:col>22</xdr:col>
      <xdr:colOff>397164</xdr:colOff>
      <xdr:row>115</xdr:row>
      <xdr:rowOff>138546</xdr:rowOff>
    </xdr:to>
    <mc:AlternateContent xmlns:mc="http://schemas.openxmlformats.org/markup-compatibility/2006" xmlns:a14="http://schemas.microsoft.com/office/drawing/2010/main">
      <mc:Choice Requires="a14">
        <xdr:graphicFrame macro="">
          <xdr:nvGraphicFramePr>
            <xdr:cNvPr id="19" name="Year 3">
              <a:extLst>
                <a:ext uri="{FF2B5EF4-FFF2-40B4-BE49-F238E27FC236}">
                  <a16:creationId xmlns:a16="http://schemas.microsoft.com/office/drawing/2014/main" id="{827E09DA-FBD3-43D1-B619-DF017EDA27E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1986491" y="19019982"/>
              <a:ext cx="1821873" cy="1565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46182</xdr:colOff>
      <xdr:row>102</xdr:row>
      <xdr:rowOff>80819</xdr:rowOff>
    </xdr:from>
    <xdr:to>
      <xdr:col>15</xdr:col>
      <xdr:colOff>161637</xdr:colOff>
      <xdr:row>127</xdr:row>
      <xdr:rowOff>69273</xdr:rowOff>
    </xdr:to>
    <xdr:graphicFrame macro="">
      <xdr:nvGraphicFramePr>
        <xdr:cNvPr id="20" name="Chart 19">
          <a:extLst>
            <a:ext uri="{FF2B5EF4-FFF2-40B4-BE49-F238E27FC236}">
              <a16:creationId xmlns:a16="http://schemas.microsoft.com/office/drawing/2014/main" id="{3ED1D048-EE54-4FD0-A229-FA203AF94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Dhanshree/Downloads/Business_Office_Data_100_Rows%20(3).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Dhanshree/Downloads/Business_Office_Data_100_Rows%20(3).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Dhanshree/Downloads/Business_Office_Data_100_Rows%20(3).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Dhanshree/Downloads/Business_Office_Data_100_Rows%20(3).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20" refreshedDate="45856.760406828704" createdVersion="8" refreshedVersion="8" minRefreshableVersion="3" recordCount="31" xr:uid="{215E0BCD-3B33-42A1-9FF9-76108474CF2A}">
  <cacheSource type="worksheet">
    <worksheetSource name="Table7" r:id="rId2"/>
  </cacheSource>
  <cacheFields count="8">
    <cacheField name="Year" numFmtId="0">
      <sharedItems containsSemiMixedTypes="0" containsString="0" containsNumber="1" containsInteger="1" minValue="2022" maxValue="2022" count="1">
        <n v="2022"/>
      </sharedItems>
    </cacheField>
    <cacheField name="Month" numFmtId="0">
      <sharedItems count="12">
        <s v="April"/>
        <s v="August"/>
        <s v="December"/>
        <s v="February"/>
        <s v="January"/>
        <s v="July"/>
        <s v="June"/>
        <s v="March"/>
        <s v="May"/>
        <s v="November"/>
        <s v="October"/>
        <s v="September"/>
      </sharedItems>
    </cacheField>
    <cacheField name="Region" numFmtId="0">
      <sharedItems count="4">
        <s v="South"/>
        <s v="East"/>
        <s v="North"/>
        <s v="West"/>
      </sharedItems>
    </cacheField>
    <cacheField name="Product" numFmtId="0">
      <sharedItems count="3">
        <s v="Product A"/>
        <s v="Product C"/>
        <s v="Product B"/>
      </sharedItems>
    </cacheField>
    <cacheField name="Sales (₹)" numFmtId="0">
      <sharedItems containsSemiMixedTypes="0" containsString="0" containsNumber="1" containsInteger="1" minValue="101542" maxValue="198806"/>
    </cacheField>
    <cacheField name="Expenses (₹)" numFmtId="0">
      <sharedItems containsSemiMixedTypes="0" containsString="0" containsNumber="1" containsInteger="1" minValue="70663" maxValue="118702" count="31">
        <n v="86023"/>
        <n v="84820"/>
        <n v="116576"/>
        <n v="93509"/>
        <n v="108467"/>
        <n v="110111"/>
        <n v="73051"/>
        <n v="114357"/>
        <n v="114078"/>
        <n v="108191"/>
        <n v="81338"/>
        <n v="89065"/>
        <n v="110774"/>
        <n v="116717"/>
        <n v="75759"/>
        <n v="111919"/>
        <n v="87450"/>
        <n v="86850"/>
        <n v="79662"/>
        <n v="107220"/>
        <n v="91677"/>
        <n v="98295"/>
        <n v="70663"/>
        <n v="104584"/>
        <n v="87955"/>
        <n v="74360"/>
        <n v="76910"/>
        <n v="73561"/>
        <n v="118702"/>
        <n v="93132"/>
        <n v="108756"/>
      </sharedItems>
    </cacheField>
    <cacheField name="Profit (₹)" numFmtId="0">
      <sharedItems containsSemiMixedTypes="0" containsString="0" containsNumber="1" containsInteger="1" minValue="4717" maxValue="121896"/>
    </cacheField>
    <cacheField name="New Customers" numFmtId="0">
      <sharedItems containsSemiMixedTypes="0" containsString="0" containsNumber="1" containsInteger="1" minValue="11" maxValue="58"/>
    </cacheField>
  </cacheFields>
  <extLst>
    <ext xmlns:x14="http://schemas.microsoft.com/office/spreadsheetml/2009/9/main" uri="{725AE2AE-9491-48be-B2B4-4EB974FC3084}">
      <x14:pivotCacheDefinition pivotCacheId="6260167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20" refreshedDate="45856.779538888892" createdVersion="8" refreshedVersion="8" minRefreshableVersion="3" recordCount="36" xr:uid="{9224DB4A-5BC5-4A4E-B4E9-72F52CF8F1F3}">
  <cacheSource type="worksheet">
    <worksheetSource name="Table8" r:id="rId2"/>
  </cacheSource>
  <cacheFields count="8">
    <cacheField name="Year" numFmtId="0">
      <sharedItems containsSemiMixedTypes="0" containsString="0" containsNumber="1" containsInteger="1" minValue="2023" maxValue="2023"/>
    </cacheField>
    <cacheField name="Month" numFmtId="0">
      <sharedItems count="12">
        <s v="April"/>
        <s v="August"/>
        <s v="December"/>
        <s v="February"/>
        <s v="January"/>
        <s v="July"/>
        <s v="June"/>
        <s v="March"/>
        <s v="May"/>
        <s v="November"/>
        <s v="October"/>
        <s v="September"/>
      </sharedItems>
    </cacheField>
    <cacheField name="Region" numFmtId="0">
      <sharedItems count="4">
        <s v="East"/>
        <s v="South"/>
        <s v="North"/>
        <s v="West"/>
      </sharedItems>
    </cacheField>
    <cacheField name="Product" numFmtId="0">
      <sharedItems count="3">
        <s v="Product A"/>
        <s v="Product B"/>
        <s v="Product C"/>
      </sharedItems>
    </cacheField>
    <cacheField name="Sales (₹)" numFmtId="0">
      <sharedItems containsSemiMixedTypes="0" containsString="0" containsNumber="1" containsInteger="1" minValue="102557" maxValue="197379"/>
    </cacheField>
    <cacheField name="Expenses (₹)" numFmtId="0">
      <sharedItems containsSemiMixedTypes="0" containsString="0" containsNumber="1" containsInteger="1" minValue="70190" maxValue="117280"/>
    </cacheField>
    <cacheField name="Profit (₹)" numFmtId="0">
      <sharedItems containsSemiMixedTypes="0" containsString="0" containsNumber="1" containsInteger="1" minValue="-5803" maxValue="124530"/>
    </cacheField>
    <cacheField name="New Customers" numFmtId="0">
      <sharedItems containsSemiMixedTypes="0" containsString="0" containsNumber="1" containsInteger="1" minValue="11" maxValue="59"/>
    </cacheField>
  </cacheFields>
  <extLst>
    <ext xmlns:x14="http://schemas.microsoft.com/office/spreadsheetml/2009/9/main" uri="{725AE2AE-9491-48be-B2B4-4EB974FC3084}">
      <x14:pivotCacheDefinition pivotCacheId="20427201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20" refreshedDate="45856.774519328705" createdVersion="8" refreshedVersion="8" minRefreshableVersion="3" recordCount="33" xr:uid="{F40F21C7-7663-467B-B2B0-8FDFEE67E5EC}">
  <cacheSource type="worksheet">
    <worksheetSource name="Table9" r:id="rId2"/>
  </cacheSource>
  <cacheFields count="8">
    <cacheField name="Year" numFmtId="0">
      <sharedItems containsSemiMixedTypes="0" containsString="0" containsNumber="1" containsInteger="1" minValue="2024" maxValue="2024"/>
    </cacheField>
    <cacheField name="Month" numFmtId="0">
      <sharedItems count="12">
        <s v="April"/>
        <s v="August"/>
        <s v="December"/>
        <s v="February"/>
        <s v="January"/>
        <s v="July"/>
        <s v="June"/>
        <s v="March"/>
        <s v="May"/>
        <s v="November"/>
        <s v="October"/>
        <s v="September"/>
      </sharedItems>
    </cacheField>
    <cacheField name="Region" numFmtId="0">
      <sharedItems count="4">
        <s v="West"/>
        <s v="South"/>
        <s v="North"/>
        <s v="East"/>
      </sharedItems>
    </cacheField>
    <cacheField name="Product" numFmtId="0">
      <sharedItems count="3">
        <s v="Product A"/>
        <s v="Product C"/>
        <s v="Product B"/>
      </sharedItems>
    </cacheField>
    <cacheField name="Sales (₹)" numFmtId="0">
      <sharedItems containsSemiMixedTypes="0" containsString="0" containsNumber="1" containsInteger="1" minValue="100860" maxValue="198018"/>
    </cacheField>
    <cacheField name="Expenses (₹)" numFmtId="0">
      <sharedItems containsSemiMixedTypes="0" containsString="0" containsNumber="1" containsInteger="1" minValue="71081" maxValue="119726"/>
    </cacheField>
    <cacheField name="Profit (₹)" numFmtId="0">
      <sharedItems containsSemiMixedTypes="0" containsString="0" containsNumber="1" containsInteger="1" minValue="-7298" maxValue="117680"/>
    </cacheField>
    <cacheField name="New Customers" numFmtId="0">
      <sharedItems containsSemiMixedTypes="0" containsString="0" containsNumber="1" containsInteger="1" minValue="10" maxValue="59"/>
    </cacheField>
  </cacheFields>
  <extLst>
    <ext xmlns:x14="http://schemas.microsoft.com/office/spreadsheetml/2009/9/main" uri="{725AE2AE-9491-48be-B2B4-4EB974FC3084}">
      <x14:pivotCacheDefinition pivotCacheId="59492540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20" refreshedDate="45856.805198263886" createdVersion="8" refreshedVersion="8" minRefreshableVersion="3" recordCount="100" xr:uid="{9A9002DB-BA26-4427-9077-E6D107945597}">
  <cacheSource type="worksheet">
    <worksheetSource name="Table1" r:id="rId2"/>
  </cacheSource>
  <cacheFields count="8">
    <cacheField name="Year" numFmtId="0">
      <sharedItems containsSemiMixedTypes="0" containsString="0" containsNumber="1" containsInteger="1" minValue="2022" maxValue="2024" count="3">
        <n v="2022"/>
        <n v="2023"/>
        <n v="2024"/>
      </sharedItems>
    </cacheField>
    <cacheField name="Month" numFmtId="0">
      <sharedItems count="12">
        <s v="April"/>
        <s v="August"/>
        <s v="December"/>
        <s v="February"/>
        <s v="January"/>
        <s v="July"/>
        <s v="June"/>
        <s v="March"/>
        <s v="May"/>
        <s v="November"/>
        <s v="October"/>
        <s v="September"/>
      </sharedItems>
    </cacheField>
    <cacheField name="Region" numFmtId="0">
      <sharedItems count="4">
        <s v="South"/>
        <s v="East"/>
        <s v="North"/>
        <s v="West"/>
      </sharedItems>
    </cacheField>
    <cacheField name="Product" numFmtId="0">
      <sharedItems/>
    </cacheField>
    <cacheField name="Sales (₹)" numFmtId="0">
      <sharedItems containsSemiMixedTypes="0" containsString="0" containsNumber="1" containsInteger="1" minValue="100860" maxValue="198806"/>
    </cacheField>
    <cacheField name="Expenses (₹)" numFmtId="0">
      <sharedItems containsSemiMixedTypes="0" containsString="0" containsNumber="1" containsInteger="1" minValue="70190" maxValue="119726"/>
    </cacheField>
    <cacheField name="Profit (₹)" numFmtId="0">
      <sharedItems containsSemiMixedTypes="0" containsString="0" containsNumber="1" containsInteger="1" minValue="-7298" maxValue="124530"/>
    </cacheField>
    <cacheField name="New Customers" numFmtId="0">
      <sharedItems containsSemiMixedTypes="0" containsString="0" containsNumber="1" containsInteger="1" minValue="10" maxValue="59" count="46">
        <n v="12"/>
        <n v="32"/>
        <n v="21"/>
        <n v="20"/>
        <n v="42"/>
        <n v="48"/>
        <n v="53"/>
        <n v="25"/>
        <n v="58"/>
        <n v="38"/>
        <n v="11"/>
        <n v="18"/>
        <n v="14"/>
        <n v="22"/>
        <n v="57"/>
        <n v="24"/>
        <n v="51"/>
        <n v="27"/>
        <n v="16"/>
        <n v="23"/>
        <n v="41"/>
        <n v="35"/>
        <n v="44"/>
        <n v="34"/>
        <n v="30"/>
        <n v="15"/>
        <n v="49"/>
        <n v="43"/>
        <n v="26"/>
        <n v="37"/>
        <n v="52"/>
        <n v="54"/>
        <n v="36"/>
        <n v="33"/>
        <n v="59"/>
        <n v="40"/>
        <n v="45"/>
        <n v="28"/>
        <n v="19"/>
        <n v="56"/>
        <n v="55"/>
        <n v="31"/>
        <n v="46"/>
        <n v="13"/>
        <n v="17"/>
        <n v="10"/>
      </sharedItems>
    </cacheField>
  </cacheFields>
  <extLst>
    <ext xmlns:x14="http://schemas.microsoft.com/office/spreadsheetml/2009/9/main" uri="{725AE2AE-9491-48be-B2B4-4EB974FC3084}">
      <x14:pivotCacheDefinition pivotCacheId="1105050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n v="160263"/>
    <x v="0"/>
    <n v="74240"/>
    <n v="12"/>
  </r>
  <r>
    <x v="0"/>
    <x v="0"/>
    <x v="1"/>
    <x v="0"/>
    <n v="118141"/>
    <x v="1"/>
    <n v="33321"/>
    <n v="32"/>
  </r>
  <r>
    <x v="0"/>
    <x v="0"/>
    <x v="0"/>
    <x v="1"/>
    <n v="154384"/>
    <x v="2"/>
    <n v="37808"/>
    <n v="21"/>
  </r>
  <r>
    <x v="0"/>
    <x v="0"/>
    <x v="1"/>
    <x v="0"/>
    <n v="165733"/>
    <x v="3"/>
    <n v="72224"/>
    <n v="20"/>
  </r>
  <r>
    <x v="0"/>
    <x v="0"/>
    <x v="0"/>
    <x v="0"/>
    <n v="190272"/>
    <x v="4"/>
    <n v="81805"/>
    <n v="42"/>
  </r>
  <r>
    <x v="0"/>
    <x v="1"/>
    <x v="2"/>
    <x v="2"/>
    <n v="178069"/>
    <x v="5"/>
    <n v="67958"/>
    <n v="48"/>
  </r>
  <r>
    <x v="0"/>
    <x v="1"/>
    <x v="2"/>
    <x v="1"/>
    <n v="119508"/>
    <x v="6"/>
    <n v="46457"/>
    <n v="53"/>
  </r>
  <r>
    <x v="0"/>
    <x v="2"/>
    <x v="2"/>
    <x v="1"/>
    <n v="186202"/>
    <x v="7"/>
    <n v="71845"/>
    <n v="25"/>
  </r>
  <r>
    <x v="0"/>
    <x v="2"/>
    <x v="0"/>
    <x v="2"/>
    <n v="154340"/>
    <x v="8"/>
    <n v="40262"/>
    <n v="58"/>
  </r>
  <r>
    <x v="0"/>
    <x v="3"/>
    <x v="2"/>
    <x v="0"/>
    <n v="131616"/>
    <x v="9"/>
    <n v="23425"/>
    <n v="21"/>
  </r>
  <r>
    <x v="0"/>
    <x v="3"/>
    <x v="3"/>
    <x v="0"/>
    <n v="126092"/>
    <x v="10"/>
    <n v="44754"/>
    <n v="38"/>
  </r>
  <r>
    <x v="0"/>
    <x v="3"/>
    <x v="2"/>
    <x v="0"/>
    <n v="188858"/>
    <x v="11"/>
    <n v="99793"/>
    <n v="11"/>
  </r>
  <r>
    <x v="0"/>
    <x v="4"/>
    <x v="3"/>
    <x v="0"/>
    <n v="148984"/>
    <x v="12"/>
    <n v="38210"/>
    <n v="18"/>
  </r>
  <r>
    <x v="0"/>
    <x v="4"/>
    <x v="2"/>
    <x v="2"/>
    <n v="155680"/>
    <x v="13"/>
    <n v="38963"/>
    <n v="11"/>
  </r>
  <r>
    <x v="0"/>
    <x v="4"/>
    <x v="0"/>
    <x v="0"/>
    <n v="183879"/>
    <x v="14"/>
    <n v="108120"/>
    <n v="48"/>
  </r>
  <r>
    <x v="0"/>
    <x v="4"/>
    <x v="2"/>
    <x v="0"/>
    <n v="139790"/>
    <x v="15"/>
    <n v="27871"/>
    <n v="42"/>
  </r>
  <r>
    <x v="0"/>
    <x v="4"/>
    <x v="2"/>
    <x v="0"/>
    <n v="169449"/>
    <x v="16"/>
    <n v="81999"/>
    <n v="53"/>
  </r>
  <r>
    <x v="0"/>
    <x v="5"/>
    <x v="1"/>
    <x v="1"/>
    <n v="106265"/>
    <x v="17"/>
    <n v="19415"/>
    <n v="32"/>
  </r>
  <r>
    <x v="0"/>
    <x v="5"/>
    <x v="0"/>
    <x v="0"/>
    <n v="129375"/>
    <x v="18"/>
    <n v="49713"/>
    <n v="14"/>
  </r>
  <r>
    <x v="0"/>
    <x v="5"/>
    <x v="0"/>
    <x v="2"/>
    <n v="191747"/>
    <x v="19"/>
    <n v="84527"/>
    <n v="32"/>
  </r>
  <r>
    <x v="0"/>
    <x v="6"/>
    <x v="3"/>
    <x v="2"/>
    <n v="101542"/>
    <x v="20"/>
    <n v="9865"/>
    <n v="22"/>
  </r>
  <r>
    <x v="0"/>
    <x v="6"/>
    <x v="2"/>
    <x v="0"/>
    <n v="126962"/>
    <x v="21"/>
    <n v="28667"/>
    <n v="57"/>
  </r>
  <r>
    <x v="0"/>
    <x v="7"/>
    <x v="1"/>
    <x v="2"/>
    <n v="113545"/>
    <x v="22"/>
    <n v="42882"/>
    <n v="24"/>
  </r>
  <r>
    <x v="0"/>
    <x v="7"/>
    <x v="1"/>
    <x v="2"/>
    <n v="126641"/>
    <x v="23"/>
    <n v="22057"/>
    <n v="51"/>
  </r>
  <r>
    <x v="0"/>
    <x v="7"/>
    <x v="2"/>
    <x v="1"/>
    <n v="185999"/>
    <x v="24"/>
    <n v="98044"/>
    <n v="27"/>
  </r>
  <r>
    <x v="0"/>
    <x v="7"/>
    <x v="3"/>
    <x v="2"/>
    <n v="136939"/>
    <x v="25"/>
    <n v="62579"/>
    <n v="16"/>
  </r>
  <r>
    <x v="0"/>
    <x v="8"/>
    <x v="1"/>
    <x v="1"/>
    <n v="198806"/>
    <x v="26"/>
    <n v="121896"/>
    <n v="23"/>
  </r>
  <r>
    <x v="0"/>
    <x v="9"/>
    <x v="0"/>
    <x v="0"/>
    <n v="138660"/>
    <x v="27"/>
    <n v="65099"/>
    <n v="48"/>
  </r>
  <r>
    <x v="0"/>
    <x v="10"/>
    <x v="1"/>
    <x v="0"/>
    <n v="123419"/>
    <x v="28"/>
    <n v="4717"/>
    <n v="41"/>
  </r>
  <r>
    <x v="0"/>
    <x v="10"/>
    <x v="0"/>
    <x v="2"/>
    <n v="125351"/>
    <x v="29"/>
    <n v="32219"/>
    <n v="35"/>
  </r>
  <r>
    <x v="0"/>
    <x v="11"/>
    <x v="3"/>
    <x v="1"/>
    <n v="144425"/>
    <x v="30"/>
    <n v="35669"/>
    <n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2023"/>
    <x v="0"/>
    <x v="0"/>
    <x v="0"/>
    <n v="132093"/>
    <n v="74142"/>
    <n v="57951"/>
    <n v="44"/>
  </r>
  <r>
    <n v="2023"/>
    <x v="0"/>
    <x v="1"/>
    <x v="1"/>
    <n v="129124"/>
    <n v="99899"/>
    <n v="29225"/>
    <n v="25"/>
  </r>
  <r>
    <n v="2023"/>
    <x v="0"/>
    <x v="2"/>
    <x v="1"/>
    <n v="191792"/>
    <n v="110262"/>
    <n v="81530"/>
    <n v="34"/>
  </r>
  <r>
    <n v="2023"/>
    <x v="1"/>
    <x v="2"/>
    <x v="1"/>
    <n v="162955"/>
    <n v="72433"/>
    <n v="90522"/>
    <n v="30"/>
  </r>
  <r>
    <n v="2023"/>
    <x v="1"/>
    <x v="1"/>
    <x v="1"/>
    <n v="189475"/>
    <n v="89457"/>
    <n v="100018"/>
    <n v="15"/>
  </r>
  <r>
    <n v="2023"/>
    <x v="1"/>
    <x v="2"/>
    <x v="0"/>
    <n v="140397"/>
    <n v="95851"/>
    <n v="44546"/>
    <n v="49"/>
  </r>
  <r>
    <n v="2023"/>
    <x v="1"/>
    <x v="2"/>
    <x v="1"/>
    <n v="159040"/>
    <n v="82183"/>
    <n v="76857"/>
    <n v="20"/>
  </r>
  <r>
    <n v="2023"/>
    <x v="2"/>
    <x v="3"/>
    <x v="2"/>
    <n v="193016"/>
    <n v="111434"/>
    <n v="81582"/>
    <n v="51"/>
  </r>
  <r>
    <n v="2023"/>
    <x v="2"/>
    <x v="1"/>
    <x v="2"/>
    <n v="187922"/>
    <n v="83403"/>
    <n v="104519"/>
    <n v="43"/>
  </r>
  <r>
    <n v="2023"/>
    <x v="2"/>
    <x v="3"/>
    <x v="2"/>
    <n v="183613"/>
    <n v="96258"/>
    <n v="87355"/>
    <n v="26"/>
  </r>
  <r>
    <n v="2023"/>
    <x v="2"/>
    <x v="3"/>
    <x v="0"/>
    <n v="103709"/>
    <n v="100355"/>
    <n v="3354"/>
    <n v="37"/>
  </r>
  <r>
    <n v="2023"/>
    <x v="3"/>
    <x v="1"/>
    <x v="1"/>
    <n v="172409"/>
    <n v="75675"/>
    <n v="96734"/>
    <n v="43"/>
  </r>
  <r>
    <n v="2023"/>
    <x v="3"/>
    <x v="3"/>
    <x v="0"/>
    <n v="177505"/>
    <n v="72869"/>
    <n v="104636"/>
    <n v="44"/>
  </r>
  <r>
    <n v="2023"/>
    <x v="3"/>
    <x v="3"/>
    <x v="1"/>
    <n v="157458"/>
    <n v="111576"/>
    <n v="45882"/>
    <n v="16"/>
  </r>
  <r>
    <n v="2023"/>
    <x v="4"/>
    <x v="2"/>
    <x v="2"/>
    <n v="130080"/>
    <n v="71306"/>
    <n v="58774"/>
    <n v="22"/>
  </r>
  <r>
    <n v="2023"/>
    <x v="4"/>
    <x v="3"/>
    <x v="0"/>
    <n v="170313"/>
    <n v="99749"/>
    <n v="70564"/>
    <n v="52"/>
  </r>
  <r>
    <n v="2023"/>
    <x v="4"/>
    <x v="0"/>
    <x v="1"/>
    <n v="149115"/>
    <n v="95471"/>
    <n v="53644"/>
    <n v="41"/>
  </r>
  <r>
    <n v="2023"/>
    <x v="5"/>
    <x v="0"/>
    <x v="1"/>
    <n v="170467"/>
    <n v="102970"/>
    <n v="67497"/>
    <n v="26"/>
  </r>
  <r>
    <n v="2023"/>
    <x v="5"/>
    <x v="1"/>
    <x v="1"/>
    <n v="135777"/>
    <n v="86538"/>
    <n v="49239"/>
    <n v="51"/>
  </r>
  <r>
    <n v="2023"/>
    <x v="6"/>
    <x v="2"/>
    <x v="0"/>
    <n v="120056"/>
    <n v="115543"/>
    <n v="4513"/>
    <n v="54"/>
  </r>
  <r>
    <n v="2023"/>
    <x v="7"/>
    <x v="2"/>
    <x v="2"/>
    <n v="167435"/>
    <n v="71267"/>
    <n v="96168"/>
    <n v="12"/>
  </r>
  <r>
    <n v="2023"/>
    <x v="7"/>
    <x v="3"/>
    <x v="0"/>
    <n v="123664"/>
    <n v="71636"/>
    <n v="52028"/>
    <n v="58"/>
  </r>
  <r>
    <n v="2023"/>
    <x v="7"/>
    <x v="2"/>
    <x v="0"/>
    <n v="102557"/>
    <n v="108360"/>
    <n v="-5803"/>
    <n v="44"/>
  </r>
  <r>
    <n v="2023"/>
    <x v="7"/>
    <x v="0"/>
    <x v="1"/>
    <n v="176213"/>
    <n v="75895"/>
    <n v="100318"/>
    <n v="36"/>
  </r>
  <r>
    <n v="2023"/>
    <x v="7"/>
    <x v="2"/>
    <x v="0"/>
    <n v="132635"/>
    <n v="103828"/>
    <n v="28807"/>
    <n v="33"/>
  </r>
  <r>
    <n v="2023"/>
    <x v="7"/>
    <x v="3"/>
    <x v="2"/>
    <n v="151885"/>
    <n v="106631"/>
    <n v="45254"/>
    <n v="59"/>
  </r>
  <r>
    <n v="2023"/>
    <x v="7"/>
    <x v="2"/>
    <x v="0"/>
    <n v="194246"/>
    <n v="85485"/>
    <n v="108761"/>
    <n v="12"/>
  </r>
  <r>
    <n v="2023"/>
    <x v="8"/>
    <x v="3"/>
    <x v="0"/>
    <n v="186807"/>
    <n v="82185"/>
    <n v="104622"/>
    <n v="34"/>
  </r>
  <r>
    <n v="2023"/>
    <x v="8"/>
    <x v="3"/>
    <x v="2"/>
    <n v="166235"/>
    <n v="70190"/>
    <n v="96045"/>
    <n v="30"/>
  </r>
  <r>
    <n v="2023"/>
    <x v="8"/>
    <x v="1"/>
    <x v="1"/>
    <n v="197379"/>
    <n v="72849"/>
    <n v="124530"/>
    <n v="40"/>
  </r>
  <r>
    <n v="2023"/>
    <x v="9"/>
    <x v="2"/>
    <x v="2"/>
    <n v="118047"/>
    <n v="96105"/>
    <n v="21942"/>
    <n v="37"/>
  </r>
  <r>
    <n v="2023"/>
    <x v="9"/>
    <x v="3"/>
    <x v="0"/>
    <n v="139954"/>
    <n v="117280"/>
    <n v="22674"/>
    <n v="45"/>
  </r>
  <r>
    <n v="2023"/>
    <x v="10"/>
    <x v="3"/>
    <x v="2"/>
    <n v="176552"/>
    <n v="93897"/>
    <n v="82655"/>
    <n v="11"/>
  </r>
  <r>
    <n v="2023"/>
    <x v="10"/>
    <x v="1"/>
    <x v="0"/>
    <n v="130306"/>
    <n v="86646"/>
    <n v="43660"/>
    <n v="25"/>
  </r>
  <r>
    <n v="2023"/>
    <x v="10"/>
    <x v="2"/>
    <x v="2"/>
    <n v="109348"/>
    <n v="93714"/>
    <n v="15634"/>
    <n v="32"/>
  </r>
  <r>
    <n v="2023"/>
    <x v="11"/>
    <x v="3"/>
    <x v="1"/>
    <n v="102693"/>
    <n v="99467"/>
    <n v="3226"/>
    <n v="3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2024"/>
    <x v="0"/>
    <x v="0"/>
    <x v="0"/>
    <n v="100860"/>
    <n v="108158"/>
    <n v="-7298"/>
    <n v="52"/>
  </r>
  <r>
    <n v="2024"/>
    <x v="0"/>
    <x v="0"/>
    <x v="1"/>
    <n v="172082"/>
    <n v="104754"/>
    <n v="67328"/>
    <n v="28"/>
  </r>
  <r>
    <n v="2024"/>
    <x v="0"/>
    <x v="1"/>
    <x v="0"/>
    <n v="173744"/>
    <n v="88589"/>
    <n v="85155"/>
    <n v="38"/>
  </r>
  <r>
    <n v="2024"/>
    <x v="0"/>
    <x v="2"/>
    <x v="0"/>
    <n v="154098"/>
    <n v="75486"/>
    <n v="78612"/>
    <n v="25"/>
  </r>
  <r>
    <n v="2024"/>
    <x v="1"/>
    <x v="1"/>
    <x v="1"/>
    <n v="196354"/>
    <n v="89115"/>
    <n v="107239"/>
    <n v="49"/>
  </r>
  <r>
    <n v="2024"/>
    <x v="2"/>
    <x v="1"/>
    <x v="0"/>
    <n v="117159"/>
    <n v="114974"/>
    <n v="2185"/>
    <n v="44"/>
  </r>
  <r>
    <n v="2024"/>
    <x v="2"/>
    <x v="3"/>
    <x v="1"/>
    <n v="173656"/>
    <n v="109384"/>
    <n v="64272"/>
    <n v="59"/>
  </r>
  <r>
    <n v="2024"/>
    <x v="2"/>
    <x v="2"/>
    <x v="2"/>
    <n v="125945"/>
    <n v="95316"/>
    <n v="30629"/>
    <n v="35"/>
  </r>
  <r>
    <n v="2024"/>
    <x v="2"/>
    <x v="2"/>
    <x v="1"/>
    <n v="191680"/>
    <n v="74000"/>
    <n v="117680"/>
    <n v="52"/>
  </r>
  <r>
    <n v="2024"/>
    <x v="2"/>
    <x v="0"/>
    <x v="0"/>
    <n v="189112"/>
    <n v="101667"/>
    <n v="87445"/>
    <n v="30"/>
  </r>
  <r>
    <n v="2024"/>
    <x v="3"/>
    <x v="3"/>
    <x v="1"/>
    <n v="197532"/>
    <n v="97122"/>
    <n v="100410"/>
    <n v="59"/>
  </r>
  <r>
    <n v="2024"/>
    <x v="3"/>
    <x v="1"/>
    <x v="0"/>
    <n v="172267"/>
    <n v="118136"/>
    <n v="54131"/>
    <n v="19"/>
  </r>
  <r>
    <n v="2024"/>
    <x v="4"/>
    <x v="1"/>
    <x v="1"/>
    <n v="198018"/>
    <n v="117716"/>
    <n v="80302"/>
    <n v="56"/>
  </r>
  <r>
    <n v="2024"/>
    <x v="4"/>
    <x v="1"/>
    <x v="1"/>
    <n v="194209"/>
    <n v="107505"/>
    <n v="86704"/>
    <n v="37"/>
  </r>
  <r>
    <n v="2024"/>
    <x v="5"/>
    <x v="3"/>
    <x v="1"/>
    <n v="143016"/>
    <n v="77400"/>
    <n v="65616"/>
    <n v="44"/>
  </r>
  <r>
    <n v="2024"/>
    <x v="6"/>
    <x v="1"/>
    <x v="0"/>
    <n v="121959"/>
    <n v="75530"/>
    <n v="46429"/>
    <n v="18"/>
  </r>
  <r>
    <n v="2024"/>
    <x v="6"/>
    <x v="1"/>
    <x v="2"/>
    <n v="119830"/>
    <n v="87429"/>
    <n v="32401"/>
    <n v="55"/>
  </r>
  <r>
    <n v="2024"/>
    <x v="6"/>
    <x v="1"/>
    <x v="2"/>
    <n v="193848"/>
    <n v="119726"/>
    <n v="74122"/>
    <n v="31"/>
  </r>
  <r>
    <n v="2024"/>
    <x v="7"/>
    <x v="0"/>
    <x v="1"/>
    <n v="186416"/>
    <n v="74735"/>
    <n v="111681"/>
    <n v="42"/>
  </r>
  <r>
    <n v="2024"/>
    <x v="7"/>
    <x v="1"/>
    <x v="0"/>
    <n v="185067"/>
    <n v="71679"/>
    <n v="113388"/>
    <n v="46"/>
  </r>
  <r>
    <n v="2024"/>
    <x v="7"/>
    <x v="3"/>
    <x v="2"/>
    <n v="172124"/>
    <n v="108069"/>
    <n v="64055"/>
    <n v="48"/>
  </r>
  <r>
    <n v="2024"/>
    <x v="8"/>
    <x v="2"/>
    <x v="2"/>
    <n v="180038"/>
    <n v="91777"/>
    <n v="88261"/>
    <n v="13"/>
  </r>
  <r>
    <n v="2024"/>
    <x v="8"/>
    <x v="3"/>
    <x v="0"/>
    <n v="144811"/>
    <n v="106208"/>
    <n v="38603"/>
    <n v="22"/>
  </r>
  <r>
    <n v="2024"/>
    <x v="9"/>
    <x v="3"/>
    <x v="1"/>
    <n v="187538"/>
    <n v="109504"/>
    <n v="78034"/>
    <n v="17"/>
  </r>
  <r>
    <n v="2024"/>
    <x v="9"/>
    <x v="0"/>
    <x v="2"/>
    <n v="133827"/>
    <n v="86198"/>
    <n v="47629"/>
    <n v="31"/>
  </r>
  <r>
    <n v="2024"/>
    <x v="10"/>
    <x v="2"/>
    <x v="2"/>
    <n v="150993"/>
    <n v="99592"/>
    <n v="51401"/>
    <n v="33"/>
  </r>
  <r>
    <n v="2024"/>
    <x v="10"/>
    <x v="2"/>
    <x v="1"/>
    <n v="109823"/>
    <n v="111975"/>
    <n v="-2152"/>
    <n v="14"/>
  </r>
  <r>
    <n v="2024"/>
    <x v="11"/>
    <x v="2"/>
    <x v="1"/>
    <n v="130535"/>
    <n v="83067"/>
    <n v="47468"/>
    <n v="43"/>
  </r>
  <r>
    <n v="2024"/>
    <x v="11"/>
    <x v="0"/>
    <x v="2"/>
    <n v="170316"/>
    <n v="72368"/>
    <n v="97948"/>
    <n v="17"/>
  </r>
  <r>
    <n v="2024"/>
    <x v="11"/>
    <x v="3"/>
    <x v="2"/>
    <n v="174740"/>
    <n v="71081"/>
    <n v="103659"/>
    <n v="10"/>
  </r>
  <r>
    <n v="2024"/>
    <x v="11"/>
    <x v="1"/>
    <x v="0"/>
    <n v="155069"/>
    <n v="116352"/>
    <n v="38717"/>
    <n v="58"/>
  </r>
  <r>
    <n v="2024"/>
    <x v="11"/>
    <x v="1"/>
    <x v="1"/>
    <n v="101062"/>
    <n v="88540"/>
    <n v="12522"/>
    <n v="51"/>
  </r>
  <r>
    <n v="2024"/>
    <x v="11"/>
    <x v="0"/>
    <x v="2"/>
    <n v="142918"/>
    <n v="109298"/>
    <n v="33620"/>
    <n v="2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Product A"/>
    <n v="160263"/>
    <n v="86023"/>
    <n v="74240"/>
    <x v="0"/>
  </r>
  <r>
    <x v="0"/>
    <x v="0"/>
    <x v="1"/>
    <s v="Product A"/>
    <n v="118141"/>
    <n v="84820"/>
    <n v="33321"/>
    <x v="1"/>
  </r>
  <r>
    <x v="0"/>
    <x v="0"/>
    <x v="0"/>
    <s v="Product C"/>
    <n v="154384"/>
    <n v="116576"/>
    <n v="37808"/>
    <x v="2"/>
  </r>
  <r>
    <x v="0"/>
    <x v="0"/>
    <x v="1"/>
    <s v="Product A"/>
    <n v="165733"/>
    <n v="93509"/>
    <n v="72224"/>
    <x v="3"/>
  </r>
  <r>
    <x v="0"/>
    <x v="0"/>
    <x v="0"/>
    <s v="Product A"/>
    <n v="190272"/>
    <n v="108467"/>
    <n v="81805"/>
    <x v="4"/>
  </r>
  <r>
    <x v="0"/>
    <x v="1"/>
    <x v="2"/>
    <s v="Product B"/>
    <n v="178069"/>
    <n v="110111"/>
    <n v="67958"/>
    <x v="5"/>
  </r>
  <r>
    <x v="0"/>
    <x v="1"/>
    <x v="2"/>
    <s v="Product C"/>
    <n v="119508"/>
    <n v="73051"/>
    <n v="46457"/>
    <x v="6"/>
  </r>
  <r>
    <x v="0"/>
    <x v="2"/>
    <x v="2"/>
    <s v="Product C"/>
    <n v="186202"/>
    <n v="114357"/>
    <n v="71845"/>
    <x v="7"/>
  </r>
  <r>
    <x v="0"/>
    <x v="2"/>
    <x v="0"/>
    <s v="Product B"/>
    <n v="154340"/>
    <n v="114078"/>
    <n v="40262"/>
    <x v="8"/>
  </r>
  <r>
    <x v="0"/>
    <x v="3"/>
    <x v="2"/>
    <s v="Product A"/>
    <n v="131616"/>
    <n v="108191"/>
    <n v="23425"/>
    <x v="2"/>
  </r>
  <r>
    <x v="0"/>
    <x v="3"/>
    <x v="3"/>
    <s v="Product A"/>
    <n v="126092"/>
    <n v="81338"/>
    <n v="44754"/>
    <x v="9"/>
  </r>
  <r>
    <x v="0"/>
    <x v="3"/>
    <x v="2"/>
    <s v="Product A"/>
    <n v="188858"/>
    <n v="89065"/>
    <n v="99793"/>
    <x v="10"/>
  </r>
  <r>
    <x v="0"/>
    <x v="4"/>
    <x v="3"/>
    <s v="Product A"/>
    <n v="148984"/>
    <n v="110774"/>
    <n v="38210"/>
    <x v="11"/>
  </r>
  <r>
    <x v="0"/>
    <x v="4"/>
    <x v="2"/>
    <s v="Product B"/>
    <n v="155680"/>
    <n v="116717"/>
    <n v="38963"/>
    <x v="10"/>
  </r>
  <r>
    <x v="0"/>
    <x v="4"/>
    <x v="0"/>
    <s v="Product A"/>
    <n v="183879"/>
    <n v="75759"/>
    <n v="108120"/>
    <x v="5"/>
  </r>
  <r>
    <x v="0"/>
    <x v="4"/>
    <x v="2"/>
    <s v="Product A"/>
    <n v="139790"/>
    <n v="111919"/>
    <n v="27871"/>
    <x v="4"/>
  </r>
  <r>
    <x v="0"/>
    <x v="4"/>
    <x v="2"/>
    <s v="Product A"/>
    <n v="169449"/>
    <n v="87450"/>
    <n v="81999"/>
    <x v="6"/>
  </r>
  <r>
    <x v="0"/>
    <x v="5"/>
    <x v="1"/>
    <s v="Product C"/>
    <n v="106265"/>
    <n v="86850"/>
    <n v="19415"/>
    <x v="1"/>
  </r>
  <r>
    <x v="0"/>
    <x v="5"/>
    <x v="0"/>
    <s v="Product A"/>
    <n v="129375"/>
    <n v="79662"/>
    <n v="49713"/>
    <x v="12"/>
  </r>
  <r>
    <x v="0"/>
    <x v="5"/>
    <x v="0"/>
    <s v="Product B"/>
    <n v="191747"/>
    <n v="107220"/>
    <n v="84527"/>
    <x v="1"/>
  </r>
  <r>
    <x v="0"/>
    <x v="6"/>
    <x v="3"/>
    <s v="Product B"/>
    <n v="101542"/>
    <n v="91677"/>
    <n v="9865"/>
    <x v="13"/>
  </r>
  <r>
    <x v="0"/>
    <x v="6"/>
    <x v="2"/>
    <s v="Product A"/>
    <n v="126962"/>
    <n v="98295"/>
    <n v="28667"/>
    <x v="14"/>
  </r>
  <r>
    <x v="0"/>
    <x v="7"/>
    <x v="1"/>
    <s v="Product B"/>
    <n v="113545"/>
    <n v="70663"/>
    <n v="42882"/>
    <x v="15"/>
  </r>
  <r>
    <x v="0"/>
    <x v="7"/>
    <x v="1"/>
    <s v="Product B"/>
    <n v="126641"/>
    <n v="104584"/>
    <n v="22057"/>
    <x v="16"/>
  </r>
  <r>
    <x v="0"/>
    <x v="7"/>
    <x v="2"/>
    <s v="Product C"/>
    <n v="185999"/>
    <n v="87955"/>
    <n v="98044"/>
    <x v="17"/>
  </r>
  <r>
    <x v="0"/>
    <x v="7"/>
    <x v="3"/>
    <s v="Product B"/>
    <n v="136939"/>
    <n v="74360"/>
    <n v="62579"/>
    <x v="18"/>
  </r>
  <r>
    <x v="0"/>
    <x v="8"/>
    <x v="1"/>
    <s v="Product C"/>
    <n v="198806"/>
    <n v="76910"/>
    <n v="121896"/>
    <x v="19"/>
  </r>
  <r>
    <x v="0"/>
    <x v="9"/>
    <x v="0"/>
    <s v="Product A"/>
    <n v="138660"/>
    <n v="73561"/>
    <n v="65099"/>
    <x v="5"/>
  </r>
  <r>
    <x v="0"/>
    <x v="10"/>
    <x v="1"/>
    <s v="Product A"/>
    <n v="123419"/>
    <n v="118702"/>
    <n v="4717"/>
    <x v="20"/>
  </r>
  <r>
    <x v="0"/>
    <x v="10"/>
    <x v="0"/>
    <s v="Product B"/>
    <n v="125351"/>
    <n v="93132"/>
    <n v="32219"/>
    <x v="21"/>
  </r>
  <r>
    <x v="0"/>
    <x v="11"/>
    <x v="3"/>
    <s v="Product C"/>
    <n v="144425"/>
    <n v="108756"/>
    <n v="35669"/>
    <x v="11"/>
  </r>
  <r>
    <x v="1"/>
    <x v="0"/>
    <x v="1"/>
    <s v="Product A"/>
    <n v="132093"/>
    <n v="74142"/>
    <n v="57951"/>
    <x v="22"/>
  </r>
  <r>
    <x v="1"/>
    <x v="0"/>
    <x v="0"/>
    <s v="Product B"/>
    <n v="129124"/>
    <n v="99899"/>
    <n v="29225"/>
    <x v="7"/>
  </r>
  <r>
    <x v="1"/>
    <x v="0"/>
    <x v="2"/>
    <s v="Product B"/>
    <n v="191792"/>
    <n v="110262"/>
    <n v="81530"/>
    <x v="23"/>
  </r>
  <r>
    <x v="1"/>
    <x v="1"/>
    <x v="2"/>
    <s v="Product B"/>
    <n v="162955"/>
    <n v="72433"/>
    <n v="90522"/>
    <x v="24"/>
  </r>
  <r>
    <x v="1"/>
    <x v="1"/>
    <x v="0"/>
    <s v="Product B"/>
    <n v="189475"/>
    <n v="89457"/>
    <n v="100018"/>
    <x v="25"/>
  </r>
  <r>
    <x v="1"/>
    <x v="1"/>
    <x v="2"/>
    <s v="Product A"/>
    <n v="140397"/>
    <n v="95851"/>
    <n v="44546"/>
    <x v="26"/>
  </r>
  <r>
    <x v="1"/>
    <x v="1"/>
    <x v="2"/>
    <s v="Product B"/>
    <n v="159040"/>
    <n v="82183"/>
    <n v="76857"/>
    <x v="3"/>
  </r>
  <r>
    <x v="1"/>
    <x v="2"/>
    <x v="3"/>
    <s v="Product C"/>
    <n v="193016"/>
    <n v="111434"/>
    <n v="81582"/>
    <x v="16"/>
  </r>
  <r>
    <x v="1"/>
    <x v="2"/>
    <x v="0"/>
    <s v="Product C"/>
    <n v="187922"/>
    <n v="83403"/>
    <n v="104519"/>
    <x v="27"/>
  </r>
  <r>
    <x v="1"/>
    <x v="2"/>
    <x v="3"/>
    <s v="Product C"/>
    <n v="183613"/>
    <n v="96258"/>
    <n v="87355"/>
    <x v="28"/>
  </r>
  <r>
    <x v="1"/>
    <x v="2"/>
    <x v="3"/>
    <s v="Product A"/>
    <n v="103709"/>
    <n v="100355"/>
    <n v="3354"/>
    <x v="29"/>
  </r>
  <r>
    <x v="1"/>
    <x v="3"/>
    <x v="0"/>
    <s v="Product B"/>
    <n v="172409"/>
    <n v="75675"/>
    <n v="96734"/>
    <x v="27"/>
  </r>
  <r>
    <x v="1"/>
    <x v="3"/>
    <x v="3"/>
    <s v="Product A"/>
    <n v="177505"/>
    <n v="72869"/>
    <n v="104636"/>
    <x v="22"/>
  </r>
  <r>
    <x v="1"/>
    <x v="3"/>
    <x v="3"/>
    <s v="Product B"/>
    <n v="157458"/>
    <n v="111576"/>
    <n v="45882"/>
    <x v="18"/>
  </r>
  <r>
    <x v="1"/>
    <x v="4"/>
    <x v="2"/>
    <s v="Product C"/>
    <n v="130080"/>
    <n v="71306"/>
    <n v="58774"/>
    <x v="13"/>
  </r>
  <r>
    <x v="1"/>
    <x v="4"/>
    <x v="3"/>
    <s v="Product A"/>
    <n v="170313"/>
    <n v="99749"/>
    <n v="70564"/>
    <x v="30"/>
  </r>
  <r>
    <x v="1"/>
    <x v="4"/>
    <x v="1"/>
    <s v="Product B"/>
    <n v="149115"/>
    <n v="95471"/>
    <n v="53644"/>
    <x v="20"/>
  </r>
  <r>
    <x v="1"/>
    <x v="5"/>
    <x v="1"/>
    <s v="Product B"/>
    <n v="170467"/>
    <n v="102970"/>
    <n v="67497"/>
    <x v="28"/>
  </r>
  <r>
    <x v="1"/>
    <x v="5"/>
    <x v="0"/>
    <s v="Product B"/>
    <n v="135777"/>
    <n v="86538"/>
    <n v="49239"/>
    <x v="16"/>
  </r>
  <r>
    <x v="1"/>
    <x v="6"/>
    <x v="2"/>
    <s v="Product A"/>
    <n v="120056"/>
    <n v="115543"/>
    <n v="4513"/>
    <x v="31"/>
  </r>
  <r>
    <x v="1"/>
    <x v="7"/>
    <x v="2"/>
    <s v="Product C"/>
    <n v="167435"/>
    <n v="71267"/>
    <n v="96168"/>
    <x v="0"/>
  </r>
  <r>
    <x v="1"/>
    <x v="7"/>
    <x v="3"/>
    <s v="Product A"/>
    <n v="123664"/>
    <n v="71636"/>
    <n v="52028"/>
    <x v="8"/>
  </r>
  <r>
    <x v="1"/>
    <x v="7"/>
    <x v="2"/>
    <s v="Product A"/>
    <n v="102557"/>
    <n v="108360"/>
    <n v="-5803"/>
    <x v="22"/>
  </r>
  <r>
    <x v="1"/>
    <x v="7"/>
    <x v="1"/>
    <s v="Product B"/>
    <n v="176213"/>
    <n v="75895"/>
    <n v="100318"/>
    <x v="32"/>
  </r>
  <r>
    <x v="1"/>
    <x v="7"/>
    <x v="2"/>
    <s v="Product A"/>
    <n v="132635"/>
    <n v="103828"/>
    <n v="28807"/>
    <x v="33"/>
  </r>
  <r>
    <x v="1"/>
    <x v="7"/>
    <x v="3"/>
    <s v="Product C"/>
    <n v="151885"/>
    <n v="106631"/>
    <n v="45254"/>
    <x v="34"/>
  </r>
  <r>
    <x v="1"/>
    <x v="7"/>
    <x v="2"/>
    <s v="Product A"/>
    <n v="194246"/>
    <n v="85485"/>
    <n v="108761"/>
    <x v="0"/>
  </r>
  <r>
    <x v="1"/>
    <x v="8"/>
    <x v="3"/>
    <s v="Product A"/>
    <n v="186807"/>
    <n v="82185"/>
    <n v="104622"/>
    <x v="23"/>
  </r>
  <r>
    <x v="1"/>
    <x v="8"/>
    <x v="3"/>
    <s v="Product C"/>
    <n v="166235"/>
    <n v="70190"/>
    <n v="96045"/>
    <x v="24"/>
  </r>
  <r>
    <x v="1"/>
    <x v="8"/>
    <x v="0"/>
    <s v="Product B"/>
    <n v="197379"/>
    <n v="72849"/>
    <n v="124530"/>
    <x v="35"/>
  </r>
  <r>
    <x v="1"/>
    <x v="9"/>
    <x v="2"/>
    <s v="Product C"/>
    <n v="118047"/>
    <n v="96105"/>
    <n v="21942"/>
    <x v="29"/>
  </r>
  <r>
    <x v="1"/>
    <x v="9"/>
    <x v="3"/>
    <s v="Product A"/>
    <n v="139954"/>
    <n v="117280"/>
    <n v="22674"/>
    <x v="36"/>
  </r>
  <r>
    <x v="1"/>
    <x v="10"/>
    <x v="3"/>
    <s v="Product C"/>
    <n v="176552"/>
    <n v="93897"/>
    <n v="82655"/>
    <x v="10"/>
  </r>
  <r>
    <x v="1"/>
    <x v="10"/>
    <x v="0"/>
    <s v="Product A"/>
    <n v="130306"/>
    <n v="86646"/>
    <n v="43660"/>
    <x v="7"/>
  </r>
  <r>
    <x v="1"/>
    <x v="10"/>
    <x v="2"/>
    <s v="Product C"/>
    <n v="109348"/>
    <n v="93714"/>
    <n v="15634"/>
    <x v="1"/>
  </r>
  <r>
    <x v="1"/>
    <x v="11"/>
    <x v="3"/>
    <s v="Product B"/>
    <n v="102693"/>
    <n v="99467"/>
    <n v="3226"/>
    <x v="29"/>
  </r>
  <r>
    <x v="2"/>
    <x v="0"/>
    <x v="3"/>
    <s v="Product A"/>
    <n v="100860"/>
    <n v="108158"/>
    <n v="-7298"/>
    <x v="30"/>
  </r>
  <r>
    <x v="2"/>
    <x v="0"/>
    <x v="3"/>
    <s v="Product C"/>
    <n v="172082"/>
    <n v="104754"/>
    <n v="67328"/>
    <x v="37"/>
  </r>
  <r>
    <x v="2"/>
    <x v="0"/>
    <x v="0"/>
    <s v="Product A"/>
    <n v="173744"/>
    <n v="88589"/>
    <n v="85155"/>
    <x v="9"/>
  </r>
  <r>
    <x v="2"/>
    <x v="0"/>
    <x v="2"/>
    <s v="Product A"/>
    <n v="154098"/>
    <n v="75486"/>
    <n v="78612"/>
    <x v="7"/>
  </r>
  <r>
    <x v="2"/>
    <x v="1"/>
    <x v="0"/>
    <s v="Product C"/>
    <n v="196354"/>
    <n v="89115"/>
    <n v="107239"/>
    <x v="26"/>
  </r>
  <r>
    <x v="2"/>
    <x v="2"/>
    <x v="0"/>
    <s v="Product A"/>
    <n v="117159"/>
    <n v="114974"/>
    <n v="2185"/>
    <x v="22"/>
  </r>
  <r>
    <x v="2"/>
    <x v="2"/>
    <x v="1"/>
    <s v="Product C"/>
    <n v="173656"/>
    <n v="109384"/>
    <n v="64272"/>
    <x v="34"/>
  </r>
  <r>
    <x v="2"/>
    <x v="2"/>
    <x v="2"/>
    <s v="Product B"/>
    <n v="125945"/>
    <n v="95316"/>
    <n v="30629"/>
    <x v="21"/>
  </r>
  <r>
    <x v="2"/>
    <x v="2"/>
    <x v="2"/>
    <s v="Product C"/>
    <n v="191680"/>
    <n v="74000"/>
    <n v="117680"/>
    <x v="30"/>
  </r>
  <r>
    <x v="2"/>
    <x v="2"/>
    <x v="3"/>
    <s v="Product A"/>
    <n v="189112"/>
    <n v="101667"/>
    <n v="87445"/>
    <x v="24"/>
  </r>
  <r>
    <x v="2"/>
    <x v="3"/>
    <x v="1"/>
    <s v="Product C"/>
    <n v="197532"/>
    <n v="97122"/>
    <n v="100410"/>
    <x v="34"/>
  </r>
  <r>
    <x v="2"/>
    <x v="3"/>
    <x v="0"/>
    <s v="Product A"/>
    <n v="172267"/>
    <n v="118136"/>
    <n v="54131"/>
    <x v="38"/>
  </r>
  <r>
    <x v="2"/>
    <x v="4"/>
    <x v="0"/>
    <s v="Product C"/>
    <n v="198018"/>
    <n v="117716"/>
    <n v="80302"/>
    <x v="39"/>
  </r>
  <r>
    <x v="2"/>
    <x v="4"/>
    <x v="0"/>
    <s v="Product C"/>
    <n v="194209"/>
    <n v="107505"/>
    <n v="86704"/>
    <x v="29"/>
  </r>
  <r>
    <x v="2"/>
    <x v="5"/>
    <x v="1"/>
    <s v="Product C"/>
    <n v="143016"/>
    <n v="77400"/>
    <n v="65616"/>
    <x v="22"/>
  </r>
  <r>
    <x v="2"/>
    <x v="6"/>
    <x v="0"/>
    <s v="Product A"/>
    <n v="121959"/>
    <n v="75530"/>
    <n v="46429"/>
    <x v="11"/>
  </r>
  <r>
    <x v="2"/>
    <x v="6"/>
    <x v="0"/>
    <s v="Product B"/>
    <n v="119830"/>
    <n v="87429"/>
    <n v="32401"/>
    <x v="40"/>
  </r>
  <r>
    <x v="2"/>
    <x v="6"/>
    <x v="0"/>
    <s v="Product B"/>
    <n v="193848"/>
    <n v="119726"/>
    <n v="74122"/>
    <x v="41"/>
  </r>
  <r>
    <x v="2"/>
    <x v="7"/>
    <x v="3"/>
    <s v="Product C"/>
    <n v="186416"/>
    <n v="74735"/>
    <n v="111681"/>
    <x v="4"/>
  </r>
  <r>
    <x v="2"/>
    <x v="7"/>
    <x v="0"/>
    <s v="Product A"/>
    <n v="185067"/>
    <n v="71679"/>
    <n v="113388"/>
    <x v="42"/>
  </r>
  <r>
    <x v="2"/>
    <x v="7"/>
    <x v="1"/>
    <s v="Product B"/>
    <n v="172124"/>
    <n v="108069"/>
    <n v="64055"/>
    <x v="5"/>
  </r>
  <r>
    <x v="2"/>
    <x v="8"/>
    <x v="2"/>
    <s v="Product B"/>
    <n v="180038"/>
    <n v="91777"/>
    <n v="88261"/>
    <x v="43"/>
  </r>
  <r>
    <x v="2"/>
    <x v="8"/>
    <x v="1"/>
    <s v="Product A"/>
    <n v="144811"/>
    <n v="106208"/>
    <n v="38603"/>
    <x v="13"/>
  </r>
  <r>
    <x v="2"/>
    <x v="9"/>
    <x v="1"/>
    <s v="Product C"/>
    <n v="187538"/>
    <n v="109504"/>
    <n v="78034"/>
    <x v="44"/>
  </r>
  <r>
    <x v="2"/>
    <x v="9"/>
    <x v="3"/>
    <s v="Product B"/>
    <n v="133827"/>
    <n v="86198"/>
    <n v="47629"/>
    <x v="41"/>
  </r>
  <r>
    <x v="2"/>
    <x v="10"/>
    <x v="2"/>
    <s v="Product B"/>
    <n v="150993"/>
    <n v="99592"/>
    <n v="51401"/>
    <x v="33"/>
  </r>
  <r>
    <x v="2"/>
    <x v="10"/>
    <x v="2"/>
    <s v="Product C"/>
    <n v="109823"/>
    <n v="111975"/>
    <n v="-2152"/>
    <x v="12"/>
  </r>
  <r>
    <x v="2"/>
    <x v="11"/>
    <x v="2"/>
    <s v="Product C"/>
    <n v="130535"/>
    <n v="83067"/>
    <n v="47468"/>
    <x v="27"/>
  </r>
  <r>
    <x v="2"/>
    <x v="11"/>
    <x v="3"/>
    <s v="Product B"/>
    <n v="170316"/>
    <n v="72368"/>
    <n v="97948"/>
    <x v="44"/>
  </r>
  <r>
    <x v="2"/>
    <x v="11"/>
    <x v="1"/>
    <s v="Product B"/>
    <n v="174740"/>
    <n v="71081"/>
    <n v="103659"/>
    <x v="45"/>
  </r>
  <r>
    <x v="2"/>
    <x v="11"/>
    <x v="0"/>
    <s v="Product A"/>
    <n v="155069"/>
    <n v="116352"/>
    <n v="38717"/>
    <x v="8"/>
  </r>
  <r>
    <x v="2"/>
    <x v="11"/>
    <x v="0"/>
    <s v="Product C"/>
    <n v="101062"/>
    <n v="88540"/>
    <n v="12522"/>
    <x v="16"/>
  </r>
  <r>
    <x v="2"/>
    <x v="11"/>
    <x v="3"/>
    <s v="Product B"/>
    <n v="142918"/>
    <n v="109298"/>
    <n v="3362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9F2819-4B35-4063-AE37-9AB12559085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9:E33"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0"/>
        <item x="2"/>
        <item x="1"/>
        <item x="3"/>
        <item t="default"/>
      </items>
    </pivotField>
    <pivotField axis="axisCol" showAll="0">
      <items count="4">
        <item x="0"/>
        <item x="1"/>
        <item x="2"/>
        <item t="default"/>
      </items>
    </pivotField>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Sales (₹)" fld="4"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0"/>
          </reference>
        </references>
      </pivotArea>
    </chartFormat>
    <chartFormat chart="11" format="4" series="1">
      <pivotArea type="data" outline="0" fieldPosition="0">
        <references count="2">
          <reference field="4294967294" count="1" selected="0">
            <x v="0"/>
          </reference>
          <reference field="3" count="1" selected="0">
            <x v="1"/>
          </reference>
        </references>
      </pivotArea>
    </chartFormat>
    <chartFormat chart="11" format="5" series="1">
      <pivotArea type="data" outline="0" fieldPosition="0">
        <references count="2">
          <reference field="4294967294" count="1" selected="0">
            <x v="0"/>
          </reference>
          <reference field="3" count="1" selected="0">
            <x v="2"/>
          </reference>
        </references>
      </pivotArea>
    </chartFormat>
    <chartFormat chart="13" format="9" series="1">
      <pivotArea type="data" outline="0" fieldPosition="0">
        <references count="2">
          <reference field="4294967294" count="1" selected="0">
            <x v="0"/>
          </reference>
          <reference field="3" count="1" selected="0">
            <x v="0"/>
          </reference>
        </references>
      </pivotArea>
    </chartFormat>
    <chartFormat chart="13" format="10" series="1">
      <pivotArea type="data" outline="0" fieldPosition="0">
        <references count="2">
          <reference field="4294967294" count="1" selected="0">
            <x v="0"/>
          </reference>
          <reference field="3" count="1" selected="0">
            <x v="1"/>
          </reference>
        </references>
      </pivotArea>
    </chartFormat>
    <chartFormat chart="13"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CA8E7B-E2FD-4D99-8F60-A0A7337A9AD8}"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A3:E12" firstHeaderRow="1" firstDataRow="2" firstDataCol="1"/>
  <pivotFields count="8">
    <pivotField showAll="0">
      <items count="2">
        <item x="0"/>
        <item t="default"/>
      </items>
    </pivotField>
    <pivotField axis="axisRow" showAll="0">
      <items count="13">
        <item x="4"/>
        <item x="3"/>
        <item x="7"/>
        <item x="0"/>
        <item x="8"/>
        <item x="6"/>
        <item x="5"/>
        <item x="1"/>
        <item x="11"/>
        <item x="10"/>
        <item x="9"/>
        <item x="2"/>
        <item t="default"/>
      </items>
    </pivotField>
    <pivotField showAll="0">
      <items count="5">
        <item x="1"/>
        <item h="1" x="2"/>
        <item x="0"/>
        <item h="1" x="3"/>
        <item t="default"/>
      </items>
    </pivotField>
    <pivotField axis="axisCol" showAll="0">
      <items count="4">
        <item x="0"/>
        <item x="2"/>
        <item x="1"/>
        <item t="default"/>
      </items>
    </pivotField>
    <pivotField dataField="1" showAll="0"/>
    <pivotField showAll="0"/>
    <pivotField showAll="0"/>
    <pivotField showAll="0"/>
  </pivotFields>
  <rowFields count="1">
    <field x="1"/>
  </rowFields>
  <rowItems count="8">
    <i>
      <x/>
    </i>
    <i>
      <x v="2"/>
    </i>
    <i>
      <x v="3"/>
    </i>
    <i>
      <x v="4"/>
    </i>
    <i>
      <x v="6"/>
    </i>
    <i>
      <x v="9"/>
    </i>
    <i>
      <x v="10"/>
    </i>
    <i>
      <x v="11"/>
    </i>
  </rowItems>
  <colFields count="1">
    <field x="3"/>
  </colFields>
  <colItems count="4">
    <i>
      <x/>
    </i>
    <i>
      <x v="1"/>
    </i>
    <i>
      <x v="2"/>
    </i>
    <i t="grand">
      <x/>
    </i>
  </colItems>
  <dataFields count="1">
    <dataField name="Sum of Sales (₹)" fld="4" baseField="0" baseItem="0"/>
  </dataFields>
  <chartFormats count="18">
    <chartFormat chart="2" format="3" series="1">
      <pivotArea type="data" outline="0" fieldPosition="0">
        <references count="1">
          <reference field="3" count="1" selected="0">
            <x v="0"/>
          </reference>
        </references>
      </pivotArea>
    </chartFormat>
    <chartFormat chart="2" format="4" series="1">
      <pivotArea type="data" outline="0" fieldPosition="0">
        <references count="1">
          <reference field="3" count="1" selected="0">
            <x v="1"/>
          </reference>
        </references>
      </pivotArea>
    </chartFormat>
    <chartFormat chart="2" format="5" series="1">
      <pivotArea type="data" outline="0" fieldPosition="0">
        <references count="1">
          <reference field="3" count="1" selected="0">
            <x v="2"/>
          </reference>
        </references>
      </pivotArea>
    </chartFormat>
    <chartFormat chart="5" format="9" series="1">
      <pivotArea type="data" outline="0" fieldPosition="0">
        <references count="2">
          <reference field="4294967294" count="1" selected="0">
            <x v="0"/>
          </reference>
          <reference field="3" count="1" selected="0">
            <x v="0"/>
          </reference>
        </references>
      </pivotArea>
    </chartFormat>
    <chartFormat chart="5" format="10" series="1">
      <pivotArea type="data" outline="0" fieldPosition="0">
        <references count="2">
          <reference field="4294967294" count="1" selected="0">
            <x v="0"/>
          </reference>
          <reference field="3" count="1" selected="0">
            <x v="1"/>
          </reference>
        </references>
      </pivotArea>
    </chartFormat>
    <chartFormat chart="5" format="11"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8" format="15" series="1">
      <pivotArea type="data" outline="0" fieldPosition="0">
        <references count="2">
          <reference field="4294967294" count="1" selected="0">
            <x v="0"/>
          </reference>
          <reference field="3" count="1" selected="0">
            <x v="0"/>
          </reference>
        </references>
      </pivotArea>
    </chartFormat>
    <chartFormat chart="8" format="16" series="1">
      <pivotArea type="data" outline="0" fieldPosition="0">
        <references count="2">
          <reference field="4294967294" count="1" selected="0">
            <x v="0"/>
          </reference>
          <reference field="3" count="1" selected="0">
            <x v="1"/>
          </reference>
        </references>
      </pivotArea>
    </chartFormat>
    <chartFormat chart="8" format="17" series="1">
      <pivotArea type="data" outline="0" fieldPosition="0">
        <references count="2">
          <reference field="4294967294" count="1" selected="0">
            <x v="0"/>
          </reference>
          <reference field="3" count="1" selected="0">
            <x v="2"/>
          </reference>
        </references>
      </pivotArea>
    </chartFormat>
    <chartFormat chart="12" format="9" series="1">
      <pivotArea type="data" outline="0" fieldPosition="0">
        <references count="2">
          <reference field="4294967294" count="1" selected="0">
            <x v="0"/>
          </reference>
          <reference field="3" count="1" selected="0">
            <x v="0"/>
          </reference>
        </references>
      </pivotArea>
    </chartFormat>
    <chartFormat chart="12" format="10" series="1">
      <pivotArea type="data" outline="0" fieldPosition="0">
        <references count="2">
          <reference field="4294967294" count="1" selected="0">
            <x v="0"/>
          </reference>
          <reference field="3" count="1" selected="0">
            <x v="1"/>
          </reference>
        </references>
      </pivotArea>
    </chartFormat>
    <chartFormat chart="12" format="11" series="1">
      <pivotArea type="data" outline="0" fieldPosition="0">
        <references count="2">
          <reference field="4294967294" count="1" selected="0">
            <x v="0"/>
          </reference>
          <reference field="3" count="1" selected="0">
            <x v="2"/>
          </reference>
        </references>
      </pivotArea>
    </chartFormat>
    <chartFormat chart="17" format="15" series="1">
      <pivotArea type="data" outline="0" fieldPosition="0">
        <references count="2">
          <reference field="4294967294" count="1" selected="0">
            <x v="0"/>
          </reference>
          <reference field="3" count="1" selected="0">
            <x v="0"/>
          </reference>
        </references>
      </pivotArea>
    </chartFormat>
    <chartFormat chart="17" format="16" series="1">
      <pivotArea type="data" outline="0" fieldPosition="0">
        <references count="2">
          <reference field="4294967294" count="1" selected="0">
            <x v="0"/>
          </reference>
          <reference field="3" count="1" selected="0">
            <x v="1"/>
          </reference>
        </references>
      </pivotArea>
    </chartFormat>
    <chartFormat chart="17" format="17"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FAAAE0-A31C-4E0F-A4C1-326C032A5A1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6:E50"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3"/>
        <item x="2"/>
        <item x="1"/>
        <item x="0"/>
        <item t="default"/>
      </items>
    </pivotField>
    <pivotField axis="axisCol" showAll="0">
      <items count="4">
        <item x="0"/>
        <item x="2"/>
        <item x="1"/>
        <item t="default"/>
      </items>
    </pivotField>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Sales (₹)" fld="4"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6" format="12" series="1">
      <pivotArea type="data" outline="0" fieldPosition="0">
        <references count="2">
          <reference field="4294967294" count="1" selected="0">
            <x v="0"/>
          </reference>
          <reference field="3" count="1" selected="0">
            <x v="0"/>
          </reference>
        </references>
      </pivotArea>
    </chartFormat>
    <chartFormat chart="6" format="13" series="1">
      <pivotArea type="data" outline="0" fieldPosition="0">
        <references count="2">
          <reference field="4294967294" count="1" selected="0">
            <x v="0"/>
          </reference>
          <reference field="3" count="1" selected="0">
            <x v="1"/>
          </reference>
        </references>
      </pivotArea>
    </chartFormat>
    <chartFormat chart="6" format="14"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11" format="18" series="1">
      <pivotArea type="data" outline="0" fieldPosition="0">
        <references count="2">
          <reference field="4294967294" count="1" selected="0">
            <x v="0"/>
          </reference>
          <reference field="3" count="1" selected="0">
            <x v="0"/>
          </reference>
        </references>
      </pivotArea>
    </chartFormat>
    <chartFormat chart="11" format="19" series="1">
      <pivotArea type="data" outline="0" fieldPosition="0">
        <references count="2">
          <reference field="4294967294" count="1" selected="0">
            <x v="0"/>
          </reference>
          <reference field="3" count="1" selected="0">
            <x v="1"/>
          </reference>
        </references>
      </pivotArea>
    </chartFormat>
    <chartFormat chart="11" format="20"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08F4C3-56EC-4647-A3BD-BA579D042E7A}" name="PivotTable1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160:D173" firstHeaderRow="1" firstDataRow="2" firstDataCol="1"/>
  <pivotFields count="8">
    <pivotField axis="axisCol" showAll="0">
      <items count="4">
        <item x="0"/>
        <item x="1"/>
        <item x="2"/>
        <item t="default"/>
      </items>
    </pivotField>
    <pivotField axis="axisRow" showAll="0">
      <items count="13">
        <item x="4"/>
        <item x="3"/>
        <item x="7"/>
        <item x="0"/>
        <item x="8"/>
        <item x="6"/>
        <item x="5"/>
        <item x="1"/>
        <item x="11"/>
        <item x="10"/>
        <item x="9"/>
        <item x="2"/>
        <item t="default"/>
      </items>
    </pivotField>
    <pivotField showAll="0">
      <items count="5">
        <item x="1"/>
        <item x="2"/>
        <item x="0"/>
        <item x="3"/>
        <item t="default"/>
      </items>
    </pivotField>
    <pivotField showAll="0"/>
    <pivotField showAll="0"/>
    <pivotField showAll="0"/>
    <pivotField showAll="0"/>
    <pivotField dataField="1" showAll="0">
      <items count="47">
        <item x="45"/>
        <item x="10"/>
        <item x="0"/>
        <item x="43"/>
        <item x="12"/>
        <item x="25"/>
        <item x="18"/>
        <item x="44"/>
        <item x="11"/>
        <item x="38"/>
        <item x="3"/>
        <item x="2"/>
        <item x="13"/>
        <item x="19"/>
        <item x="15"/>
        <item x="7"/>
        <item x="28"/>
        <item x="17"/>
        <item x="37"/>
        <item x="24"/>
        <item x="41"/>
        <item x="1"/>
        <item x="33"/>
        <item x="23"/>
        <item x="21"/>
        <item x="32"/>
        <item x="29"/>
        <item x="9"/>
        <item x="35"/>
        <item x="20"/>
        <item x="4"/>
        <item x="27"/>
        <item x="22"/>
        <item x="36"/>
        <item x="42"/>
        <item x="5"/>
        <item x="26"/>
        <item x="16"/>
        <item x="30"/>
        <item x="6"/>
        <item x="31"/>
        <item x="40"/>
        <item x="39"/>
        <item x="14"/>
        <item x="8"/>
        <item x="34"/>
        <item t="default"/>
      </items>
    </pivotField>
  </pivotFields>
  <rowFields count="1">
    <field x="1"/>
  </rowFields>
  <rowItems count="12">
    <i>
      <x/>
    </i>
    <i>
      <x v="1"/>
    </i>
    <i>
      <x v="2"/>
    </i>
    <i>
      <x v="3"/>
    </i>
    <i>
      <x v="4"/>
    </i>
    <i>
      <x v="5"/>
    </i>
    <i>
      <x v="6"/>
    </i>
    <i>
      <x v="7"/>
    </i>
    <i>
      <x v="8"/>
    </i>
    <i>
      <x v="9"/>
    </i>
    <i>
      <x v="10"/>
    </i>
    <i>
      <x v="11"/>
    </i>
  </rowItems>
  <colFields count="1">
    <field x="0"/>
  </colFields>
  <colItems count="3">
    <i>
      <x/>
    </i>
    <i>
      <x v="1"/>
    </i>
    <i>
      <x v="2"/>
    </i>
  </colItems>
  <dataFields count="1">
    <dataField name="Sum of New Customers" fld="7" baseField="0" baseItem="0"/>
  </dataFields>
  <chartFormats count="2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 chart="6" format="12" series="1">
      <pivotArea type="data" outline="0" fieldPosition="0">
        <references count="2">
          <reference field="4294967294" count="1" selected="0">
            <x v="0"/>
          </reference>
          <reference field="0" count="1" selected="0">
            <x v="0"/>
          </reference>
        </references>
      </pivotArea>
    </chartFormat>
    <chartFormat chart="6" format="13" series="1">
      <pivotArea type="data" outline="0" fieldPosition="0">
        <references count="2">
          <reference field="4294967294" count="1" selected="0">
            <x v="0"/>
          </reference>
          <reference field="0" count="1" selected="0">
            <x v="1"/>
          </reference>
        </references>
      </pivotArea>
    </chartFormat>
    <chartFormat chart="6" format="14" series="1">
      <pivotArea type="data" outline="0" fieldPosition="0">
        <references count="2">
          <reference field="4294967294" count="1" selected="0">
            <x v="0"/>
          </reference>
          <reference field="0" count="1" selected="0">
            <x v="2"/>
          </reference>
        </references>
      </pivotArea>
    </chartFormat>
    <chartFormat chart="13" format="3"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1"/>
          </reference>
        </references>
      </pivotArea>
    </chartFormat>
    <chartFormat chart="13" format="5" series="1">
      <pivotArea type="data" outline="0" fieldPosition="0">
        <references count="2">
          <reference field="4294967294" count="1" selected="0">
            <x v="0"/>
          </reference>
          <reference field="0" count="1" selected="0">
            <x v="2"/>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2">
          <reference field="4294967294" count="1" selected="0">
            <x v="0"/>
          </reference>
          <reference field="0" count="1" selected="0">
            <x v="0"/>
          </reference>
        </references>
      </pivotArea>
    </chartFormat>
    <chartFormat chart="14" format="8" series="1">
      <pivotArea type="data" outline="0" fieldPosition="0">
        <references count="2">
          <reference field="4294967294" count="1" selected="0">
            <x v="0"/>
          </reference>
          <reference field="0" count="1" selected="0">
            <x v="1"/>
          </reference>
        </references>
      </pivotArea>
    </chartFormat>
    <chartFormat chart="14" format="9" series="1">
      <pivotArea type="data" outline="0" fieldPosition="0">
        <references count="2">
          <reference field="4294967294" count="1" selected="0">
            <x v="0"/>
          </reference>
          <reference field="0" count="1" selected="0">
            <x v="2"/>
          </reference>
        </references>
      </pivotArea>
    </chartFormat>
    <chartFormat chart="15" format="10" series="1">
      <pivotArea type="data" outline="0" fieldPosition="0">
        <references count="2">
          <reference field="4294967294" count="1" selected="0">
            <x v="0"/>
          </reference>
          <reference field="0" count="1" selected="0">
            <x v="0"/>
          </reference>
        </references>
      </pivotArea>
    </chartFormat>
    <chartFormat chart="15" format="11" series="1">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2">
          <reference field="4294967294" count="1" selected="0">
            <x v="0"/>
          </reference>
          <reference field="0" count="1" selected="0">
            <x v="2"/>
          </reference>
        </references>
      </pivotArea>
    </chartFormat>
    <chartFormat chart="15" format="13"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D9038-F1C4-4777-88D4-278DEF245089}"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4:E138"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0"/>
        <item x="2"/>
        <item x="1"/>
        <item x="3"/>
        <item t="default"/>
      </items>
    </pivotField>
    <pivotField axis="axisCol" showAll="0">
      <items count="4">
        <item x="0"/>
        <item x="1"/>
        <item x="2"/>
        <item t="default"/>
      </items>
    </pivotField>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Profit (₹)" fld="6"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11" format="9" series="1">
      <pivotArea type="data" outline="0" fieldPosition="0">
        <references count="2">
          <reference field="4294967294" count="1" selected="0">
            <x v="0"/>
          </reference>
          <reference field="3" count="1" selected="0">
            <x v="0"/>
          </reference>
        </references>
      </pivotArea>
    </chartFormat>
    <chartFormat chart="11" format="10" series="1">
      <pivotArea type="data" outline="0" fieldPosition="0">
        <references count="2">
          <reference field="4294967294" count="1" selected="0">
            <x v="0"/>
          </reference>
          <reference field="3" count="1" selected="0">
            <x v="1"/>
          </reference>
        </references>
      </pivotArea>
    </chartFormat>
    <chartFormat chart="11"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70CAFD-6D62-4485-9ECA-39D59365CCCA}"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07:E121"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1"/>
        <item x="2"/>
        <item x="0"/>
        <item x="3"/>
        <item t="default"/>
      </items>
    </pivotField>
    <pivotField axis="axisCol" showAll="0">
      <items count="4">
        <item x="0"/>
        <item x="2"/>
        <item x="1"/>
        <item t="default"/>
      </items>
    </pivotField>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Profit (₹)" fld="6"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6" format="12" series="1">
      <pivotArea type="data" outline="0" fieldPosition="0">
        <references count="2">
          <reference field="4294967294" count="1" selected="0">
            <x v="0"/>
          </reference>
          <reference field="3" count="1" selected="0">
            <x v="0"/>
          </reference>
        </references>
      </pivotArea>
    </chartFormat>
    <chartFormat chart="6" format="13" series="1">
      <pivotArea type="data" outline="0" fieldPosition="0">
        <references count="2">
          <reference field="4294967294" count="1" selected="0">
            <x v="0"/>
          </reference>
          <reference field="3" count="1" selected="0">
            <x v="1"/>
          </reference>
        </references>
      </pivotArea>
    </chartFormat>
    <chartFormat chart="6" format="14"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0"/>
          </reference>
        </references>
      </pivotArea>
    </chartFormat>
    <chartFormat chart="10" format="4" series="1">
      <pivotArea type="data" outline="0" fieldPosition="0">
        <references count="2">
          <reference field="4294967294" count="1" selected="0">
            <x v="0"/>
          </reference>
          <reference field="3" count="1" selected="0">
            <x v="1"/>
          </reference>
        </references>
      </pivotArea>
    </chartFormat>
    <chartFormat chart="10" format="5" series="1">
      <pivotArea type="data" outline="0" fieldPosition="0">
        <references count="2">
          <reference field="4294967294" count="1" selected="0">
            <x v="0"/>
          </reference>
          <reference field="3" count="1" selected="0">
            <x v="2"/>
          </reference>
        </references>
      </pivotArea>
    </chartFormat>
    <chartFormat chart="12" format="9" series="1">
      <pivotArea type="data" outline="0" fieldPosition="0">
        <references count="2">
          <reference field="4294967294" count="1" selected="0">
            <x v="0"/>
          </reference>
          <reference field="3" count="1" selected="0">
            <x v="0"/>
          </reference>
        </references>
      </pivotArea>
    </chartFormat>
    <chartFormat chart="12" format="10" series="1">
      <pivotArea type="data" outline="0" fieldPosition="0">
        <references count="2">
          <reference field="4294967294" count="1" selected="0">
            <x v="0"/>
          </reference>
          <reference field="3" count="1" selected="0">
            <x v="1"/>
          </reference>
        </references>
      </pivotArea>
    </chartFormat>
    <chartFormat chart="12"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C94F34-3005-4838-B1CE-702674DBCCC7}"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1:E85"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0"/>
        <item x="2"/>
        <item x="1"/>
        <item x="3"/>
        <item t="default"/>
      </items>
    </pivotField>
    <pivotField axis="axisCol" showAll="0">
      <items count="4">
        <item x="0"/>
        <item x="1"/>
        <item x="2"/>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Expenses (₹)" fld="5"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11" format="9" series="1">
      <pivotArea type="data" outline="0" fieldPosition="0">
        <references count="2">
          <reference field="4294967294" count="1" selected="0">
            <x v="0"/>
          </reference>
          <reference field="3" count="1" selected="0">
            <x v="0"/>
          </reference>
        </references>
      </pivotArea>
    </chartFormat>
    <chartFormat chart="11" format="10" series="1">
      <pivotArea type="data" outline="0" fieldPosition="0">
        <references count="2">
          <reference field="4294967294" count="1" selected="0">
            <x v="0"/>
          </reference>
          <reference field="3" count="1" selected="0">
            <x v="1"/>
          </reference>
        </references>
      </pivotArea>
    </chartFormat>
    <chartFormat chart="11"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43D5AF-1CA5-4F7B-B56E-77484C9EF49D}" name="PivotTable1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76:D181" firstHeaderRow="1" firstDataRow="2" firstDataCol="1"/>
  <pivotFields count="8">
    <pivotField axis="axisCol" showAll="0">
      <items count="4">
        <item x="0"/>
        <item x="1"/>
        <item x="2"/>
        <item t="default"/>
      </items>
    </pivotField>
    <pivotField showAll="0"/>
    <pivotField axis="axisRow" showAll="0">
      <items count="5">
        <item x="1"/>
        <item x="2"/>
        <item x="0"/>
        <item x="3"/>
        <item t="default"/>
      </items>
    </pivotField>
    <pivotField showAll="0"/>
    <pivotField showAll="0"/>
    <pivotField showAll="0"/>
    <pivotField showAll="0"/>
    <pivotField dataField="1" showAll="0"/>
  </pivotFields>
  <rowFields count="1">
    <field x="2"/>
  </rowFields>
  <rowItems count="4">
    <i>
      <x/>
    </i>
    <i>
      <x v="1"/>
    </i>
    <i>
      <x v="2"/>
    </i>
    <i>
      <x v="3"/>
    </i>
  </rowItems>
  <colFields count="1">
    <field x="0"/>
  </colFields>
  <colItems count="3">
    <i>
      <x/>
    </i>
    <i>
      <x v="1"/>
    </i>
    <i>
      <x v="2"/>
    </i>
  </colItems>
  <dataFields count="1">
    <dataField name="Sum of New Customers" fld="7" baseField="0" baseItem="0"/>
  </dataField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 chart="5" format="12" series="1">
      <pivotArea type="data" outline="0" fieldPosition="0">
        <references count="2">
          <reference field="4294967294" count="1" selected="0">
            <x v="0"/>
          </reference>
          <reference field="0" count="1" selected="0">
            <x v="0"/>
          </reference>
        </references>
      </pivotArea>
    </chartFormat>
    <chartFormat chart="5" format="13" series="1">
      <pivotArea type="data" outline="0" fieldPosition="0">
        <references count="2">
          <reference field="4294967294" count="1" selected="0">
            <x v="0"/>
          </reference>
          <reference field="0" count="1" selected="0">
            <x v="1"/>
          </reference>
        </references>
      </pivotArea>
    </chartFormat>
    <chartFormat chart="5" format="14"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1"/>
          </reference>
        </references>
      </pivotArea>
    </chartFormat>
    <chartFormat chart="9" format="5" series="1">
      <pivotArea type="data" outline="0" fieldPosition="0">
        <references count="2">
          <reference field="4294967294" count="1" selected="0">
            <x v="0"/>
          </reference>
          <reference field="0" count="1" selected="0">
            <x v="2"/>
          </reference>
        </references>
      </pivotArea>
    </chartFormat>
    <chartFormat chart="9" format="6"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0" count="1" selected="0">
            <x v="1"/>
          </reference>
        </references>
      </pivotArea>
    </chartFormat>
    <chartFormat chart="12" format="10" series="1">
      <pivotArea type="data" outline="0" fieldPosition="0">
        <references count="2">
          <reference field="4294967294" count="1" selected="0">
            <x v="0"/>
          </reference>
          <reference field="0" count="1" selected="0">
            <x v="2"/>
          </reference>
        </references>
      </pivotArea>
    </chartFormat>
    <chartFormat chart="12" format="1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FBD0A9-DEBD-4C3C-9E62-A512E19CD11D}"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9:E103"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3"/>
        <item x="2"/>
        <item x="1"/>
        <item x="0"/>
        <item t="default"/>
      </items>
    </pivotField>
    <pivotField axis="axisCol" showAll="0">
      <items count="4">
        <item x="0"/>
        <item x="2"/>
        <item x="1"/>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Expenses (₹)" fld="5"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11" format="9" series="1">
      <pivotArea type="data" outline="0" fieldPosition="0">
        <references count="2">
          <reference field="4294967294" count="1" selected="0">
            <x v="0"/>
          </reference>
          <reference field="3" count="1" selected="0">
            <x v="0"/>
          </reference>
        </references>
      </pivotArea>
    </chartFormat>
    <chartFormat chart="11" format="10" series="1">
      <pivotArea type="data" outline="0" fieldPosition="0">
        <references count="2">
          <reference field="4294967294" count="1" selected="0">
            <x v="0"/>
          </reference>
          <reference field="3" count="1" selected="0">
            <x v="1"/>
          </reference>
        </references>
      </pivotArea>
    </chartFormat>
    <chartFormat chart="11"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DD21E2-53BB-456B-9EEB-94D9ACB39EC1}"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4:E68" firstHeaderRow="1" firstDataRow="2" firstDataCol="1"/>
  <pivotFields count="8">
    <pivotField showAll="0">
      <items count="2">
        <item x="0"/>
        <item t="default"/>
      </items>
    </pivotField>
    <pivotField axis="axisRow" showAll="0">
      <items count="13">
        <item x="4"/>
        <item x="3"/>
        <item x="7"/>
        <item x="0"/>
        <item x="8"/>
        <item x="6"/>
        <item x="5"/>
        <item x="1"/>
        <item x="11"/>
        <item x="10"/>
        <item x="9"/>
        <item x="2"/>
        <item t="default"/>
      </items>
    </pivotField>
    <pivotField showAll="0">
      <items count="5">
        <item x="1"/>
        <item x="2"/>
        <item x="0"/>
        <item x="3"/>
        <item t="default"/>
      </items>
    </pivotField>
    <pivotField axis="axisCol" showAll="0">
      <items count="4">
        <item x="0"/>
        <item x="2"/>
        <item x="1"/>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Expenses (₹)" fld="5"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0"/>
          </reference>
        </references>
      </pivotArea>
    </chartFormat>
    <chartFormat chart="11" format="4" series="1">
      <pivotArea type="data" outline="0" fieldPosition="0">
        <references count="2">
          <reference field="4294967294" count="1" selected="0">
            <x v="0"/>
          </reference>
          <reference field="3" count="1" selected="0">
            <x v="1"/>
          </reference>
        </references>
      </pivotArea>
    </chartFormat>
    <chartFormat chart="11" format="5" series="1">
      <pivotArea type="data" outline="0" fieldPosition="0">
        <references count="2">
          <reference field="4294967294" count="1" selected="0">
            <x v="0"/>
          </reference>
          <reference field="3" count="1" selected="0">
            <x v="2"/>
          </reference>
        </references>
      </pivotArea>
    </chartFormat>
    <chartFormat chart="13" format="9" series="1">
      <pivotArea type="data" outline="0" fieldPosition="0">
        <references count="2">
          <reference field="4294967294" count="1" selected="0">
            <x v="0"/>
          </reference>
          <reference field="3" count="1" selected="0">
            <x v="0"/>
          </reference>
        </references>
      </pivotArea>
    </chartFormat>
    <chartFormat chart="13" format="10" series="1">
      <pivotArea type="data" outline="0" fieldPosition="0">
        <references count="2">
          <reference field="4294967294" count="1" selected="0">
            <x v="0"/>
          </reference>
          <reference field="3" count="1" selected="0">
            <x v="1"/>
          </reference>
        </references>
      </pivotArea>
    </chartFormat>
    <chartFormat chart="13"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F042D0-30FA-4753-AC35-2C8623C76E29}"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42:E156"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3"/>
        <item x="2"/>
        <item x="1"/>
        <item x="0"/>
        <item t="default"/>
      </items>
    </pivotField>
    <pivotField axis="axisCol" showAll="0">
      <items count="4">
        <item x="0"/>
        <item x="2"/>
        <item x="1"/>
        <item t="default"/>
      </items>
    </pivotField>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Profit (₹)" fld="6"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6" format="12" series="1">
      <pivotArea type="data" outline="0" fieldPosition="0">
        <references count="2">
          <reference field="4294967294" count="1" selected="0">
            <x v="0"/>
          </reference>
          <reference field="3" count="1" selected="0">
            <x v="0"/>
          </reference>
        </references>
      </pivotArea>
    </chartFormat>
    <chartFormat chart="6" format="13" series="1">
      <pivotArea type="data" outline="0" fieldPosition="0">
        <references count="2">
          <reference field="4294967294" count="1" selected="0">
            <x v="0"/>
          </reference>
          <reference field="3" count="1" selected="0">
            <x v="1"/>
          </reference>
        </references>
      </pivotArea>
    </chartFormat>
    <chartFormat chart="6" format="14"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0"/>
          </reference>
        </references>
      </pivotArea>
    </chartFormat>
    <chartFormat chart="10" format="4" series="1">
      <pivotArea type="data" outline="0" fieldPosition="0">
        <references count="2">
          <reference field="4294967294" count="1" selected="0">
            <x v="0"/>
          </reference>
          <reference field="3" count="1" selected="0">
            <x v="1"/>
          </reference>
        </references>
      </pivotArea>
    </chartFormat>
    <chartFormat chart="10" format="5" series="1">
      <pivotArea type="data" outline="0" fieldPosition="0">
        <references count="2">
          <reference field="4294967294" count="1" selected="0">
            <x v="0"/>
          </reference>
          <reference field="3" count="1" selected="0">
            <x v="2"/>
          </reference>
        </references>
      </pivotArea>
    </chartFormat>
    <chartFormat chart="12" format="9" series="1">
      <pivotArea type="data" outline="0" fieldPosition="0">
        <references count="2">
          <reference field="4294967294" count="1" selected="0">
            <x v="0"/>
          </reference>
          <reference field="3" count="1" selected="0">
            <x v="0"/>
          </reference>
        </references>
      </pivotArea>
    </chartFormat>
    <chartFormat chart="12" format="10" series="1">
      <pivotArea type="data" outline="0" fieldPosition="0">
        <references count="2">
          <reference field="4294967294" count="1" selected="0">
            <x v="0"/>
          </reference>
          <reference field="3" count="1" selected="0">
            <x v="1"/>
          </reference>
        </references>
      </pivotArea>
    </chartFormat>
    <chartFormat chart="12"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56613F-8B30-411F-9520-D06674251E3D}" sourceName="Region">
  <pivotTables>
    <pivotTable tabId="11" name="PivotTable1"/>
  </pivotTables>
  <data>
    <tabular pivotCacheId="626016775">
      <items count="4">
        <i x="1" s="1"/>
        <i x="2"/>
        <i x="0" s="1"/>
        <i x="3"/>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35520A-421C-4322-A4FF-1FD4C92E8B2F}" sourceName="Year">
  <pivotTables>
    <pivotTable tabId="11" name="PivotTable13"/>
  </pivotTables>
  <data>
    <tabular pivotCacheId="1105050395">
      <items count="3">
        <i x="0" s="1"/>
        <i x="1"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1EEA264-8699-41D6-93F9-FD81AF3D960F}" sourceName="Year">
  <pivotTables>
    <pivotTable tabId="11" name="PivotTable12"/>
  </pivotTables>
  <data>
    <tabular pivotCacheId="110505039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68D6B80-1D24-47AA-A096-954FD6D5ACAC}" sourceName="Region">
  <pivotTables>
    <pivotTable tabId="11" name="PivotTable2"/>
  </pivotTables>
  <data>
    <tabular pivotCacheId="2042720106">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708F8062-58AF-44F1-A7EA-F18781A977ED}" sourceName="Region">
  <pivotTables>
    <pivotTable tabId="11" name="PivotTable3"/>
  </pivotTables>
  <data>
    <tabular pivotCacheId="594925404">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0E0FA001-0D30-4A8C-BA06-6EE1FFBB3CCB}" sourceName="Region">
  <pivotTables>
    <pivotTable tabId="11" name="PivotTable4"/>
  </pivotTables>
  <data>
    <tabular pivotCacheId="626016775">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 xr10:uid="{315C3E65-F037-4DD3-B552-A4ABEC685A83}" sourceName="Region">
  <pivotTables>
    <pivotTable tabId="11" name="PivotTable5"/>
  </pivotTables>
  <data>
    <tabular pivotCacheId="2042720106">
      <items count="4">
        <i x="0"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5" xr10:uid="{F5AEC655-71A3-471A-B034-44203642B518}" sourceName="Region">
  <pivotTables>
    <pivotTable tabId="11" name="PivotTable6"/>
  </pivotTables>
  <data>
    <tabular pivotCacheId="594925404">
      <items count="4">
        <i x="3" s="1"/>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6" xr10:uid="{38EBF6FC-B398-4F6B-8C73-B248AE2E4A60}" sourceName="Region">
  <pivotTables>
    <pivotTable tabId="11" name="PivotTable7"/>
  </pivotTables>
  <data>
    <tabular pivotCacheId="626016775">
      <items count="4">
        <i x="1" s="1"/>
        <i x="2" s="1"/>
        <i x="0"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7" xr10:uid="{9EE99683-313E-4ED2-8484-1A859CF0E7CB}" sourceName="Region">
  <pivotTables>
    <pivotTable tabId="11" name="PivotTable8"/>
  </pivotTables>
  <data>
    <tabular pivotCacheId="2042720106">
      <items count="4">
        <i x="0" s="1"/>
        <i x="2" s="1"/>
        <i x="1"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8" xr10:uid="{9BF78829-BD0B-4BAF-95E2-71E520B543A3}" sourceName="Region">
  <pivotTables>
    <pivotTable tabId="11" name="PivotTable9"/>
  </pivotTables>
  <data>
    <tabular pivotCacheId="594925404">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1473974-5D55-4A65-92E0-D6383334B913}" cache="Slicer_Region" caption="Region" rowHeight="241300"/>
  <slicer name="Region 2" xr10:uid="{3812434C-F1C9-4AA3-80DB-00640C39C885}" cache="Slicer_Region1" caption="Region" rowHeight="241300"/>
  <slicer name="Region 4" xr10:uid="{F67462E2-E616-4F75-9955-5B989FA0B530}" cache="Slicer_Region2" caption="Region" rowHeight="241300"/>
  <slicer name="Region 6" xr10:uid="{1B9739CB-4E30-4505-920A-2C3C98C4F355}" cache="Slicer_Region3" caption="Region" rowHeight="241300"/>
  <slicer name="Region 8" xr10:uid="{5786052C-DF24-4E22-95F3-211D224302C4}" cache="Slicer_Region4" caption="Region" rowHeight="241300"/>
  <slicer name="Region 10" xr10:uid="{203E880A-59A6-43FD-A607-418E54C3122E}" cache="Slicer_Region5" caption="Region" rowHeight="241300"/>
  <slicer name="Region 12" xr10:uid="{6CD72398-AD11-4E6E-8C2A-1B2567377BC8}" cache="Slicer_Region6" caption="Region" rowHeight="241300"/>
  <slicer name="Region 14" xr10:uid="{02377963-D4AA-4109-801D-0A09C6C0105D}" cache="Slicer_Region7" caption="Region" rowHeight="241300"/>
  <slicer name="Region 16" xr10:uid="{626F536B-0953-4F4A-9037-1FF62C36EF80}" cache="Slicer_Region8" caption="Region" rowHeight="241300"/>
  <slicer name="Year" xr10:uid="{B21DBB4E-205F-4A2C-86A7-95B0F976424B}" cache="Slicer_Year" caption="Year" rowHeight="241300"/>
  <slicer name="Year 2" xr10:uid="{8BB2F478-FE85-477C-8C76-2DA7DA0368DF}" cache="Slicer_Year1"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8917932-CBB3-4151-B43C-B6666BA4E0B7}" cache="Slicer_Region" caption="Region" style="SlicerStyleDark3" rowHeight="241300"/>
  <slicer name="Region 3" xr10:uid="{932E25BE-0F00-4E37-9AFE-7B9B07BE7059}" cache="Slicer_Region1" caption="Region" style="SlicerStyleDark3" rowHeight="241300"/>
  <slicer name="Region 5" xr10:uid="{31634C55-5E1B-4E2E-B006-BBA94600F4E4}" cache="Slicer_Region2" caption="Region" style="SlicerStyleDark3" rowHeight="241300"/>
  <slicer name="Region 7" xr10:uid="{F71720F4-2882-4E89-8CB6-7570703EF1C0}" cache="Slicer_Region3" caption="Region" style="SlicerStyleDark3" rowHeight="241300"/>
  <slicer name="Region 9" xr10:uid="{C704935C-CD29-4EB5-87FA-9F90B4CA2AD3}" cache="Slicer_Region4" caption="Region" style="SlicerStyleDark3" rowHeight="241300"/>
  <slicer name="Region 11" xr10:uid="{865559B5-9C41-42DA-82FE-44D4A31B8A13}" cache="Slicer_Region5" caption="Region" style="SlicerStyleDark3" rowHeight="241300"/>
  <slicer name="Region 13" xr10:uid="{86436813-477D-41C2-BD10-DD41EFBCB243}" cache="Slicer_Region6" caption="Region" style="SlicerStyleDark3" rowHeight="241300"/>
  <slicer name="Region 15" xr10:uid="{A584018B-225D-4E86-B201-1474111FFA94}" cache="Slicer_Region7" caption="Region" style="SlicerStyleDark3" rowHeight="241300"/>
  <slicer name="Region 17" xr10:uid="{726B8822-0E01-4B78-9CF8-5C11E49E4E76}" cache="Slicer_Region8" caption="Region" style="SlicerStyleDark3" rowHeight="241300"/>
  <slicer name="Year 1" xr10:uid="{9FC02AD2-229B-49EE-A608-6711FBB7A04E}" cache="Slicer_Year" caption="Year" style="SlicerStyleDark3" rowHeight="241300"/>
  <slicer name="Year 3" xr10:uid="{72BF07F5-28B8-4759-B767-C806D2EF5A5F}" cache="Slicer_Year1" caption="Year"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F73B28-63C5-4DA7-AE65-26E278AA9795}" name="Table7" displayName="Table7" ref="A1:H33" totalsRowCount="1" headerRowDxfId="8" headerRowBorderDxfId="7" tableBorderDxfId="6">
  <autoFilter ref="A1:H32" xr:uid="{A12FA0C1-82C2-4242-B200-62180B8190F6}"/>
  <tableColumns count="8">
    <tableColumn id="1" xr3:uid="{F672D7EC-2785-4F84-86D5-99FA35152B68}" name="Year" totalsRowLabel="Total"/>
    <tableColumn id="2" xr3:uid="{E3400E1C-E248-4002-BE20-F04284C764F4}" name="Month"/>
    <tableColumn id="3" xr3:uid="{19A2CB97-6C00-4237-9A7F-EC098DB8369D}" name="Region"/>
    <tableColumn id="4" xr3:uid="{8D175A5F-4974-4981-ABC9-CA77009A4436}" name="Product"/>
    <tableColumn id="5" xr3:uid="{B03B4D78-5309-47F9-BC47-540E258410D0}" name="Sales (₹)"/>
    <tableColumn id="6" xr3:uid="{67F04A95-92D1-44B8-A156-8B29DA398086}" name="Expenses (₹)"/>
    <tableColumn id="7" xr3:uid="{6E1B4D79-208B-4EDF-BCC9-748AC7A67A80}" name="Profit (₹)"/>
    <tableColumn id="8" xr3:uid="{3196F6A5-85B4-438A-AD5C-F30D51800E90}" name="New Customer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108591-3DE5-4BA7-8CC3-3F48F3DB102B}" name="Table8" displayName="Table8" ref="A1:H38" totalsRowCount="1" headerRowDxfId="5" headerRowBorderDxfId="4" tableBorderDxfId="3">
  <autoFilter ref="A1:H37" xr:uid="{18DF7C2C-85F4-4181-9F7E-D92B2BB54664}"/>
  <tableColumns count="8">
    <tableColumn id="1" xr3:uid="{82F48104-B384-431E-B935-32EEC0E358BE}" name="Year" totalsRowLabel="Total"/>
    <tableColumn id="2" xr3:uid="{DA2E9C2D-588A-47B0-B305-77AB29730DA4}" name="Month"/>
    <tableColumn id="3" xr3:uid="{B0BF6DAB-C502-457F-BB56-CE5F75956E54}" name="Region"/>
    <tableColumn id="4" xr3:uid="{0C6A95D7-14D1-48CE-B051-C9B124B000A8}" name="Product"/>
    <tableColumn id="5" xr3:uid="{9FC84FE9-F1E1-4A93-BBD5-569A8FEF5314}" name="Sales (₹)"/>
    <tableColumn id="6" xr3:uid="{3DC637BE-378D-4313-87C0-20F1BCAF5AC2}" name="Expenses (₹)"/>
    <tableColumn id="7" xr3:uid="{84A5E564-B56D-4C6B-BA00-CF63BF857252}" name="Profit (₹)"/>
    <tableColumn id="8" xr3:uid="{16605BA0-3266-4CD3-82BE-256F65E7082D}" name="New Customer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042E5BD-C2C8-4A66-BD80-7A24FBF9EFF9}" name="Table9" displayName="Table9" ref="A1:H35" totalsRowCount="1" headerRowDxfId="2" headerRowBorderDxfId="1" tableBorderDxfId="0">
  <autoFilter ref="A1:H34" xr:uid="{7586B5A0-C67C-4A26-B45A-3CFA908C21AA}"/>
  <tableColumns count="8">
    <tableColumn id="1" xr3:uid="{472BC71F-8F7D-442F-8F6F-1639631275BD}" name="Year" totalsRowLabel="Total"/>
    <tableColumn id="2" xr3:uid="{4005192E-25F6-485C-877E-077AE117A987}" name="Month"/>
    <tableColumn id="3" xr3:uid="{ACCAD3BE-38D6-411B-83F9-904ED1C8CF60}" name="Region"/>
    <tableColumn id="4" xr3:uid="{CB7BDD80-B09C-4632-9815-013741290FA3}" name="Product"/>
    <tableColumn id="5" xr3:uid="{DD3F0C35-554C-4C99-9BFA-00C13761A7CA}" name="Sales (₹)"/>
    <tableColumn id="6" xr3:uid="{7563405B-58AD-4473-8A55-6B5A1CDA84D0}" name="Expenses (₹)"/>
    <tableColumn id="7" xr3:uid="{ED8306D7-0CCB-47B9-A7CD-0CE616D30D35}" name="Profit (₹)"/>
    <tableColumn id="8" xr3:uid="{D906DCB9-E4A7-4D1F-9B6C-3DFB260A66FE}" name="New Customers" totalsRowFunction="sum"/>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20"/>
  <sheetViews>
    <sheetView workbookViewId="0">
      <selection activeCell="K3" sqref="K3"/>
    </sheetView>
  </sheetViews>
  <sheetFormatPr defaultRowHeight="14.4" x14ac:dyDescent="0.3"/>
  <cols>
    <col min="11" max="11" width="12.44140625" bestFit="1" customWidth="1"/>
  </cols>
  <sheetData>
    <row r="1" spans="1:11" x14ac:dyDescent="0.3">
      <c r="A1" s="1" t="s">
        <v>0</v>
      </c>
      <c r="B1" s="1" t="s">
        <v>1</v>
      </c>
      <c r="C1" s="1" t="s">
        <v>2</v>
      </c>
      <c r="D1" s="1" t="s">
        <v>3</v>
      </c>
      <c r="E1" s="1" t="s">
        <v>4</v>
      </c>
      <c r="F1" s="1" t="s">
        <v>5</v>
      </c>
      <c r="G1" s="1" t="s">
        <v>6</v>
      </c>
      <c r="H1" s="1" t="s">
        <v>7</v>
      </c>
      <c r="K1" s="19" t="s">
        <v>76</v>
      </c>
    </row>
    <row r="2" spans="1:11" x14ac:dyDescent="0.3">
      <c r="A2">
        <v>2024</v>
      </c>
      <c r="B2" t="s">
        <v>8</v>
      </c>
      <c r="C2" t="s">
        <v>20</v>
      </c>
      <c r="D2" s="18" t="s">
        <v>27</v>
      </c>
      <c r="E2">
        <v>100860</v>
      </c>
      <c r="F2">
        <v>108158</v>
      </c>
      <c r="G2">
        <v>-7298</v>
      </c>
      <c r="H2">
        <v>52</v>
      </c>
      <c r="K2" t="str">
        <f>PROPER(D2)</f>
        <v xml:space="preserve">Product A   </v>
      </c>
    </row>
    <row r="3" spans="1:11" x14ac:dyDescent="0.3">
      <c r="A3">
        <v>2022</v>
      </c>
      <c r="B3" t="s">
        <v>9</v>
      </c>
      <c r="C3" t="s">
        <v>21</v>
      </c>
      <c r="D3" s="18" t="s">
        <v>28</v>
      </c>
      <c r="E3">
        <v>106265</v>
      </c>
      <c r="F3">
        <v>86850</v>
      </c>
      <c r="G3">
        <v>19415</v>
      </c>
      <c r="H3">
        <v>32</v>
      </c>
      <c r="K3" t="str">
        <f t="shared" ref="K3:K66" si="0">PROPER(D3)</f>
        <v xml:space="preserve">   Product C</v>
      </c>
    </row>
    <row r="4" spans="1:11" x14ac:dyDescent="0.3">
      <c r="A4" s="11">
        <v>2023</v>
      </c>
      <c r="B4" s="11" t="s">
        <v>8</v>
      </c>
      <c r="C4" s="11" t="s">
        <v>22</v>
      </c>
      <c r="D4" s="11" t="s">
        <v>24</v>
      </c>
      <c r="E4" s="11">
        <v>160263</v>
      </c>
      <c r="F4" s="11">
        <v>86023</v>
      </c>
      <c r="G4" s="11">
        <v>74240</v>
      </c>
      <c r="H4" s="11">
        <v>12</v>
      </c>
      <c r="K4" t="str">
        <f t="shared" si="0"/>
        <v>Product A</v>
      </c>
    </row>
    <row r="5" spans="1:11" x14ac:dyDescent="0.3">
      <c r="A5">
        <v>2023</v>
      </c>
      <c r="B5" t="s">
        <v>10</v>
      </c>
      <c r="C5" t="s">
        <v>23</v>
      </c>
      <c r="D5" s="18" t="s">
        <v>29</v>
      </c>
      <c r="E5">
        <v>162955</v>
      </c>
      <c r="F5">
        <v>72433</v>
      </c>
      <c r="G5">
        <v>90522</v>
      </c>
      <c r="H5">
        <v>30</v>
      </c>
      <c r="K5" t="str">
        <f t="shared" si="0"/>
        <v xml:space="preserve">Product B   </v>
      </c>
    </row>
    <row r="6" spans="1:11" x14ac:dyDescent="0.3">
      <c r="A6">
        <v>2023</v>
      </c>
      <c r="B6" t="s">
        <v>11</v>
      </c>
      <c r="C6" t="s">
        <v>20</v>
      </c>
      <c r="D6" s="18" t="s">
        <v>30</v>
      </c>
      <c r="E6">
        <v>193016</v>
      </c>
      <c r="F6">
        <v>111434</v>
      </c>
      <c r="G6">
        <v>81582</v>
      </c>
      <c r="H6">
        <v>51</v>
      </c>
      <c r="K6" t="str">
        <f t="shared" si="0"/>
        <v xml:space="preserve">     Product C</v>
      </c>
    </row>
    <row r="7" spans="1:11" x14ac:dyDescent="0.3">
      <c r="A7">
        <v>2023</v>
      </c>
      <c r="B7" t="s">
        <v>12</v>
      </c>
      <c r="C7" t="s">
        <v>23</v>
      </c>
      <c r="D7" s="18" t="s">
        <v>31</v>
      </c>
      <c r="E7">
        <v>167435</v>
      </c>
      <c r="F7">
        <v>71267</v>
      </c>
      <c r="G7">
        <v>96168</v>
      </c>
      <c r="H7">
        <v>12</v>
      </c>
      <c r="K7" t="str">
        <f t="shared" si="0"/>
        <v xml:space="preserve">       Product C</v>
      </c>
    </row>
    <row r="8" spans="1:11" x14ac:dyDescent="0.3">
      <c r="D8" s="18"/>
      <c r="K8" t="str">
        <f t="shared" si="0"/>
        <v/>
      </c>
    </row>
    <row r="9" spans="1:11" x14ac:dyDescent="0.3">
      <c r="D9" s="18"/>
      <c r="K9" t="str">
        <f t="shared" si="0"/>
        <v/>
      </c>
    </row>
    <row r="10" spans="1:11" x14ac:dyDescent="0.3">
      <c r="A10" s="11">
        <v>2023</v>
      </c>
      <c r="B10" s="11" t="s">
        <v>8</v>
      </c>
      <c r="C10" s="11" t="s">
        <v>22</v>
      </c>
      <c r="D10" s="11" t="s">
        <v>24</v>
      </c>
      <c r="E10" s="11">
        <v>160263</v>
      </c>
      <c r="F10" s="11">
        <v>86023</v>
      </c>
      <c r="G10" s="11">
        <v>74240</v>
      </c>
      <c r="H10" s="11">
        <v>12</v>
      </c>
      <c r="K10" t="str">
        <f t="shared" si="0"/>
        <v>Product A</v>
      </c>
    </row>
    <row r="11" spans="1:11" x14ac:dyDescent="0.3">
      <c r="D11" s="18"/>
      <c r="K11" t="str">
        <f t="shared" si="0"/>
        <v/>
      </c>
    </row>
    <row r="12" spans="1:11" x14ac:dyDescent="0.3">
      <c r="D12" s="18"/>
      <c r="K12" t="str">
        <f t="shared" si="0"/>
        <v/>
      </c>
    </row>
    <row r="13" spans="1:11" x14ac:dyDescent="0.3">
      <c r="A13">
        <v>2024</v>
      </c>
      <c r="B13" t="s">
        <v>13</v>
      </c>
      <c r="C13" t="s">
        <v>23</v>
      </c>
      <c r="D13" s="18" t="s">
        <v>32</v>
      </c>
      <c r="E13">
        <v>180038</v>
      </c>
      <c r="F13">
        <v>91777</v>
      </c>
      <c r="G13">
        <v>88261</v>
      </c>
      <c r="H13">
        <v>13</v>
      </c>
      <c r="K13" t="str">
        <f t="shared" si="0"/>
        <v xml:space="preserve">Product  B     </v>
      </c>
    </row>
    <row r="14" spans="1:11" x14ac:dyDescent="0.3">
      <c r="A14">
        <v>2023</v>
      </c>
      <c r="B14" t="s">
        <v>14</v>
      </c>
      <c r="C14" t="s">
        <v>20</v>
      </c>
      <c r="D14" s="18" t="s">
        <v>33</v>
      </c>
      <c r="E14">
        <v>176552</v>
      </c>
      <c r="F14">
        <v>93897</v>
      </c>
      <c r="G14">
        <v>82655</v>
      </c>
      <c r="H14">
        <v>11</v>
      </c>
      <c r="K14" t="str">
        <f t="shared" si="0"/>
        <v xml:space="preserve">Product C  </v>
      </c>
    </row>
    <row r="15" spans="1:11" x14ac:dyDescent="0.3">
      <c r="A15">
        <v>2024</v>
      </c>
      <c r="B15" t="s">
        <v>11</v>
      </c>
      <c r="C15" t="s">
        <v>22</v>
      </c>
      <c r="D15" s="18" t="s">
        <v>34</v>
      </c>
      <c r="E15">
        <v>117159</v>
      </c>
      <c r="F15">
        <v>114974</v>
      </c>
      <c r="G15">
        <v>2185</v>
      </c>
      <c r="H15">
        <v>44</v>
      </c>
      <c r="K15" t="str">
        <f t="shared" si="0"/>
        <v xml:space="preserve">    Product A</v>
      </c>
    </row>
    <row r="16" spans="1:11" x14ac:dyDescent="0.3">
      <c r="A16">
        <v>2023</v>
      </c>
      <c r="B16" t="s">
        <v>10</v>
      </c>
      <c r="C16" t="s">
        <v>22</v>
      </c>
      <c r="D16" s="18" t="s">
        <v>35</v>
      </c>
      <c r="E16">
        <v>189475</v>
      </c>
      <c r="F16">
        <v>89457</v>
      </c>
      <c r="G16">
        <v>100018</v>
      </c>
      <c r="H16">
        <v>15</v>
      </c>
      <c r="K16" t="str">
        <f t="shared" si="0"/>
        <v xml:space="preserve">   Product B</v>
      </c>
    </row>
    <row r="17" spans="1:11" x14ac:dyDescent="0.3">
      <c r="A17">
        <v>2023</v>
      </c>
      <c r="B17" t="s">
        <v>15</v>
      </c>
      <c r="C17" t="s">
        <v>22</v>
      </c>
      <c r="D17" s="18" t="s">
        <v>36</v>
      </c>
      <c r="E17">
        <v>172409</v>
      </c>
      <c r="F17">
        <v>75675</v>
      </c>
      <c r="G17">
        <v>96734</v>
      </c>
      <c r="H17">
        <v>43</v>
      </c>
      <c r="K17" t="str">
        <f t="shared" si="0"/>
        <v xml:space="preserve">       Product B</v>
      </c>
    </row>
    <row r="18" spans="1:11" x14ac:dyDescent="0.3">
      <c r="D18" s="18"/>
      <c r="K18" t="str">
        <f t="shared" si="0"/>
        <v/>
      </c>
    </row>
    <row r="19" spans="1:11" x14ac:dyDescent="0.3">
      <c r="D19" s="18"/>
      <c r="K19" t="str">
        <f t="shared" si="0"/>
        <v/>
      </c>
    </row>
    <row r="20" spans="1:11" x14ac:dyDescent="0.3">
      <c r="D20" s="18"/>
      <c r="K20" t="str">
        <f t="shared" si="0"/>
        <v/>
      </c>
    </row>
    <row r="21" spans="1:11" x14ac:dyDescent="0.3">
      <c r="A21">
        <v>2023</v>
      </c>
      <c r="B21" t="s">
        <v>10</v>
      </c>
      <c r="C21" t="s">
        <v>23</v>
      </c>
      <c r="D21" s="18" t="s">
        <v>37</v>
      </c>
      <c r="E21">
        <v>140397</v>
      </c>
      <c r="F21">
        <v>95851</v>
      </c>
      <c r="G21">
        <v>44546</v>
      </c>
      <c r="H21">
        <v>49</v>
      </c>
      <c r="K21" t="str">
        <f t="shared" si="0"/>
        <v xml:space="preserve">        Product A</v>
      </c>
    </row>
    <row r="22" spans="1:11" x14ac:dyDescent="0.3">
      <c r="A22">
        <v>2023</v>
      </c>
      <c r="B22" t="s">
        <v>13</v>
      </c>
      <c r="C22" t="s">
        <v>20</v>
      </c>
      <c r="D22" s="18" t="s">
        <v>38</v>
      </c>
      <c r="E22">
        <v>186807</v>
      </c>
      <c r="F22">
        <v>82185</v>
      </c>
      <c r="G22">
        <v>104622</v>
      </c>
      <c r="H22">
        <v>34</v>
      </c>
      <c r="K22" t="str">
        <f t="shared" si="0"/>
        <v xml:space="preserve">       Product A</v>
      </c>
    </row>
    <row r="23" spans="1:11" x14ac:dyDescent="0.3">
      <c r="A23">
        <v>2022</v>
      </c>
      <c r="B23" t="s">
        <v>16</v>
      </c>
      <c r="C23" t="s">
        <v>20</v>
      </c>
      <c r="D23" s="18" t="s">
        <v>39</v>
      </c>
      <c r="E23">
        <v>148984</v>
      </c>
      <c r="F23">
        <v>110774</v>
      </c>
      <c r="G23">
        <v>38210</v>
      </c>
      <c r="H23">
        <v>18</v>
      </c>
      <c r="K23" t="str">
        <f t="shared" si="0"/>
        <v xml:space="preserve">Product A    </v>
      </c>
    </row>
    <row r="24" spans="1:11" x14ac:dyDescent="0.3">
      <c r="A24">
        <v>2024</v>
      </c>
      <c r="B24" t="s">
        <v>17</v>
      </c>
      <c r="C24" t="s">
        <v>21</v>
      </c>
      <c r="D24" s="18" t="s">
        <v>40</v>
      </c>
      <c r="E24">
        <v>187538</v>
      </c>
      <c r="F24">
        <v>109504</v>
      </c>
      <c r="G24">
        <v>78034</v>
      </c>
      <c r="H24">
        <v>17</v>
      </c>
      <c r="K24" t="str">
        <f t="shared" si="0"/>
        <v xml:space="preserve">Product C    </v>
      </c>
    </row>
    <row r="25" spans="1:11" x14ac:dyDescent="0.3">
      <c r="A25">
        <v>2022</v>
      </c>
      <c r="B25" t="s">
        <v>17</v>
      </c>
      <c r="C25" t="s">
        <v>22</v>
      </c>
      <c r="D25" s="18" t="s">
        <v>39</v>
      </c>
      <c r="E25">
        <v>138660</v>
      </c>
      <c r="F25">
        <v>73561</v>
      </c>
      <c r="G25">
        <v>65099</v>
      </c>
      <c r="H25">
        <v>48</v>
      </c>
      <c r="K25" t="str">
        <f t="shared" si="0"/>
        <v xml:space="preserve">Product A    </v>
      </c>
    </row>
    <row r="26" spans="1:11" x14ac:dyDescent="0.3">
      <c r="A26">
        <v>2024</v>
      </c>
      <c r="B26" t="s">
        <v>18</v>
      </c>
      <c r="C26" t="s">
        <v>23</v>
      </c>
      <c r="D26" s="18" t="s">
        <v>41</v>
      </c>
      <c r="E26">
        <v>130535</v>
      </c>
      <c r="F26">
        <v>83067</v>
      </c>
      <c r="G26">
        <v>47468</v>
      </c>
      <c r="H26">
        <v>43</v>
      </c>
      <c r="K26" t="str">
        <f t="shared" si="0"/>
        <v xml:space="preserve">        Product C</v>
      </c>
    </row>
    <row r="27" spans="1:11" x14ac:dyDescent="0.3">
      <c r="A27">
        <v>2024</v>
      </c>
      <c r="B27" t="s">
        <v>10</v>
      </c>
      <c r="C27" t="s">
        <v>22</v>
      </c>
      <c r="D27" s="18" t="s">
        <v>42</v>
      </c>
      <c r="E27">
        <v>196354</v>
      </c>
      <c r="F27">
        <v>89115</v>
      </c>
      <c r="G27">
        <v>107239</v>
      </c>
      <c r="H27">
        <v>49</v>
      </c>
      <c r="K27" t="str">
        <f t="shared" si="0"/>
        <v xml:space="preserve">    Product C</v>
      </c>
    </row>
    <row r="28" spans="1:11" x14ac:dyDescent="0.3">
      <c r="A28">
        <v>2024</v>
      </c>
      <c r="B28" t="s">
        <v>16</v>
      </c>
      <c r="C28" t="s">
        <v>22</v>
      </c>
      <c r="D28" s="18" t="s">
        <v>31</v>
      </c>
      <c r="E28">
        <v>198018</v>
      </c>
      <c r="F28">
        <v>117716</v>
      </c>
      <c r="G28">
        <v>80302</v>
      </c>
      <c r="H28">
        <v>56</v>
      </c>
      <c r="K28" t="str">
        <f t="shared" si="0"/>
        <v xml:space="preserve">       Product C</v>
      </c>
    </row>
    <row r="29" spans="1:11" x14ac:dyDescent="0.3">
      <c r="D29" s="18"/>
      <c r="K29" t="str">
        <f t="shared" si="0"/>
        <v/>
      </c>
    </row>
    <row r="30" spans="1:11" x14ac:dyDescent="0.3">
      <c r="D30" s="18"/>
      <c r="K30" t="str">
        <f t="shared" si="0"/>
        <v/>
      </c>
    </row>
    <row r="31" spans="1:11" x14ac:dyDescent="0.3">
      <c r="A31">
        <v>2022</v>
      </c>
      <c r="B31" t="s">
        <v>13</v>
      </c>
      <c r="C31" t="s">
        <v>21</v>
      </c>
      <c r="D31" s="18" t="s">
        <v>43</v>
      </c>
      <c r="E31">
        <v>198806</v>
      </c>
      <c r="F31">
        <v>76910</v>
      </c>
      <c r="G31">
        <v>121896</v>
      </c>
      <c r="H31">
        <v>23</v>
      </c>
      <c r="K31" t="str">
        <f t="shared" si="0"/>
        <v xml:space="preserve">      Product C</v>
      </c>
    </row>
    <row r="32" spans="1:11" x14ac:dyDescent="0.3">
      <c r="A32">
        <v>2022</v>
      </c>
      <c r="B32" t="s">
        <v>14</v>
      </c>
      <c r="C32" t="s">
        <v>21</v>
      </c>
      <c r="D32" s="18" t="s">
        <v>34</v>
      </c>
      <c r="E32">
        <v>123419</v>
      </c>
      <c r="F32">
        <v>118702</v>
      </c>
      <c r="G32">
        <v>4717</v>
      </c>
      <c r="H32">
        <v>41</v>
      </c>
      <c r="K32" t="str">
        <f t="shared" si="0"/>
        <v xml:space="preserve">    Product A</v>
      </c>
    </row>
    <row r="33" spans="1:11" x14ac:dyDescent="0.3">
      <c r="A33">
        <v>2022</v>
      </c>
      <c r="B33" t="s">
        <v>8</v>
      </c>
      <c r="C33" t="s">
        <v>21</v>
      </c>
      <c r="D33" t="s">
        <v>24</v>
      </c>
      <c r="E33">
        <v>118141</v>
      </c>
      <c r="F33">
        <v>84820</v>
      </c>
      <c r="G33">
        <v>33321</v>
      </c>
      <c r="H33">
        <v>32</v>
      </c>
      <c r="K33" t="str">
        <f t="shared" si="0"/>
        <v>Product A</v>
      </c>
    </row>
    <row r="34" spans="1:11" x14ac:dyDescent="0.3">
      <c r="K34" t="str">
        <f t="shared" si="0"/>
        <v/>
      </c>
    </row>
    <row r="35" spans="1:11" x14ac:dyDescent="0.3">
      <c r="K35" t="str">
        <f t="shared" si="0"/>
        <v/>
      </c>
    </row>
    <row r="36" spans="1:11" x14ac:dyDescent="0.3">
      <c r="A36">
        <v>2024</v>
      </c>
      <c r="B36" t="s">
        <v>17</v>
      </c>
      <c r="C36" t="s">
        <v>20</v>
      </c>
      <c r="D36" s="17" t="s">
        <v>69</v>
      </c>
      <c r="E36">
        <v>133827</v>
      </c>
      <c r="F36">
        <v>86198</v>
      </c>
      <c r="G36">
        <v>47629</v>
      </c>
      <c r="H36">
        <v>31</v>
      </c>
      <c r="K36" s="17" t="str">
        <f t="shared" si="0"/>
        <v>Product B</v>
      </c>
    </row>
    <row r="37" spans="1:11" x14ac:dyDescent="0.3">
      <c r="A37">
        <v>2023</v>
      </c>
      <c r="B37" t="s">
        <v>18</v>
      </c>
      <c r="C37" t="s">
        <v>20</v>
      </c>
      <c r="D37" s="17" t="s">
        <v>70</v>
      </c>
      <c r="E37">
        <v>102693</v>
      </c>
      <c r="F37">
        <v>99467</v>
      </c>
      <c r="G37">
        <v>3226</v>
      </c>
      <c r="H37">
        <v>37</v>
      </c>
      <c r="K37" s="17" t="str">
        <f t="shared" si="0"/>
        <v>Product B</v>
      </c>
    </row>
    <row r="38" spans="1:11" x14ac:dyDescent="0.3">
      <c r="A38">
        <v>2023</v>
      </c>
      <c r="B38" t="s">
        <v>17</v>
      </c>
      <c r="C38" t="s">
        <v>23</v>
      </c>
      <c r="D38" s="17" t="s">
        <v>71</v>
      </c>
      <c r="E38">
        <v>118047</v>
      </c>
      <c r="F38">
        <v>96105</v>
      </c>
      <c r="G38">
        <v>21942</v>
      </c>
      <c r="H38">
        <v>37</v>
      </c>
      <c r="K38" s="17" t="str">
        <f t="shared" si="0"/>
        <v>Product C</v>
      </c>
    </row>
    <row r="39" spans="1:11" x14ac:dyDescent="0.3">
      <c r="A39">
        <v>2023</v>
      </c>
      <c r="B39" t="s">
        <v>16</v>
      </c>
      <c r="C39" t="s">
        <v>23</v>
      </c>
      <c r="D39" s="17" t="s">
        <v>72</v>
      </c>
      <c r="E39">
        <v>130080</v>
      </c>
      <c r="F39">
        <v>71306</v>
      </c>
      <c r="G39">
        <v>58774</v>
      </c>
      <c r="H39">
        <v>22</v>
      </c>
      <c r="K39" s="17" t="str">
        <f t="shared" si="0"/>
        <v>Product C</v>
      </c>
    </row>
    <row r="40" spans="1:11" x14ac:dyDescent="0.3">
      <c r="A40">
        <v>2024</v>
      </c>
      <c r="B40" t="s">
        <v>19</v>
      </c>
      <c r="C40" t="s">
        <v>22</v>
      </c>
      <c r="D40" s="17" t="s">
        <v>73</v>
      </c>
      <c r="E40">
        <v>121959</v>
      </c>
      <c r="F40">
        <v>75530</v>
      </c>
      <c r="G40">
        <v>46429</v>
      </c>
      <c r="H40">
        <v>18</v>
      </c>
      <c r="K40" s="17" t="str">
        <f t="shared" si="0"/>
        <v>Product A</v>
      </c>
    </row>
    <row r="41" spans="1:11" x14ac:dyDescent="0.3">
      <c r="A41">
        <v>2022</v>
      </c>
      <c r="B41" t="s">
        <v>12</v>
      </c>
      <c r="C41" t="s">
        <v>21</v>
      </c>
      <c r="D41" s="17" t="s">
        <v>74</v>
      </c>
      <c r="E41">
        <v>113545</v>
      </c>
      <c r="F41">
        <v>70663</v>
      </c>
      <c r="G41">
        <v>42882</v>
      </c>
      <c r="H41">
        <v>24</v>
      </c>
      <c r="K41" s="17" t="str">
        <f t="shared" si="0"/>
        <v>Product B</v>
      </c>
    </row>
    <row r="42" spans="1:11" x14ac:dyDescent="0.3">
      <c r="A42">
        <v>2022</v>
      </c>
      <c r="B42" t="s">
        <v>8</v>
      </c>
      <c r="C42" t="s">
        <v>22</v>
      </c>
      <c r="D42" s="17" t="s">
        <v>75</v>
      </c>
      <c r="E42">
        <v>154384</v>
      </c>
      <c r="F42">
        <v>116576</v>
      </c>
      <c r="G42">
        <v>37808</v>
      </c>
      <c r="H42">
        <v>21</v>
      </c>
      <c r="K42" s="17" t="str">
        <f t="shared" si="0"/>
        <v>Product C</v>
      </c>
    </row>
    <row r="43" spans="1:11" x14ac:dyDescent="0.3">
      <c r="K43" t="str">
        <f t="shared" si="0"/>
        <v/>
      </c>
    </row>
    <row r="44" spans="1:11" x14ac:dyDescent="0.3">
      <c r="K44" t="str">
        <f t="shared" si="0"/>
        <v/>
      </c>
    </row>
    <row r="45" spans="1:11" x14ac:dyDescent="0.3">
      <c r="A45">
        <v>2023</v>
      </c>
      <c r="B45" t="s">
        <v>12</v>
      </c>
      <c r="C45" t="s">
        <v>20</v>
      </c>
      <c r="D45" t="s">
        <v>24</v>
      </c>
      <c r="E45">
        <v>123664</v>
      </c>
      <c r="F45">
        <v>71636</v>
      </c>
      <c r="G45">
        <v>52028</v>
      </c>
      <c r="H45">
        <v>58</v>
      </c>
      <c r="K45" t="str">
        <f t="shared" si="0"/>
        <v>Product A</v>
      </c>
    </row>
    <row r="46" spans="1:11" x14ac:dyDescent="0.3">
      <c r="A46">
        <v>2024</v>
      </c>
      <c r="B46" t="s">
        <v>16</v>
      </c>
      <c r="C46" t="s">
        <v>22</v>
      </c>
      <c r="D46" t="s">
        <v>25</v>
      </c>
      <c r="E46">
        <v>194209</v>
      </c>
      <c r="F46">
        <v>107505</v>
      </c>
      <c r="G46">
        <v>86704</v>
      </c>
      <c r="H46">
        <v>37</v>
      </c>
      <c r="K46" t="str">
        <f t="shared" si="0"/>
        <v>Product C</v>
      </c>
    </row>
    <row r="47" spans="1:11" x14ac:dyDescent="0.3">
      <c r="K47" t="str">
        <f t="shared" si="0"/>
        <v/>
      </c>
    </row>
    <row r="48" spans="1:11" x14ac:dyDescent="0.3">
      <c r="A48">
        <v>2022</v>
      </c>
      <c r="B48" t="s">
        <v>16</v>
      </c>
      <c r="C48" t="s">
        <v>23</v>
      </c>
      <c r="D48" t="s">
        <v>26</v>
      </c>
      <c r="E48">
        <v>155680</v>
      </c>
      <c r="F48">
        <v>116717</v>
      </c>
      <c r="G48">
        <v>38963</v>
      </c>
      <c r="H48">
        <v>11</v>
      </c>
      <c r="K48" t="str">
        <f t="shared" si="0"/>
        <v>Product B</v>
      </c>
    </row>
    <row r="49" spans="1:11" x14ac:dyDescent="0.3">
      <c r="A49">
        <v>2023</v>
      </c>
      <c r="B49" t="s">
        <v>9</v>
      </c>
      <c r="C49" t="s">
        <v>21</v>
      </c>
      <c r="D49" t="s">
        <v>26</v>
      </c>
      <c r="E49">
        <v>170467</v>
      </c>
      <c r="F49">
        <v>102970</v>
      </c>
      <c r="G49">
        <v>67497</v>
      </c>
      <c r="H49">
        <v>26</v>
      </c>
      <c r="K49" t="str">
        <f t="shared" si="0"/>
        <v>Product B</v>
      </c>
    </row>
    <row r="50" spans="1:11" x14ac:dyDescent="0.3">
      <c r="A50">
        <v>2022</v>
      </c>
      <c r="B50" t="s">
        <v>8</v>
      </c>
      <c r="C50" t="s">
        <v>21</v>
      </c>
      <c r="D50" t="s">
        <v>24</v>
      </c>
      <c r="E50">
        <v>165733</v>
      </c>
      <c r="F50">
        <v>93509</v>
      </c>
      <c r="G50">
        <v>72224</v>
      </c>
      <c r="H50">
        <v>20</v>
      </c>
      <c r="K50" t="str">
        <f t="shared" si="0"/>
        <v>Product A</v>
      </c>
    </row>
    <row r="51" spans="1:11" x14ac:dyDescent="0.3">
      <c r="A51">
        <v>2022</v>
      </c>
      <c r="B51" t="s">
        <v>11</v>
      </c>
      <c r="C51" t="s">
        <v>23</v>
      </c>
      <c r="D51" t="s">
        <v>25</v>
      </c>
      <c r="E51">
        <v>186202</v>
      </c>
      <c r="F51">
        <v>114357</v>
      </c>
      <c r="G51">
        <v>71845</v>
      </c>
      <c r="H51">
        <v>25</v>
      </c>
      <c r="K51" t="str">
        <f t="shared" si="0"/>
        <v>Product C</v>
      </c>
    </row>
    <row r="52" spans="1:11" x14ac:dyDescent="0.3">
      <c r="A52">
        <v>2024</v>
      </c>
      <c r="B52" t="s">
        <v>8</v>
      </c>
      <c r="C52" t="s">
        <v>20</v>
      </c>
      <c r="D52" t="s">
        <v>25</v>
      </c>
      <c r="E52">
        <v>172082</v>
      </c>
      <c r="F52">
        <v>104754</v>
      </c>
      <c r="G52">
        <v>67328</v>
      </c>
      <c r="H52">
        <v>28</v>
      </c>
      <c r="K52" t="str">
        <f t="shared" si="0"/>
        <v>Product C</v>
      </c>
    </row>
    <row r="53" spans="1:11" x14ac:dyDescent="0.3">
      <c r="A53">
        <v>2022</v>
      </c>
      <c r="B53" t="s">
        <v>16</v>
      </c>
      <c r="C53" t="s">
        <v>22</v>
      </c>
      <c r="D53" t="s">
        <v>24</v>
      </c>
      <c r="E53">
        <v>183879</v>
      </c>
      <c r="F53">
        <v>75759</v>
      </c>
      <c r="G53">
        <v>108120</v>
      </c>
      <c r="H53">
        <v>48</v>
      </c>
      <c r="K53" t="str">
        <f t="shared" si="0"/>
        <v>Product A</v>
      </c>
    </row>
    <row r="54" spans="1:11" x14ac:dyDescent="0.3">
      <c r="A54">
        <v>2024</v>
      </c>
      <c r="B54" t="s">
        <v>11</v>
      </c>
      <c r="C54" t="s">
        <v>21</v>
      </c>
      <c r="D54" t="s">
        <v>25</v>
      </c>
      <c r="E54">
        <v>173656</v>
      </c>
      <c r="F54">
        <v>109384</v>
      </c>
      <c r="G54">
        <v>64272</v>
      </c>
      <c r="H54">
        <v>59</v>
      </c>
      <c r="K54" t="str">
        <f t="shared" si="0"/>
        <v>Product C</v>
      </c>
    </row>
    <row r="55" spans="1:11" x14ac:dyDescent="0.3">
      <c r="A55">
        <v>2023</v>
      </c>
      <c r="B55" t="s">
        <v>14</v>
      </c>
      <c r="C55" t="s">
        <v>22</v>
      </c>
      <c r="D55" t="s">
        <v>24</v>
      </c>
      <c r="E55">
        <v>130306</v>
      </c>
      <c r="F55">
        <v>86646</v>
      </c>
      <c r="G55">
        <v>43660</v>
      </c>
      <c r="H55">
        <v>25</v>
      </c>
      <c r="K55" t="str">
        <f t="shared" si="0"/>
        <v>Product A</v>
      </c>
    </row>
    <row r="56" spans="1:11" x14ac:dyDescent="0.3">
      <c r="A56">
        <v>2022</v>
      </c>
      <c r="B56" t="s">
        <v>15</v>
      </c>
      <c r="C56" t="s">
        <v>23</v>
      </c>
      <c r="D56" t="s">
        <v>24</v>
      </c>
      <c r="E56">
        <v>131616</v>
      </c>
      <c r="F56">
        <v>108191</v>
      </c>
      <c r="G56">
        <v>23425</v>
      </c>
      <c r="H56">
        <v>21</v>
      </c>
      <c r="K56" t="str">
        <f t="shared" si="0"/>
        <v>Product A</v>
      </c>
    </row>
    <row r="57" spans="1:11" x14ac:dyDescent="0.3">
      <c r="A57">
        <v>2024</v>
      </c>
      <c r="B57" t="s">
        <v>9</v>
      </c>
      <c r="C57" t="s">
        <v>21</v>
      </c>
      <c r="D57" t="s">
        <v>25</v>
      </c>
      <c r="E57">
        <v>143016</v>
      </c>
      <c r="F57">
        <v>77400</v>
      </c>
      <c r="G57">
        <v>65616</v>
      </c>
      <c r="H57">
        <v>44</v>
      </c>
      <c r="K57" t="str">
        <f t="shared" si="0"/>
        <v>Product C</v>
      </c>
    </row>
    <row r="58" spans="1:11" x14ac:dyDescent="0.3">
      <c r="A58">
        <v>2023</v>
      </c>
      <c r="B58" t="s">
        <v>10</v>
      </c>
      <c r="C58" t="s">
        <v>23</v>
      </c>
      <c r="D58" t="s">
        <v>26</v>
      </c>
      <c r="E58">
        <v>159040</v>
      </c>
      <c r="F58">
        <v>82183</v>
      </c>
      <c r="G58">
        <v>76857</v>
      </c>
      <c r="H58">
        <v>20</v>
      </c>
      <c r="K58" t="str">
        <f t="shared" si="0"/>
        <v>Product B</v>
      </c>
    </row>
    <row r="59" spans="1:11" x14ac:dyDescent="0.3">
      <c r="A59">
        <v>2023</v>
      </c>
      <c r="B59" t="s">
        <v>12</v>
      </c>
      <c r="C59" t="s">
        <v>23</v>
      </c>
      <c r="D59" t="s">
        <v>24</v>
      </c>
      <c r="E59">
        <v>102557</v>
      </c>
      <c r="F59">
        <v>108360</v>
      </c>
      <c r="G59">
        <v>-5803</v>
      </c>
      <c r="H59">
        <v>44</v>
      </c>
      <c r="K59" t="str">
        <f t="shared" si="0"/>
        <v>Product A</v>
      </c>
    </row>
    <row r="60" spans="1:11" x14ac:dyDescent="0.3">
      <c r="A60">
        <v>2023</v>
      </c>
      <c r="B60" t="s">
        <v>15</v>
      </c>
      <c r="C60" t="s">
        <v>20</v>
      </c>
      <c r="D60" t="s">
        <v>24</v>
      </c>
      <c r="E60">
        <v>177505</v>
      </c>
      <c r="F60">
        <v>72869</v>
      </c>
      <c r="G60">
        <v>104636</v>
      </c>
      <c r="H60">
        <v>44</v>
      </c>
      <c r="K60" t="str">
        <f t="shared" si="0"/>
        <v>Product A</v>
      </c>
    </row>
    <row r="61" spans="1:11" x14ac:dyDescent="0.3">
      <c r="A61">
        <v>2022</v>
      </c>
      <c r="B61" t="s">
        <v>8</v>
      </c>
      <c r="C61" t="s">
        <v>22</v>
      </c>
      <c r="D61" t="s">
        <v>24</v>
      </c>
      <c r="E61">
        <v>190272</v>
      </c>
      <c r="F61">
        <v>108467</v>
      </c>
      <c r="G61">
        <v>81805</v>
      </c>
      <c r="H61">
        <v>42</v>
      </c>
      <c r="K61" t="str">
        <f t="shared" si="0"/>
        <v>Product A</v>
      </c>
    </row>
    <row r="62" spans="1:11" x14ac:dyDescent="0.3">
      <c r="A62">
        <v>2024</v>
      </c>
      <c r="B62" t="s">
        <v>12</v>
      </c>
      <c r="C62" t="s">
        <v>20</v>
      </c>
      <c r="D62" t="s">
        <v>25</v>
      </c>
      <c r="E62">
        <v>186416</v>
      </c>
      <c r="F62">
        <v>74735</v>
      </c>
      <c r="G62">
        <v>111681</v>
      </c>
      <c r="H62">
        <v>42</v>
      </c>
      <c r="K62" t="str">
        <f t="shared" si="0"/>
        <v>Product C</v>
      </c>
    </row>
    <row r="63" spans="1:11" x14ac:dyDescent="0.3">
      <c r="A63">
        <v>2024</v>
      </c>
      <c r="B63" t="s">
        <v>19</v>
      </c>
      <c r="C63" t="s">
        <v>22</v>
      </c>
      <c r="D63" t="s">
        <v>26</v>
      </c>
      <c r="E63">
        <v>119830</v>
      </c>
      <c r="F63">
        <v>87429</v>
      </c>
      <c r="G63">
        <v>32401</v>
      </c>
      <c r="H63">
        <v>55</v>
      </c>
      <c r="K63" t="str">
        <f t="shared" si="0"/>
        <v>Product B</v>
      </c>
    </row>
    <row r="64" spans="1:11" x14ac:dyDescent="0.3">
      <c r="A64">
        <v>2023</v>
      </c>
      <c r="B64" t="s">
        <v>12</v>
      </c>
      <c r="C64" t="s">
        <v>21</v>
      </c>
      <c r="D64" t="s">
        <v>26</v>
      </c>
      <c r="E64">
        <v>176213</v>
      </c>
      <c r="F64">
        <v>75895</v>
      </c>
      <c r="G64">
        <v>100318</v>
      </c>
      <c r="H64">
        <v>36</v>
      </c>
      <c r="K64" t="str">
        <f t="shared" si="0"/>
        <v>Product B</v>
      </c>
    </row>
    <row r="65" spans="1:11" x14ac:dyDescent="0.3">
      <c r="A65">
        <v>2022</v>
      </c>
      <c r="B65" t="s">
        <v>16</v>
      </c>
      <c r="C65" t="s">
        <v>23</v>
      </c>
      <c r="D65" t="s">
        <v>24</v>
      </c>
      <c r="E65">
        <v>139790</v>
      </c>
      <c r="F65">
        <v>111919</v>
      </c>
      <c r="G65">
        <v>27871</v>
      </c>
      <c r="H65">
        <v>42</v>
      </c>
      <c r="K65" t="str">
        <f t="shared" si="0"/>
        <v>Product A</v>
      </c>
    </row>
    <row r="66" spans="1:11" x14ac:dyDescent="0.3">
      <c r="K66" t="str">
        <f t="shared" si="0"/>
        <v/>
      </c>
    </row>
    <row r="67" spans="1:11" x14ac:dyDescent="0.3">
      <c r="K67" t="str">
        <f t="shared" ref="K67:K120" si="1">PROPER(D67)</f>
        <v/>
      </c>
    </row>
    <row r="68" spans="1:11" x14ac:dyDescent="0.3">
      <c r="A68">
        <v>2024</v>
      </c>
      <c r="B68" t="s">
        <v>8</v>
      </c>
      <c r="C68" t="s">
        <v>22</v>
      </c>
      <c r="D68" t="s">
        <v>24</v>
      </c>
      <c r="E68">
        <v>173744</v>
      </c>
      <c r="F68">
        <v>88589</v>
      </c>
      <c r="G68">
        <v>85155</v>
      </c>
      <c r="H68">
        <v>38</v>
      </c>
      <c r="K68" t="str">
        <f t="shared" si="1"/>
        <v>Product A</v>
      </c>
    </row>
    <row r="69" spans="1:11" x14ac:dyDescent="0.3">
      <c r="A69">
        <v>2023</v>
      </c>
      <c r="B69" t="s">
        <v>12</v>
      </c>
      <c r="C69" t="s">
        <v>23</v>
      </c>
      <c r="D69" t="s">
        <v>24</v>
      </c>
      <c r="E69">
        <v>132635</v>
      </c>
      <c r="F69">
        <v>103828</v>
      </c>
      <c r="G69">
        <v>28807</v>
      </c>
      <c r="H69">
        <v>33</v>
      </c>
      <c r="K69" t="str">
        <f t="shared" si="1"/>
        <v>Product A</v>
      </c>
    </row>
    <row r="70" spans="1:11" x14ac:dyDescent="0.3">
      <c r="A70">
        <v>2023</v>
      </c>
      <c r="B70" t="s">
        <v>13</v>
      </c>
      <c r="C70" t="s">
        <v>20</v>
      </c>
      <c r="D70" t="s">
        <v>25</v>
      </c>
      <c r="E70">
        <v>166235</v>
      </c>
      <c r="F70">
        <v>70190</v>
      </c>
      <c r="G70">
        <v>96045</v>
      </c>
      <c r="H70">
        <v>30</v>
      </c>
      <c r="K70" t="str">
        <f t="shared" si="1"/>
        <v>Product C</v>
      </c>
    </row>
    <row r="71" spans="1:11" x14ac:dyDescent="0.3">
      <c r="A71">
        <v>2022</v>
      </c>
      <c r="B71" t="s">
        <v>12</v>
      </c>
      <c r="C71" t="s">
        <v>21</v>
      </c>
      <c r="D71" t="s">
        <v>26</v>
      </c>
      <c r="E71">
        <v>126641</v>
      </c>
      <c r="F71">
        <v>104584</v>
      </c>
      <c r="G71">
        <v>22057</v>
      </c>
      <c r="H71">
        <v>51</v>
      </c>
      <c r="K71" t="str">
        <f t="shared" si="1"/>
        <v>Product B</v>
      </c>
    </row>
    <row r="72" spans="1:11" x14ac:dyDescent="0.3">
      <c r="A72">
        <v>2023</v>
      </c>
      <c r="B72" t="s">
        <v>12</v>
      </c>
      <c r="C72" t="s">
        <v>20</v>
      </c>
      <c r="D72" t="s">
        <v>25</v>
      </c>
      <c r="E72">
        <v>151885</v>
      </c>
      <c r="F72">
        <v>106631</v>
      </c>
      <c r="G72">
        <v>45254</v>
      </c>
      <c r="H72">
        <v>59</v>
      </c>
      <c r="K72" t="str">
        <f t="shared" si="1"/>
        <v>Product C</v>
      </c>
    </row>
    <row r="73" spans="1:11" x14ac:dyDescent="0.3">
      <c r="A73">
        <v>2023</v>
      </c>
      <c r="B73" t="s">
        <v>9</v>
      </c>
      <c r="C73" t="s">
        <v>22</v>
      </c>
      <c r="D73" t="s">
        <v>26</v>
      </c>
      <c r="E73">
        <v>135777</v>
      </c>
      <c r="F73">
        <v>86538</v>
      </c>
      <c r="G73">
        <v>49239</v>
      </c>
      <c r="H73">
        <v>51</v>
      </c>
      <c r="K73" t="str">
        <f t="shared" si="1"/>
        <v>Product B</v>
      </c>
    </row>
    <row r="74" spans="1:11" x14ac:dyDescent="0.3">
      <c r="A74">
        <v>2022</v>
      </c>
      <c r="B74" t="s">
        <v>10</v>
      </c>
      <c r="C74" t="s">
        <v>23</v>
      </c>
      <c r="D74" t="s">
        <v>26</v>
      </c>
      <c r="E74">
        <v>178069</v>
      </c>
      <c r="F74">
        <v>110111</v>
      </c>
      <c r="G74">
        <v>67958</v>
      </c>
      <c r="H74">
        <v>48</v>
      </c>
      <c r="K74" t="str">
        <f t="shared" si="1"/>
        <v>Product B</v>
      </c>
    </row>
    <row r="75" spans="1:11" x14ac:dyDescent="0.3">
      <c r="A75">
        <v>2024</v>
      </c>
      <c r="B75" t="s">
        <v>14</v>
      </c>
      <c r="C75" t="s">
        <v>23</v>
      </c>
      <c r="D75" t="s">
        <v>26</v>
      </c>
      <c r="E75">
        <v>150993</v>
      </c>
      <c r="F75">
        <v>99592</v>
      </c>
      <c r="G75">
        <v>51401</v>
      </c>
      <c r="H75">
        <v>33</v>
      </c>
      <c r="K75" t="str">
        <f t="shared" si="1"/>
        <v>Product B</v>
      </c>
    </row>
    <row r="76" spans="1:11" x14ac:dyDescent="0.3">
      <c r="A76">
        <v>2024</v>
      </c>
      <c r="B76" t="s">
        <v>18</v>
      </c>
      <c r="C76" t="s">
        <v>20</v>
      </c>
      <c r="D76" t="s">
        <v>26</v>
      </c>
      <c r="E76">
        <v>170316</v>
      </c>
      <c r="F76">
        <v>72368</v>
      </c>
      <c r="G76">
        <v>97948</v>
      </c>
      <c r="H76">
        <v>17</v>
      </c>
      <c r="K76" t="str">
        <f t="shared" si="1"/>
        <v>Product B</v>
      </c>
    </row>
    <row r="77" spans="1:11" x14ac:dyDescent="0.3">
      <c r="A77">
        <v>2023</v>
      </c>
      <c r="B77" t="s">
        <v>11</v>
      </c>
      <c r="C77" t="s">
        <v>22</v>
      </c>
      <c r="D77" t="s">
        <v>25</v>
      </c>
      <c r="E77">
        <v>187922</v>
      </c>
      <c r="F77">
        <v>83403</v>
      </c>
      <c r="G77">
        <v>104519</v>
      </c>
      <c r="H77">
        <v>43</v>
      </c>
      <c r="K77" t="str">
        <f t="shared" si="1"/>
        <v>Product C</v>
      </c>
    </row>
    <row r="78" spans="1:11" x14ac:dyDescent="0.3">
      <c r="A78">
        <v>2024</v>
      </c>
      <c r="B78" t="s">
        <v>19</v>
      </c>
      <c r="C78" t="s">
        <v>22</v>
      </c>
      <c r="D78" t="s">
        <v>26</v>
      </c>
      <c r="E78">
        <v>193848</v>
      </c>
      <c r="F78">
        <v>119726</v>
      </c>
      <c r="G78">
        <v>74122</v>
      </c>
      <c r="H78">
        <v>31</v>
      </c>
      <c r="K78" t="str">
        <f t="shared" si="1"/>
        <v>Product B</v>
      </c>
    </row>
    <row r="79" spans="1:11" x14ac:dyDescent="0.3">
      <c r="A79">
        <v>2023</v>
      </c>
      <c r="B79" t="s">
        <v>16</v>
      </c>
      <c r="C79" t="s">
        <v>20</v>
      </c>
      <c r="D79" t="s">
        <v>24</v>
      </c>
      <c r="E79">
        <v>170313</v>
      </c>
      <c r="F79">
        <v>99749</v>
      </c>
      <c r="G79">
        <v>70564</v>
      </c>
      <c r="H79">
        <v>52</v>
      </c>
      <c r="K79" t="str">
        <f t="shared" si="1"/>
        <v>Product A</v>
      </c>
    </row>
    <row r="80" spans="1:11" x14ac:dyDescent="0.3">
      <c r="K80" t="str">
        <f t="shared" si="1"/>
        <v/>
      </c>
    </row>
    <row r="81" spans="1:11" x14ac:dyDescent="0.3">
      <c r="A81">
        <v>2022</v>
      </c>
      <c r="B81" t="s">
        <v>10</v>
      </c>
      <c r="C81" t="s">
        <v>23</v>
      </c>
      <c r="D81" t="s">
        <v>25</v>
      </c>
      <c r="E81">
        <v>119508</v>
      </c>
      <c r="F81">
        <v>73051</v>
      </c>
      <c r="G81">
        <v>46457</v>
      </c>
      <c r="H81">
        <v>53</v>
      </c>
      <c r="K81" t="str">
        <f t="shared" si="1"/>
        <v>Product C</v>
      </c>
    </row>
    <row r="82" spans="1:11" x14ac:dyDescent="0.3">
      <c r="A82">
        <v>2023</v>
      </c>
      <c r="B82" t="s">
        <v>8</v>
      </c>
      <c r="C82" t="s">
        <v>21</v>
      </c>
      <c r="D82" t="s">
        <v>24</v>
      </c>
      <c r="E82">
        <v>132093</v>
      </c>
      <c r="F82">
        <v>74142</v>
      </c>
      <c r="G82">
        <v>57951</v>
      </c>
      <c r="H82">
        <v>44</v>
      </c>
      <c r="K82" t="str">
        <f t="shared" si="1"/>
        <v>Product A</v>
      </c>
    </row>
    <row r="83" spans="1:11" x14ac:dyDescent="0.3">
      <c r="A83">
        <v>2023</v>
      </c>
      <c r="B83" t="s">
        <v>11</v>
      </c>
      <c r="C83" t="s">
        <v>20</v>
      </c>
      <c r="D83" t="s">
        <v>25</v>
      </c>
      <c r="E83">
        <v>183613</v>
      </c>
      <c r="F83">
        <v>96258</v>
      </c>
      <c r="G83">
        <v>87355</v>
      </c>
      <c r="H83">
        <v>26</v>
      </c>
      <c r="K83" t="str">
        <f t="shared" si="1"/>
        <v>Product C</v>
      </c>
    </row>
    <row r="84" spans="1:11" x14ac:dyDescent="0.3">
      <c r="K84" t="str">
        <f t="shared" si="1"/>
        <v/>
      </c>
    </row>
    <row r="85" spans="1:11" x14ac:dyDescent="0.3">
      <c r="A85">
        <v>2024</v>
      </c>
      <c r="B85" t="s">
        <v>11</v>
      </c>
      <c r="C85" t="s">
        <v>23</v>
      </c>
      <c r="D85" t="s">
        <v>26</v>
      </c>
      <c r="E85">
        <v>125945</v>
      </c>
      <c r="F85">
        <v>95316</v>
      </c>
      <c r="G85">
        <v>30629</v>
      </c>
      <c r="H85">
        <v>35</v>
      </c>
      <c r="K85" t="str">
        <f t="shared" si="1"/>
        <v>Product B</v>
      </c>
    </row>
    <row r="86" spans="1:11" x14ac:dyDescent="0.3">
      <c r="A86">
        <v>2024</v>
      </c>
      <c r="B86" t="s">
        <v>18</v>
      </c>
      <c r="C86" t="s">
        <v>21</v>
      </c>
      <c r="D86" t="s">
        <v>26</v>
      </c>
      <c r="E86">
        <v>174740</v>
      </c>
      <c r="F86">
        <v>71081</v>
      </c>
      <c r="G86">
        <v>103659</v>
      </c>
      <c r="H86">
        <v>10</v>
      </c>
      <c r="K86" t="str">
        <f t="shared" si="1"/>
        <v>Product B</v>
      </c>
    </row>
    <row r="87" spans="1:11" x14ac:dyDescent="0.3">
      <c r="A87">
        <v>2023</v>
      </c>
      <c r="B87" t="s">
        <v>19</v>
      </c>
      <c r="C87" t="s">
        <v>23</v>
      </c>
      <c r="D87" t="s">
        <v>24</v>
      </c>
      <c r="E87">
        <v>120056</v>
      </c>
      <c r="F87">
        <v>115543</v>
      </c>
      <c r="G87">
        <v>4513</v>
      </c>
      <c r="H87">
        <v>54</v>
      </c>
      <c r="K87" t="str">
        <f t="shared" si="1"/>
        <v>Product A</v>
      </c>
    </row>
    <row r="88" spans="1:11" x14ac:dyDescent="0.3">
      <c r="A88">
        <v>2022</v>
      </c>
      <c r="B88" t="s">
        <v>9</v>
      </c>
      <c r="C88" t="s">
        <v>22</v>
      </c>
      <c r="D88" t="s">
        <v>24</v>
      </c>
      <c r="E88">
        <v>129375</v>
      </c>
      <c r="F88">
        <v>79662</v>
      </c>
      <c r="G88">
        <v>49713</v>
      </c>
      <c r="H88">
        <v>14</v>
      </c>
      <c r="K88" t="str">
        <f t="shared" si="1"/>
        <v>Product A</v>
      </c>
    </row>
    <row r="89" spans="1:11" x14ac:dyDescent="0.3">
      <c r="A89">
        <v>2024</v>
      </c>
      <c r="B89" t="s">
        <v>12</v>
      </c>
      <c r="C89" t="s">
        <v>22</v>
      </c>
      <c r="D89" t="s">
        <v>24</v>
      </c>
      <c r="E89">
        <v>185067</v>
      </c>
      <c r="F89">
        <v>71679</v>
      </c>
      <c r="G89">
        <v>113388</v>
      </c>
      <c r="H89">
        <v>46</v>
      </c>
      <c r="K89" t="str">
        <f t="shared" si="1"/>
        <v>Product A</v>
      </c>
    </row>
    <row r="90" spans="1:11" x14ac:dyDescent="0.3">
      <c r="A90">
        <v>2022</v>
      </c>
      <c r="B90" t="s">
        <v>11</v>
      </c>
      <c r="C90" t="s">
        <v>22</v>
      </c>
      <c r="D90" t="s">
        <v>26</v>
      </c>
      <c r="E90">
        <v>154340</v>
      </c>
      <c r="F90">
        <v>114078</v>
      </c>
      <c r="G90">
        <v>40262</v>
      </c>
      <c r="H90">
        <v>58</v>
      </c>
      <c r="K90" t="str">
        <f t="shared" si="1"/>
        <v>Product B</v>
      </c>
    </row>
    <row r="91" spans="1:11" x14ac:dyDescent="0.3">
      <c r="A91">
        <v>2023</v>
      </c>
      <c r="B91" t="s">
        <v>8</v>
      </c>
      <c r="C91" t="s">
        <v>22</v>
      </c>
      <c r="D91" t="s">
        <v>26</v>
      </c>
      <c r="E91">
        <v>129124</v>
      </c>
      <c r="F91">
        <v>99899</v>
      </c>
      <c r="G91">
        <v>29225</v>
      </c>
      <c r="H91">
        <v>25</v>
      </c>
      <c r="K91" t="str">
        <f t="shared" si="1"/>
        <v>Product B</v>
      </c>
    </row>
    <row r="92" spans="1:11" x14ac:dyDescent="0.3">
      <c r="A92">
        <v>2022</v>
      </c>
      <c r="B92" t="s">
        <v>9</v>
      </c>
      <c r="C92" t="s">
        <v>22</v>
      </c>
      <c r="D92" t="s">
        <v>26</v>
      </c>
      <c r="E92">
        <v>191747</v>
      </c>
      <c r="F92">
        <v>107220</v>
      </c>
      <c r="G92">
        <v>84527</v>
      </c>
      <c r="H92">
        <v>32</v>
      </c>
      <c r="K92" t="str">
        <f t="shared" si="1"/>
        <v>Product B</v>
      </c>
    </row>
    <row r="93" spans="1:11" x14ac:dyDescent="0.3">
      <c r="A93">
        <v>2023</v>
      </c>
      <c r="B93" t="s">
        <v>13</v>
      </c>
      <c r="C93" t="s">
        <v>22</v>
      </c>
      <c r="D93" t="s">
        <v>26</v>
      </c>
      <c r="E93">
        <v>197379</v>
      </c>
      <c r="F93">
        <v>72849</v>
      </c>
      <c r="G93">
        <v>124530</v>
      </c>
      <c r="H93">
        <v>40</v>
      </c>
      <c r="K93" t="str">
        <f t="shared" si="1"/>
        <v>Product B</v>
      </c>
    </row>
    <row r="94" spans="1:11" x14ac:dyDescent="0.3">
      <c r="A94">
        <v>2024</v>
      </c>
      <c r="B94" t="s">
        <v>14</v>
      </c>
      <c r="C94" t="s">
        <v>23</v>
      </c>
      <c r="D94" t="s">
        <v>25</v>
      </c>
      <c r="E94">
        <v>109823</v>
      </c>
      <c r="F94">
        <v>111975</v>
      </c>
      <c r="G94">
        <v>-2152</v>
      </c>
      <c r="H94">
        <v>14</v>
      </c>
      <c r="K94" t="str">
        <f t="shared" si="1"/>
        <v>Product C</v>
      </c>
    </row>
    <row r="95" spans="1:11" x14ac:dyDescent="0.3">
      <c r="A95">
        <v>2023</v>
      </c>
      <c r="B95" t="s">
        <v>16</v>
      </c>
      <c r="C95" t="s">
        <v>21</v>
      </c>
      <c r="D95" t="s">
        <v>26</v>
      </c>
      <c r="E95">
        <v>149115</v>
      </c>
      <c r="F95">
        <v>95471</v>
      </c>
      <c r="G95">
        <v>53644</v>
      </c>
      <c r="H95">
        <v>41</v>
      </c>
      <c r="K95" t="str">
        <f t="shared" si="1"/>
        <v>Product B</v>
      </c>
    </row>
    <row r="96" spans="1:11" x14ac:dyDescent="0.3">
      <c r="A96">
        <v>2024</v>
      </c>
      <c r="B96" t="s">
        <v>11</v>
      </c>
      <c r="C96" t="s">
        <v>23</v>
      </c>
      <c r="D96" t="s">
        <v>25</v>
      </c>
      <c r="E96">
        <v>191680</v>
      </c>
      <c r="F96">
        <v>74000</v>
      </c>
      <c r="G96">
        <v>117680</v>
      </c>
      <c r="H96">
        <v>52</v>
      </c>
      <c r="K96" t="str">
        <f t="shared" si="1"/>
        <v>Product C</v>
      </c>
    </row>
    <row r="97" spans="1:11" x14ac:dyDescent="0.3">
      <c r="A97">
        <v>2022</v>
      </c>
      <c r="B97" t="s">
        <v>16</v>
      </c>
      <c r="C97" t="s">
        <v>23</v>
      </c>
      <c r="D97" t="s">
        <v>24</v>
      </c>
      <c r="E97">
        <v>169449</v>
      </c>
      <c r="F97">
        <v>87450</v>
      </c>
      <c r="G97">
        <v>81999</v>
      </c>
      <c r="H97">
        <v>53</v>
      </c>
      <c r="K97" t="str">
        <f t="shared" si="1"/>
        <v>Product A</v>
      </c>
    </row>
    <row r="98" spans="1:11" x14ac:dyDescent="0.3">
      <c r="A98">
        <v>2024</v>
      </c>
      <c r="B98" t="s">
        <v>15</v>
      </c>
      <c r="C98" t="s">
        <v>21</v>
      </c>
      <c r="D98" t="s">
        <v>25</v>
      </c>
      <c r="E98">
        <v>197532</v>
      </c>
      <c r="F98">
        <v>97122</v>
      </c>
      <c r="G98">
        <v>100410</v>
      </c>
      <c r="H98">
        <v>59</v>
      </c>
      <c r="K98" t="str">
        <f t="shared" si="1"/>
        <v>Product C</v>
      </c>
    </row>
    <row r="99" spans="1:11" x14ac:dyDescent="0.3">
      <c r="A99">
        <v>2022</v>
      </c>
      <c r="B99" t="s">
        <v>14</v>
      </c>
      <c r="C99" t="s">
        <v>22</v>
      </c>
      <c r="D99" t="s">
        <v>26</v>
      </c>
      <c r="E99">
        <v>125351</v>
      </c>
      <c r="F99">
        <v>93132</v>
      </c>
      <c r="G99">
        <v>32219</v>
      </c>
      <c r="H99">
        <v>35</v>
      </c>
      <c r="K99" t="str">
        <f t="shared" si="1"/>
        <v>Product B</v>
      </c>
    </row>
    <row r="100" spans="1:11" x14ac:dyDescent="0.3">
      <c r="A100">
        <v>2023</v>
      </c>
      <c r="B100" t="s">
        <v>15</v>
      </c>
      <c r="C100" t="s">
        <v>20</v>
      </c>
      <c r="D100" t="s">
        <v>26</v>
      </c>
      <c r="E100">
        <v>157458</v>
      </c>
      <c r="F100">
        <v>111576</v>
      </c>
      <c r="G100">
        <v>45882</v>
      </c>
      <c r="H100">
        <v>16</v>
      </c>
      <c r="K100" t="str">
        <f t="shared" si="1"/>
        <v>Product B</v>
      </c>
    </row>
    <row r="101" spans="1:11" x14ac:dyDescent="0.3">
      <c r="A101">
        <v>2022</v>
      </c>
      <c r="B101" t="s">
        <v>15</v>
      </c>
      <c r="C101" t="s">
        <v>20</v>
      </c>
      <c r="D101" t="s">
        <v>24</v>
      </c>
      <c r="E101">
        <v>126092</v>
      </c>
      <c r="F101">
        <v>81338</v>
      </c>
      <c r="G101">
        <v>44754</v>
      </c>
      <c r="H101">
        <v>38</v>
      </c>
      <c r="K101" t="str">
        <f t="shared" si="1"/>
        <v>Product A</v>
      </c>
    </row>
    <row r="102" spans="1:11" x14ac:dyDescent="0.3">
      <c r="A102">
        <v>2022</v>
      </c>
      <c r="B102" t="s">
        <v>18</v>
      </c>
      <c r="C102" t="s">
        <v>20</v>
      </c>
      <c r="D102" t="s">
        <v>25</v>
      </c>
      <c r="E102">
        <v>144425</v>
      </c>
      <c r="F102">
        <v>108756</v>
      </c>
      <c r="G102">
        <v>35669</v>
      </c>
      <c r="H102">
        <v>18</v>
      </c>
      <c r="K102" t="str">
        <f t="shared" si="1"/>
        <v>Product C</v>
      </c>
    </row>
    <row r="103" spans="1:11" x14ac:dyDescent="0.3">
      <c r="A103">
        <v>2022</v>
      </c>
      <c r="B103" t="s">
        <v>12</v>
      </c>
      <c r="C103" t="s">
        <v>23</v>
      </c>
      <c r="D103" t="s">
        <v>25</v>
      </c>
      <c r="E103">
        <v>185999</v>
      </c>
      <c r="F103">
        <v>87955</v>
      </c>
      <c r="G103">
        <v>98044</v>
      </c>
      <c r="H103">
        <v>27</v>
      </c>
      <c r="K103" t="str">
        <f t="shared" si="1"/>
        <v>Product C</v>
      </c>
    </row>
    <row r="104" spans="1:11" x14ac:dyDescent="0.3">
      <c r="A104">
        <v>2024</v>
      </c>
      <c r="B104" t="s">
        <v>13</v>
      </c>
      <c r="C104" t="s">
        <v>21</v>
      </c>
      <c r="D104" t="s">
        <v>24</v>
      </c>
      <c r="E104">
        <v>144811</v>
      </c>
      <c r="F104">
        <v>106208</v>
      </c>
      <c r="G104">
        <v>38603</v>
      </c>
      <c r="H104">
        <v>22</v>
      </c>
      <c r="K104" t="str">
        <f t="shared" si="1"/>
        <v>Product A</v>
      </c>
    </row>
    <row r="105" spans="1:11" x14ac:dyDescent="0.3">
      <c r="A105">
        <v>2024</v>
      </c>
      <c r="B105" t="s">
        <v>18</v>
      </c>
      <c r="C105" t="s">
        <v>22</v>
      </c>
      <c r="D105" t="s">
        <v>24</v>
      </c>
      <c r="E105">
        <v>155069</v>
      </c>
      <c r="F105">
        <v>116352</v>
      </c>
      <c r="G105">
        <v>38717</v>
      </c>
      <c r="H105">
        <v>58</v>
      </c>
      <c r="K105" t="str">
        <f t="shared" si="1"/>
        <v>Product A</v>
      </c>
    </row>
    <row r="106" spans="1:11" x14ac:dyDescent="0.3">
      <c r="A106">
        <v>2023</v>
      </c>
      <c r="B106" t="s">
        <v>17</v>
      </c>
      <c r="C106" t="s">
        <v>20</v>
      </c>
      <c r="D106" t="s">
        <v>24</v>
      </c>
      <c r="E106">
        <v>139954</v>
      </c>
      <c r="F106">
        <v>117280</v>
      </c>
      <c r="G106">
        <v>22674</v>
      </c>
      <c r="H106">
        <v>45</v>
      </c>
      <c r="K106" t="str">
        <f t="shared" si="1"/>
        <v>Product A</v>
      </c>
    </row>
    <row r="107" spans="1:11" x14ac:dyDescent="0.3">
      <c r="A107">
        <v>2022</v>
      </c>
      <c r="B107" t="s">
        <v>12</v>
      </c>
      <c r="C107" t="s">
        <v>20</v>
      </c>
      <c r="D107" t="s">
        <v>26</v>
      </c>
      <c r="E107">
        <v>136939</v>
      </c>
      <c r="F107">
        <v>74360</v>
      </c>
      <c r="G107">
        <v>62579</v>
      </c>
      <c r="H107">
        <v>16</v>
      </c>
      <c r="K107" t="str">
        <f t="shared" si="1"/>
        <v>Product B</v>
      </c>
    </row>
    <row r="108" spans="1:11" x14ac:dyDescent="0.3">
      <c r="A108">
        <v>2024</v>
      </c>
      <c r="B108" t="s">
        <v>8</v>
      </c>
      <c r="C108" t="s">
        <v>23</v>
      </c>
      <c r="D108" t="s">
        <v>24</v>
      </c>
      <c r="E108">
        <v>154098</v>
      </c>
      <c r="F108">
        <v>75486</v>
      </c>
      <c r="G108">
        <v>78612</v>
      </c>
      <c r="H108">
        <v>25</v>
      </c>
      <c r="K108" t="str">
        <f t="shared" si="1"/>
        <v>Product A</v>
      </c>
    </row>
    <row r="109" spans="1:11" x14ac:dyDescent="0.3">
      <c r="A109">
        <v>2024</v>
      </c>
      <c r="B109" t="s">
        <v>11</v>
      </c>
      <c r="C109" t="s">
        <v>20</v>
      </c>
      <c r="D109" t="s">
        <v>24</v>
      </c>
      <c r="E109">
        <v>189112</v>
      </c>
      <c r="F109">
        <v>101667</v>
      </c>
      <c r="G109">
        <v>87445</v>
      </c>
      <c r="H109">
        <v>30</v>
      </c>
      <c r="K109" t="str">
        <f t="shared" si="1"/>
        <v>Product A</v>
      </c>
    </row>
    <row r="110" spans="1:11" x14ac:dyDescent="0.3">
      <c r="A110">
        <v>2024</v>
      </c>
      <c r="B110" t="s">
        <v>18</v>
      </c>
      <c r="C110" t="s">
        <v>22</v>
      </c>
      <c r="D110" t="s">
        <v>25</v>
      </c>
      <c r="E110">
        <v>101062</v>
      </c>
      <c r="F110">
        <v>88540</v>
      </c>
      <c r="G110">
        <v>12522</v>
      </c>
      <c r="H110">
        <v>51</v>
      </c>
      <c r="K110" t="str">
        <f t="shared" si="1"/>
        <v>Product C</v>
      </c>
    </row>
    <row r="111" spans="1:11" x14ac:dyDescent="0.3">
      <c r="A111">
        <v>2023</v>
      </c>
      <c r="B111" t="s">
        <v>14</v>
      </c>
      <c r="C111" t="s">
        <v>23</v>
      </c>
      <c r="D111" t="s">
        <v>25</v>
      </c>
      <c r="E111">
        <v>109348</v>
      </c>
      <c r="F111">
        <v>93714</v>
      </c>
      <c r="G111">
        <v>15634</v>
      </c>
      <c r="H111">
        <v>32</v>
      </c>
      <c r="K111" t="str">
        <f t="shared" si="1"/>
        <v>Product C</v>
      </c>
    </row>
    <row r="112" spans="1:11" x14ac:dyDescent="0.3">
      <c r="A112">
        <v>2024</v>
      </c>
      <c r="B112" t="s">
        <v>15</v>
      </c>
      <c r="C112" t="s">
        <v>22</v>
      </c>
      <c r="D112" t="s">
        <v>24</v>
      </c>
      <c r="E112">
        <v>172267</v>
      </c>
      <c r="F112">
        <v>118136</v>
      </c>
      <c r="G112">
        <v>54131</v>
      </c>
      <c r="H112">
        <v>19</v>
      </c>
      <c r="K112" t="str">
        <f t="shared" si="1"/>
        <v>Product A</v>
      </c>
    </row>
    <row r="113" spans="1:11" x14ac:dyDescent="0.3">
      <c r="A113">
        <v>2022</v>
      </c>
      <c r="B113" t="s">
        <v>19</v>
      </c>
      <c r="C113" t="s">
        <v>20</v>
      </c>
      <c r="D113" t="s">
        <v>26</v>
      </c>
      <c r="E113">
        <v>101542</v>
      </c>
      <c r="F113">
        <v>91677</v>
      </c>
      <c r="G113">
        <v>9865</v>
      </c>
      <c r="H113">
        <v>22</v>
      </c>
      <c r="K113" t="str">
        <f t="shared" si="1"/>
        <v>Product B</v>
      </c>
    </row>
    <row r="114" spans="1:11" x14ac:dyDescent="0.3">
      <c r="A114">
        <v>2022</v>
      </c>
      <c r="B114" t="s">
        <v>15</v>
      </c>
      <c r="C114" t="s">
        <v>23</v>
      </c>
      <c r="D114" t="s">
        <v>24</v>
      </c>
      <c r="E114">
        <v>188858</v>
      </c>
      <c r="F114">
        <v>89065</v>
      </c>
      <c r="G114">
        <v>99793</v>
      </c>
      <c r="H114">
        <v>11</v>
      </c>
      <c r="K114" t="str">
        <f t="shared" si="1"/>
        <v>Product A</v>
      </c>
    </row>
    <row r="115" spans="1:11" x14ac:dyDescent="0.3">
      <c r="A115">
        <v>2022</v>
      </c>
      <c r="B115" t="s">
        <v>19</v>
      </c>
      <c r="C115" t="s">
        <v>23</v>
      </c>
      <c r="D115" t="s">
        <v>24</v>
      </c>
      <c r="E115">
        <v>126962</v>
      </c>
      <c r="F115">
        <v>98295</v>
      </c>
      <c r="G115">
        <v>28667</v>
      </c>
      <c r="H115">
        <v>57</v>
      </c>
      <c r="K115" t="str">
        <f t="shared" si="1"/>
        <v>Product A</v>
      </c>
    </row>
    <row r="116" spans="1:11" x14ac:dyDescent="0.3">
      <c r="A116">
        <v>2023</v>
      </c>
      <c r="B116" t="s">
        <v>8</v>
      </c>
      <c r="C116" t="s">
        <v>23</v>
      </c>
      <c r="D116" t="s">
        <v>26</v>
      </c>
      <c r="E116">
        <v>191792</v>
      </c>
      <c r="F116">
        <v>110262</v>
      </c>
      <c r="G116">
        <v>81530</v>
      </c>
      <c r="H116">
        <v>34</v>
      </c>
      <c r="K116" t="str">
        <f t="shared" si="1"/>
        <v>Product B</v>
      </c>
    </row>
    <row r="117" spans="1:11" x14ac:dyDescent="0.3">
      <c r="A117">
        <v>2024</v>
      </c>
      <c r="B117" t="s">
        <v>12</v>
      </c>
      <c r="C117" t="s">
        <v>21</v>
      </c>
      <c r="D117" t="s">
        <v>26</v>
      </c>
      <c r="E117">
        <v>172124</v>
      </c>
      <c r="F117">
        <v>108069</v>
      </c>
      <c r="G117">
        <v>64055</v>
      </c>
      <c r="H117">
        <v>48</v>
      </c>
      <c r="K117" t="str">
        <f t="shared" si="1"/>
        <v>Product B</v>
      </c>
    </row>
    <row r="118" spans="1:11" x14ac:dyDescent="0.3">
      <c r="A118">
        <v>2023</v>
      </c>
      <c r="B118" t="s">
        <v>12</v>
      </c>
      <c r="C118" t="s">
        <v>23</v>
      </c>
      <c r="D118" t="s">
        <v>24</v>
      </c>
      <c r="E118">
        <v>194246</v>
      </c>
      <c r="F118">
        <v>85485</v>
      </c>
      <c r="G118">
        <v>108761</v>
      </c>
      <c r="H118">
        <v>12</v>
      </c>
      <c r="K118" t="str">
        <f t="shared" si="1"/>
        <v>Product A</v>
      </c>
    </row>
    <row r="119" spans="1:11" x14ac:dyDescent="0.3">
      <c r="A119">
        <v>2023</v>
      </c>
      <c r="B119" t="s">
        <v>11</v>
      </c>
      <c r="C119" t="s">
        <v>20</v>
      </c>
      <c r="D119" t="s">
        <v>24</v>
      </c>
      <c r="E119">
        <v>103709</v>
      </c>
      <c r="F119">
        <v>100355</v>
      </c>
      <c r="G119">
        <v>3354</v>
      </c>
      <c r="H119">
        <v>37</v>
      </c>
      <c r="K119" t="str">
        <f t="shared" si="1"/>
        <v>Product A</v>
      </c>
    </row>
    <row r="120" spans="1:11" x14ac:dyDescent="0.3">
      <c r="A120">
        <v>2024</v>
      </c>
      <c r="B120" t="s">
        <v>18</v>
      </c>
      <c r="C120" t="s">
        <v>20</v>
      </c>
      <c r="D120" t="s">
        <v>26</v>
      </c>
      <c r="E120">
        <v>142918</v>
      </c>
      <c r="F120">
        <v>109298</v>
      </c>
      <c r="G120">
        <v>33620</v>
      </c>
      <c r="H120">
        <v>22</v>
      </c>
      <c r="K120" t="str">
        <f t="shared" si="1"/>
        <v>Product B</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2AEB8-EA0A-4C6B-ADCD-7C0C41076E15}">
  <sheetPr codeName="Sheet10"/>
  <dimension ref="A1"/>
  <sheetViews>
    <sheetView showGridLines="0" tabSelected="1" topLeftCell="A22" zoomScale="53" zoomScaleNormal="25" workbookViewId="0">
      <selection activeCell="AD101" sqref="AD101"/>
    </sheetView>
  </sheetViews>
  <sheetFormatPr defaultColWidth="8.77734375" defaultRowHeight="14.4" x14ac:dyDescent="0.3"/>
  <cols>
    <col min="1" max="16384" width="8.77734375" style="24"/>
  </cols>
  <sheetData/>
  <pageMargins left="0.7" right="0.7" top="0.75" bottom="0.75" header="0.3" footer="0.3"/>
  <pageSetup orientation="portrait" r:id="rId1"/>
  <headerFooter>
    <oddHeader xml:space="preserve">&amp;C
</oddHead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4943-FD5F-45FA-B5F9-A6CC8116886B}">
  <sheetPr codeName="Sheet2"/>
  <dimension ref="A1:Y104"/>
  <sheetViews>
    <sheetView topLeftCell="O1" workbookViewId="0">
      <selection activeCell="T5" sqref="T5"/>
    </sheetView>
  </sheetViews>
  <sheetFormatPr defaultRowHeight="14.4" x14ac:dyDescent="0.3"/>
  <cols>
    <col min="4" max="4" width="12.44140625" bestFit="1" customWidth="1"/>
    <col min="5" max="5" width="10.33203125" customWidth="1"/>
    <col min="6" max="7" width="15.109375" customWidth="1"/>
    <col min="8" max="8" width="9.5546875" customWidth="1"/>
    <col min="9" max="9" width="12.33203125" customWidth="1"/>
    <col min="10" max="10" width="11.21875" customWidth="1"/>
    <col min="11" max="11" width="14.5546875" customWidth="1"/>
    <col min="15" max="15" width="5" bestFit="1" customWidth="1"/>
    <col min="16" max="16" width="9.77734375" bestFit="1" customWidth="1"/>
    <col min="17" max="17" width="6.77734375" bestFit="1" customWidth="1"/>
    <col min="18" max="18" width="12.44140625" bestFit="1" customWidth="1"/>
    <col min="19" max="19" width="6.77734375" bestFit="1" customWidth="1"/>
    <col min="20" max="20" width="13.44140625" bestFit="1" customWidth="1"/>
    <col min="21" max="21" width="6.77734375" bestFit="1" customWidth="1"/>
    <col min="22" max="22" width="8" bestFit="1" customWidth="1"/>
    <col min="23" max="23" width="11.44140625" bestFit="1" customWidth="1"/>
    <col min="24" max="24" width="8.44140625" bestFit="1" customWidth="1"/>
    <col min="25" max="25" width="14.21875" bestFit="1" customWidth="1"/>
  </cols>
  <sheetData>
    <row r="1" spans="1:25" x14ac:dyDescent="0.3">
      <c r="A1" s="16" t="s">
        <v>0</v>
      </c>
      <c r="B1" s="16" t="s">
        <v>1</v>
      </c>
      <c r="C1" s="16" t="s">
        <v>2</v>
      </c>
      <c r="D1" s="16" t="s">
        <v>3</v>
      </c>
      <c r="E1" s="16" t="s">
        <v>44</v>
      </c>
      <c r="F1" s="16" t="s">
        <v>45</v>
      </c>
      <c r="G1" s="16" t="s">
        <v>44</v>
      </c>
      <c r="H1" s="16" t="s">
        <v>4</v>
      </c>
      <c r="I1" s="16" t="s">
        <v>5</v>
      </c>
      <c r="J1" s="16" t="s">
        <v>6</v>
      </c>
      <c r="K1" s="16" t="s">
        <v>7</v>
      </c>
      <c r="O1" s="16" t="s">
        <v>0</v>
      </c>
      <c r="P1" s="16" t="s">
        <v>1</v>
      </c>
      <c r="Q1" s="16" t="s">
        <v>2</v>
      </c>
      <c r="R1" s="16" t="s">
        <v>3</v>
      </c>
      <c r="S1" s="16" t="s">
        <v>44</v>
      </c>
      <c r="T1" s="16" t="s">
        <v>45</v>
      </c>
      <c r="U1" s="16" t="s">
        <v>44</v>
      </c>
      <c r="V1" s="16" t="s">
        <v>4</v>
      </c>
      <c r="W1" s="16" t="s">
        <v>5</v>
      </c>
      <c r="X1" s="16" t="s">
        <v>6</v>
      </c>
      <c r="Y1" s="16" t="s">
        <v>7</v>
      </c>
    </row>
    <row r="2" spans="1:25" x14ac:dyDescent="0.3">
      <c r="A2">
        <v>2024</v>
      </c>
      <c r="B2" t="s">
        <v>8</v>
      </c>
      <c r="C2" t="s">
        <v>20</v>
      </c>
      <c r="D2" t="s">
        <v>27</v>
      </c>
      <c r="E2">
        <f>LEN(D2)</f>
        <v>12</v>
      </c>
      <c r="F2" t="str">
        <f>TRIM(D2)</f>
        <v>Product A</v>
      </c>
      <c r="G2">
        <f>LEN(F2)</f>
        <v>9</v>
      </c>
      <c r="H2">
        <v>100860</v>
      </c>
      <c r="I2">
        <v>108158</v>
      </c>
      <c r="J2">
        <v>-7298</v>
      </c>
      <c r="K2">
        <v>52</v>
      </c>
      <c r="O2">
        <v>2024</v>
      </c>
      <c r="P2" t="s">
        <v>8</v>
      </c>
      <c r="Q2" t="s">
        <v>20</v>
      </c>
      <c r="R2" t="s">
        <v>27</v>
      </c>
      <c r="S2">
        <f>LEN(R2)</f>
        <v>12</v>
      </c>
      <c r="T2" t="str">
        <f>TRIM(R2)</f>
        <v>Product A</v>
      </c>
      <c r="U2">
        <f>LEN(T2)</f>
        <v>9</v>
      </c>
      <c r="V2">
        <v>100860</v>
      </c>
      <c r="W2">
        <v>108158</v>
      </c>
      <c r="X2">
        <v>-7298</v>
      </c>
      <c r="Y2">
        <v>52</v>
      </c>
    </row>
    <row r="3" spans="1:25" x14ac:dyDescent="0.3">
      <c r="A3">
        <v>2022</v>
      </c>
      <c r="B3" t="s">
        <v>9</v>
      </c>
      <c r="C3" t="s">
        <v>21</v>
      </c>
      <c r="D3" t="s">
        <v>28</v>
      </c>
      <c r="E3">
        <f t="shared" ref="E3:E66" si="0">LEN(D3)</f>
        <v>12</v>
      </c>
      <c r="F3" t="str">
        <f t="shared" ref="F3:F66" si="1">TRIM(D3)</f>
        <v>Product C</v>
      </c>
      <c r="G3">
        <f t="shared" ref="G3:G66" si="2">LEN(F3)</f>
        <v>9</v>
      </c>
      <c r="H3">
        <v>106265</v>
      </c>
      <c r="I3">
        <v>86850</v>
      </c>
      <c r="J3">
        <v>19415</v>
      </c>
      <c r="K3">
        <v>32</v>
      </c>
      <c r="O3">
        <v>2022</v>
      </c>
      <c r="P3" t="s">
        <v>9</v>
      </c>
      <c r="Q3" t="s">
        <v>21</v>
      </c>
      <c r="R3" t="s">
        <v>28</v>
      </c>
      <c r="S3">
        <f t="shared" ref="S3:S66" si="3">LEN(R3)</f>
        <v>12</v>
      </c>
      <c r="T3" t="str">
        <f t="shared" ref="T3:T66" si="4">TRIM(R3)</f>
        <v>Product C</v>
      </c>
      <c r="U3">
        <f t="shared" ref="U3:U66" si="5">LEN(T3)</f>
        <v>9</v>
      </c>
      <c r="V3">
        <v>106265</v>
      </c>
      <c r="W3">
        <v>86850</v>
      </c>
      <c r="X3">
        <v>19415</v>
      </c>
      <c r="Y3">
        <v>32</v>
      </c>
    </row>
    <row r="4" spans="1:25" x14ac:dyDescent="0.3">
      <c r="A4">
        <v>2023</v>
      </c>
      <c r="B4" t="s">
        <v>8</v>
      </c>
      <c r="C4" t="s">
        <v>22</v>
      </c>
      <c r="D4" t="s">
        <v>24</v>
      </c>
      <c r="E4">
        <f t="shared" si="0"/>
        <v>9</v>
      </c>
      <c r="F4" t="str">
        <f t="shared" si="1"/>
        <v>Product A</v>
      </c>
      <c r="G4">
        <f t="shared" si="2"/>
        <v>9</v>
      </c>
      <c r="H4">
        <v>160263</v>
      </c>
      <c r="I4">
        <v>86023</v>
      </c>
      <c r="J4">
        <v>74240</v>
      </c>
      <c r="K4">
        <v>12</v>
      </c>
      <c r="O4">
        <v>2023</v>
      </c>
      <c r="P4" t="s">
        <v>8</v>
      </c>
      <c r="Q4" t="s">
        <v>22</v>
      </c>
      <c r="R4" t="s">
        <v>24</v>
      </c>
      <c r="S4">
        <f t="shared" si="3"/>
        <v>9</v>
      </c>
      <c r="T4" t="str">
        <f t="shared" si="4"/>
        <v>Product A</v>
      </c>
      <c r="U4">
        <f t="shared" si="5"/>
        <v>9</v>
      </c>
      <c r="V4">
        <v>160263</v>
      </c>
      <c r="W4">
        <v>86023</v>
      </c>
      <c r="X4">
        <v>74240</v>
      </c>
      <c r="Y4">
        <v>12</v>
      </c>
    </row>
    <row r="5" spans="1:25" x14ac:dyDescent="0.3">
      <c r="A5">
        <v>2023</v>
      </c>
      <c r="B5" t="s">
        <v>10</v>
      </c>
      <c r="C5" t="s">
        <v>23</v>
      </c>
      <c r="D5" t="s">
        <v>29</v>
      </c>
      <c r="E5">
        <f t="shared" si="0"/>
        <v>12</v>
      </c>
      <c r="F5" t="str">
        <f t="shared" si="1"/>
        <v>Product B</v>
      </c>
      <c r="G5">
        <f t="shared" si="2"/>
        <v>9</v>
      </c>
      <c r="H5">
        <v>162955</v>
      </c>
      <c r="I5">
        <v>72433</v>
      </c>
      <c r="J5">
        <v>90522</v>
      </c>
      <c r="K5">
        <v>30</v>
      </c>
      <c r="O5">
        <v>2023</v>
      </c>
      <c r="P5" t="s">
        <v>10</v>
      </c>
      <c r="Q5" t="s">
        <v>23</v>
      </c>
      <c r="R5" t="s">
        <v>29</v>
      </c>
      <c r="S5">
        <f t="shared" si="3"/>
        <v>12</v>
      </c>
      <c r="T5" t="str">
        <f t="shared" si="4"/>
        <v>Product B</v>
      </c>
      <c r="U5">
        <f t="shared" si="5"/>
        <v>9</v>
      </c>
      <c r="V5">
        <v>162955</v>
      </c>
      <c r="W5">
        <v>72433</v>
      </c>
      <c r="X5">
        <v>90522</v>
      </c>
      <c r="Y5">
        <v>30</v>
      </c>
    </row>
    <row r="6" spans="1:25" x14ac:dyDescent="0.3">
      <c r="A6">
        <v>2023</v>
      </c>
      <c r="B6" t="s">
        <v>11</v>
      </c>
      <c r="C6" t="s">
        <v>20</v>
      </c>
      <c r="D6" t="s">
        <v>30</v>
      </c>
      <c r="E6">
        <f t="shared" si="0"/>
        <v>14</v>
      </c>
      <c r="F6" t="str">
        <f t="shared" si="1"/>
        <v>Product C</v>
      </c>
      <c r="G6">
        <f t="shared" si="2"/>
        <v>9</v>
      </c>
      <c r="H6">
        <v>193016</v>
      </c>
      <c r="I6">
        <v>111434</v>
      </c>
      <c r="J6">
        <v>81582</v>
      </c>
      <c r="K6">
        <v>51</v>
      </c>
      <c r="O6">
        <v>2023</v>
      </c>
      <c r="P6" t="s">
        <v>11</v>
      </c>
      <c r="Q6" t="s">
        <v>20</v>
      </c>
      <c r="R6" t="s">
        <v>30</v>
      </c>
      <c r="S6">
        <f t="shared" si="3"/>
        <v>14</v>
      </c>
      <c r="T6" t="str">
        <f t="shared" si="4"/>
        <v>Product C</v>
      </c>
      <c r="U6">
        <f t="shared" si="5"/>
        <v>9</v>
      </c>
      <c r="V6">
        <v>193016</v>
      </c>
      <c r="W6">
        <v>111434</v>
      </c>
      <c r="X6">
        <v>81582</v>
      </c>
      <c r="Y6">
        <v>51</v>
      </c>
    </row>
    <row r="7" spans="1:25" x14ac:dyDescent="0.3">
      <c r="A7">
        <v>2023</v>
      </c>
      <c r="B7" t="s">
        <v>12</v>
      </c>
      <c r="C7" t="s">
        <v>23</v>
      </c>
      <c r="D7" t="s">
        <v>31</v>
      </c>
      <c r="E7">
        <f t="shared" si="0"/>
        <v>16</v>
      </c>
      <c r="F7" t="str">
        <f t="shared" si="1"/>
        <v>Product C</v>
      </c>
      <c r="G7">
        <f t="shared" si="2"/>
        <v>9</v>
      </c>
      <c r="H7">
        <v>167435</v>
      </c>
      <c r="I7">
        <v>71267</v>
      </c>
      <c r="J7">
        <v>96168</v>
      </c>
      <c r="K7">
        <v>12</v>
      </c>
      <c r="O7">
        <v>2023</v>
      </c>
      <c r="P7" t="s">
        <v>12</v>
      </c>
      <c r="Q7" t="s">
        <v>23</v>
      </c>
      <c r="R7" t="s">
        <v>31</v>
      </c>
      <c r="S7">
        <f t="shared" si="3"/>
        <v>16</v>
      </c>
      <c r="T7" t="str">
        <f t="shared" si="4"/>
        <v>Product C</v>
      </c>
      <c r="U7">
        <f t="shared" si="5"/>
        <v>9</v>
      </c>
      <c r="V7">
        <v>167435</v>
      </c>
      <c r="W7">
        <v>71267</v>
      </c>
      <c r="X7">
        <v>96168</v>
      </c>
      <c r="Y7">
        <v>12</v>
      </c>
    </row>
    <row r="8" spans="1:25" x14ac:dyDescent="0.3">
      <c r="A8">
        <v>2024</v>
      </c>
      <c r="B8" t="s">
        <v>13</v>
      </c>
      <c r="C8" t="s">
        <v>23</v>
      </c>
      <c r="D8" t="s">
        <v>32</v>
      </c>
      <c r="E8">
        <f t="shared" si="0"/>
        <v>15</v>
      </c>
      <c r="F8" t="str">
        <f t="shared" si="1"/>
        <v>Product B</v>
      </c>
      <c r="G8">
        <f t="shared" si="2"/>
        <v>9</v>
      </c>
      <c r="H8">
        <v>180038</v>
      </c>
      <c r="I8">
        <v>91777</v>
      </c>
      <c r="J8">
        <v>88261</v>
      </c>
      <c r="K8">
        <v>13</v>
      </c>
      <c r="O8">
        <v>2024</v>
      </c>
      <c r="P8" t="s">
        <v>13</v>
      </c>
      <c r="Q8" t="s">
        <v>23</v>
      </c>
      <c r="R8" t="s">
        <v>32</v>
      </c>
      <c r="S8">
        <f t="shared" si="3"/>
        <v>15</v>
      </c>
      <c r="T8" t="str">
        <f t="shared" si="4"/>
        <v>Product B</v>
      </c>
      <c r="U8">
        <f t="shared" si="5"/>
        <v>9</v>
      </c>
      <c r="V8">
        <v>180038</v>
      </c>
      <c r="W8">
        <v>91777</v>
      </c>
      <c r="X8">
        <v>88261</v>
      </c>
      <c r="Y8">
        <v>13</v>
      </c>
    </row>
    <row r="9" spans="1:25" x14ac:dyDescent="0.3">
      <c r="A9">
        <v>2023</v>
      </c>
      <c r="B9" t="s">
        <v>14</v>
      </c>
      <c r="C9" t="s">
        <v>20</v>
      </c>
      <c r="D9" t="s">
        <v>33</v>
      </c>
      <c r="E9">
        <f t="shared" si="0"/>
        <v>11</v>
      </c>
      <c r="F9" t="str">
        <f t="shared" si="1"/>
        <v>Product C</v>
      </c>
      <c r="G9">
        <f t="shared" si="2"/>
        <v>9</v>
      </c>
      <c r="H9">
        <v>176552</v>
      </c>
      <c r="I9">
        <v>93897</v>
      </c>
      <c r="J9">
        <v>82655</v>
      </c>
      <c r="K9">
        <v>11</v>
      </c>
      <c r="O9">
        <v>2023</v>
      </c>
      <c r="P9" t="s">
        <v>14</v>
      </c>
      <c r="Q9" t="s">
        <v>20</v>
      </c>
      <c r="R9" t="s">
        <v>33</v>
      </c>
      <c r="S9">
        <f t="shared" si="3"/>
        <v>11</v>
      </c>
      <c r="T9" t="str">
        <f t="shared" si="4"/>
        <v>Product C</v>
      </c>
      <c r="U9">
        <f t="shared" si="5"/>
        <v>9</v>
      </c>
      <c r="V9">
        <v>176552</v>
      </c>
      <c r="W9">
        <v>93897</v>
      </c>
      <c r="X9">
        <v>82655</v>
      </c>
      <c r="Y9">
        <v>11</v>
      </c>
    </row>
    <row r="10" spans="1:25" x14ac:dyDescent="0.3">
      <c r="A10">
        <v>2024</v>
      </c>
      <c r="B10" t="s">
        <v>11</v>
      </c>
      <c r="C10" t="s">
        <v>22</v>
      </c>
      <c r="D10" t="s">
        <v>34</v>
      </c>
      <c r="E10">
        <f t="shared" si="0"/>
        <v>13</v>
      </c>
      <c r="F10" t="str">
        <f t="shared" si="1"/>
        <v>Product A</v>
      </c>
      <c r="G10">
        <f t="shared" si="2"/>
        <v>9</v>
      </c>
      <c r="H10">
        <v>117159</v>
      </c>
      <c r="I10">
        <v>114974</v>
      </c>
      <c r="J10">
        <v>2185</v>
      </c>
      <c r="K10">
        <v>44</v>
      </c>
      <c r="O10">
        <v>2024</v>
      </c>
      <c r="P10" t="s">
        <v>11</v>
      </c>
      <c r="Q10" t="s">
        <v>22</v>
      </c>
      <c r="R10" t="s">
        <v>34</v>
      </c>
      <c r="S10">
        <f t="shared" si="3"/>
        <v>13</v>
      </c>
      <c r="T10" t="str">
        <f t="shared" si="4"/>
        <v>Product A</v>
      </c>
      <c r="U10">
        <f t="shared" si="5"/>
        <v>9</v>
      </c>
      <c r="V10">
        <v>117159</v>
      </c>
      <c r="W10">
        <v>114974</v>
      </c>
      <c r="X10">
        <v>2185</v>
      </c>
      <c r="Y10">
        <v>44</v>
      </c>
    </row>
    <row r="11" spans="1:25" x14ac:dyDescent="0.3">
      <c r="A11">
        <v>2023</v>
      </c>
      <c r="B11" t="s">
        <v>10</v>
      </c>
      <c r="C11" t="s">
        <v>22</v>
      </c>
      <c r="D11" t="s">
        <v>35</v>
      </c>
      <c r="E11">
        <f t="shared" si="0"/>
        <v>12</v>
      </c>
      <c r="F11" t="str">
        <f t="shared" si="1"/>
        <v>Product B</v>
      </c>
      <c r="G11">
        <f t="shared" si="2"/>
        <v>9</v>
      </c>
      <c r="H11">
        <v>189475</v>
      </c>
      <c r="I11">
        <v>89457</v>
      </c>
      <c r="J11">
        <v>100018</v>
      </c>
      <c r="K11">
        <v>15</v>
      </c>
      <c r="O11">
        <v>2023</v>
      </c>
      <c r="P11" t="s">
        <v>10</v>
      </c>
      <c r="Q11" t="s">
        <v>22</v>
      </c>
      <c r="R11" t="s">
        <v>35</v>
      </c>
      <c r="S11">
        <f t="shared" si="3"/>
        <v>12</v>
      </c>
      <c r="T11" t="str">
        <f t="shared" si="4"/>
        <v>Product B</v>
      </c>
      <c r="U11">
        <f t="shared" si="5"/>
        <v>9</v>
      </c>
      <c r="V11">
        <v>189475</v>
      </c>
      <c r="W11">
        <v>89457</v>
      </c>
      <c r="X11">
        <v>100018</v>
      </c>
      <c r="Y11">
        <v>15</v>
      </c>
    </row>
    <row r="12" spans="1:25" x14ac:dyDescent="0.3">
      <c r="A12">
        <v>2023</v>
      </c>
      <c r="B12" t="s">
        <v>15</v>
      </c>
      <c r="C12" t="s">
        <v>22</v>
      </c>
      <c r="D12" t="s">
        <v>36</v>
      </c>
      <c r="E12">
        <f t="shared" si="0"/>
        <v>16</v>
      </c>
      <c r="F12" t="str">
        <f t="shared" si="1"/>
        <v>Product B</v>
      </c>
      <c r="G12">
        <f t="shared" si="2"/>
        <v>9</v>
      </c>
      <c r="H12">
        <v>172409</v>
      </c>
      <c r="I12">
        <v>75675</v>
      </c>
      <c r="J12">
        <v>96734</v>
      </c>
      <c r="K12">
        <v>43</v>
      </c>
      <c r="O12">
        <v>2023</v>
      </c>
      <c r="P12" t="s">
        <v>15</v>
      </c>
      <c r="Q12" t="s">
        <v>22</v>
      </c>
      <c r="R12" t="s">
        <v>36</v>
      </c>
      <c r="S12">
        <f t="shared" si="3"/>
        <v>16</v>
      </c>
      <c r="T12" t="str">
        <f t="shared" si="4"/>
        <v>Product B</v>
      </c>
      <c r="U12">
        <f t="shared" si="5"/>
        <v>9</v>
      </c>
      <c r="V12">
        <v>172409</v>
      </c>
      <c r="W12">
        <v>75675</v>
      </c>
      <c r="X12">
        <v>96734</v>
      </c>
      <c r="Y12">
        <v>43</v>
      </c>
    </row>
    <row r="13" spans="1:25" x14ac:dyDescent="0.3">
      <c r="A13">
        <v>2023</v>
      </c>
      <c r="B13" t="s">
        <v>10</v>
      </c>
      <c r="C13" t="s">
        <v>23</v>
      </c>
      <c r="D13" t="s">
        <v>37</v>
      </c>
      <c r="E13">
        <f t="shared" si="0"/>
        <v>17</v>
      </c>
      <c r="F13" t="str">
        <f t="shared" si="1"/>
        <v>Product A</v>
      </c>
      <c r="G13">
        <f t="shared" si="2"/>
        <v>9</v>
      </c>
      <c r="H13">
        <v>140397</v>
      </c>
      <c r="I13">
        <v>95851</v>
      </c>
      <c r="J13">
        <v>44546</v>
      </c>
      <c r="K13">
        <v>49</v>
      </c>
      <c r="O13">
        <v>2023</v>
      </c>
      <c r="P13" t="s">
        <v>10</v>
      </c>
      <c r="Q13" t="s">
        <v>23</v>
      </c>
      <c r="R13" t="s">
        <v>37</v>
      </c>
      <c r="S13">
        <f t="shared" si="3"/>
        <v>17</v>
      </c>
      <c r="T13" t="str">
        <f t="shared" si="4"/>
        <v>Product A</v>
      </c>
      <c r="U13">
        <f t="shared" si="5"/>
        <v>9</v>
      </c>
      <c r="V13">
        <v>140397</v>
      </c>
      <c r="W13">
        <v>95851</v>
      </c>
      <c r="X13">
        <v>44546</v>
      </c>
      <c r="Y13">
        <v>49</v>
      </c>
    </row>
    <row r="14" spans="1:25" x14ac:dyDescent="0.3">
      <c r="A14">
        <v>2023</v>
      </c>
      <c r="B14" t="s">
        <v>13</v>
      </c>
      <c r="C14" t="s">
        <v>20</v>
      </c>
      <c r="D14" t="s">
        <v>38</v>
      </c>
      <c r="E14">
        <f t="shared" si="0"/>
        <v>16</v>
      </c>
      <c r="F14" t="str">
        <f t="shared" si="1"/>
        <v>Product A</v>
      </c>
      <c r="G14">
        <f t="shared" si="2"/>
        <v>9</v>
      </c>
      <c r="H14">
        <v>186807</v>
      </c>
      <c r="I14">
        <v>82185</v>
      </c>
      <c r="J14">
        <v>104622</v>
      </c>
      <c r="K14">
        <v>34</v>
      </c>
      <c r="O14">
        <v>2023</v>
      </c>
      <c r="P14" t="s">
        <v>13</v>
      </c>
      <c r="Q14" t="s">
        <v>20</v>
      </c>
      <c r="R14" t="s">
        <v>38</v>
      </c>
      <c r="S14">
        <f t="shared" si="3"/>
        <v>16</v>
      </c>
      <c r="T14" t="str">
        <f t="shared" si="4"/>
        <v>Product A</v>
      </c>
      <c r="U14">
        <f t="shared" si="5"/>
        <v>9</v>
      </c>
      <c r="V14">
        <v>186807</v>
      </c>
      <c r="W14">
        <v>82185</v>
      </c>
      <c r="X14">
        <v>104622</v>
      </c>
      <c r="Y14">
        <v>34</v>
      </c>
    </row>
    <row r="15" spans="1:25" x14ac:dyDescent="0.3">
      <c r="A15">
        <v>2022</v>
      </c>
      <c r="B15" t="s">
        <v>16</v>
      </c>
      <c r="C15" t="s">
        <v>20</v>
      </c>
      <c r="D15" t="s">
        <v>39</v>
      </c>
      <c r="E15">
        <f t="shared" si="0"/>
        <v>13</v>
      </c>
      <c r="F15" t="str">
        <f t="shared" si="1"/>
        <v>Product A</v>
      </c>
      <c r="G15">
        <f t="shared" si="2"/>
        <v>9</v>
      </c>
      <c r="H15">
        <v>148984</v>
      </c>
      <c r="I15">
        <v>110774</v>
      </c>
      <c r="J15">
        <v>38210</v>
      </c>
      <c r="K15">
        <v>18</v>
      </c>
      <c r="O15">
        <v>2022</v>
      </c>
      <c r="P15" t="s">
        <v>16</v>
      </c>
      <c r="Q15" t="s">
        <v>20</v>
      </c>
      <c r="R15" t="s">
        <v>39</v>
      </c>
      <c r="S15">
        <f t="shared" si="3"/>
        <v>13</v>
      </c>
      <c r="T15" t="str">
        <f t="shared" si="4"/>
        <v>Product A</v>
      </c>
      <c r="U15">
        <f t="shared" si="5"/>
        <v>9</v>
      </c>
      <c r="V15">
        <v>148984</v>
      </c>
      <c r="W15">
        <v>110774</v>
      </c>
      <c r="X15">
        <v>38210</v>
      </c>
      <c r="Y15">
        <v>18</v>
      </c>
    </row>
    <row r="16" spans="1:25" x14ac:dyDescent="0.3">
      <c r="A16">
        <v>2024</v>
      </c>
      <c r="B16" t="s">
        <v>17</v>
      </c>
      <c r="C16" t="s">
        <v>21</v>
      </c>
      <c r="D16" t="s">
        <v>40</v>
      </c>
      <c r="E16">
        <f t="shared" si="0"/>
        <v>13</v>
      </c>
      <c r="F16" t="str">
        <f t="shared" si="1"/>
        <v>Product C</v>
      </c>
      <c r="G16">
        <f t="shared" si="2"/>
        <v>9</v>
      </c>
      <c r="H16">
        <v>187538</v>
      </c>
      <c r="I16">
        <v>109504</v>
      </c>
      <c r="J16">
        <v>78034</v>
      </c>
      <c r="K16">
        <v>17</v>
      </c>
      <c r="O16">
        <v>2024</v>
      </c>
      <c r="P16" t="s">
        <v>17</v>
      </c>
      <c r="Q16" t="s">
        <v>21</v>
      </c>
      <c r="R16" t="s">
        <v>40</v>
      </c>
      <c r="S16">
        <f t="shared" si="3"/>
        <v>13</v>
      </c>
      <c r="T16" t="str">
        <f t="shared" si="4"/>
        <v>Product C</v>
      </c>
      <c r="U16">
        <f t="shared" si="5"/>
        <v>9</v>
      </c>
      <c r="V16">
        <v>187538</v>
      </c>
      <c r="W16">
        <v>109504</v>
      </c>
      <c r="X16">
        <v>78034</v>
      </c>
      <c r="Y16">
        <v>17</v>
      </c>
    </row>
    <row r="17" spans="1:25" x14ac:dyDescent="0.3">
      <c r="A17">
        <v>2022</v>
      </c>
      <c r="B17" t="s">
        <v>17</v>
      </c>
      <c r="C17" t="s">
        <v>22</v>
      </c>
      <c r="D17" t="s">
        <v>39</v>
      </c>
      <c r="E17">
        <f t="shared" si="0"/>
        <v>13</v>
      </c>
      <c r="F17" t="str">
        <f t="shared" si="1"/>
        <v>Product A</v>
      </c>
      <c r="G17">
        <f t="shared" si="2"/>
        <v>9</v>
      </c>
      <c r="H17">
        <v>138660</v>
      </c>
      <c r="I17">
        <v>73561</v>
      </c>
      <c r="J17">
        <v>65099</v>
      </c>
      <c r="K17">
        <v>48</v>
      </c>
      <c r="O17">
        <v>2022</v>
      </c>
      <c r="P17" t="s">
        <v>17</v>
      </c>
      <c r="Q17" t="s">
        <v>22</v>
      </c>
      <c r="R17" t="s">
        <v>39</v>
      </c>
      <c r="S17">
        <f t="shared" si="3"/>
        <v>13</v>
      </c>
      <c r="T17" t="str">
        <f t="shared" si="4"/>
        <v>Product A</v>
      </c>
      <c r="U17">
        <f t="shared" si="5"/>
        <v>9</v>
      </c>
      <c r="V17">
        <v>138660</v>
      </c>
      <c r="W17">
        <v>73561</v>
      </c>
      <c r="X17">
        <v>65099</v>
      </c>
      <c r="Y17">
        <v>48</v>
      </c>
    </row>
    <row r="18" spans="1:25" x14ac:dyDescent="0.3">
      <c r="A18">
        <v>2024</v>
      </c>
      <c r="B18" t="s">
        <v>18</v>
      </c>
      <c r="C18" t="s">
        <v>23</v>
      </c>
      <c r="D18" t="s">
        <v>41</v>
      </c>
      <c r="E18">
        <f t="shared" si="0"/>
        <v>17</v>
      </c>
      <c r="F18" t="str">
        <f t="shared" si="1"/>
        <v>Product C</v>
      </c>
      <c r="G18">
        <f t="shared" si="2"/>
        <v>9</v>
      </c>
      <c r="H18">
        <v>130535</v>
      </c>
      <c r="I18">
        <v>83067</v>
      </c>
      <c r="J18">
        <v>47468</v>
      </c>
      <c r="K18">
        <v>43</v>
      </c>
      <c r="O18">
        <v>2024</v>
      </c>
      <c r="P18" t="s">
        <v>18</v>
      </c>
      <c r="Q18" t="s">
        <v>23</v>
      </c>
      <c r="R18" t="s">
        <v>41</v>
      </c>
      <c r="S18">
        <f t="shared" si="3"/>
        <v>17</v>
      </c>
      <c r="T18" t="str">
        <f t="shared" si="4"/>
        <v>Product C</v>
      </c>
      <c r="U18">
        <f t="shared" si="5"/>
        <v>9</v>
      </c>
      <c r="V18">
        <v>130535</v>
      </c>
      <c r="W18">
        <v>83067</v>
      </c>
      <c r="X18">
        <v>47468</v>
      </c>
      <c r="Y18">
        <v>43</v>
      </c>
    </row>
    <row r="19" spans="1:25" x14ac:dyDescent="0.3">
      <c r="A19">
        <v>2024</v>
      </c>
      <c r="B19" t="s">
        <v>10</v>
      </c>
      <c r="C19" t="s">
        <v>22</v>
      </c>
      <c r="D19" t="s">
        <v>42</v>
      </c>
      <c r="E19">
        <f t="shared" si="0"/>
        <v>13</v>
      </c>
      <c r="F19" t="str">
        <f t="shared" si="1"/>
        <v>Product C</v>
      </c>
      <c r="G19">
        <f t="shared" si="2"/>
        <v>9</v>
      </c>
      <c r="H19">
        <v>196354</v>
      </c>
      <c r="I19">
        <v>89115</v>
      </c>
      <c r="J19">
        <v>107239</v>
      </c>
      <c r="K19">
        <v>49</v>
      </c>
      <c r="O19">
        <v>2024</v>
      </c>
      <c r="P19" t="s">
        <v>10</v>
      </c>
      <c r="Q19" t="s">
        <v>22</v>
      </c>
      <c r="R19" t="s">
        <v>42</v>
      </c>
      <c r="S19">
        <f t="shared" si="3"/>
        <v>13</v>
      </c>
      <c r="T19" t="str">
        <f t="shared" si="4"/>
        <v>Product C</v>
      </c>
      <c r="U19">
        <f t="shared" si="5"/>
        <v>9</v>
      </c>
      <c r="V19">
        <v>196354</v>
      </c>
      <c r="W19">
        <v>89115</v>
      </c>
      <c r="X19">
        <v>107239</v>
      </c>
      <c r="Y19">
        <v>49</v>
      </c>
    </row>
    <row r="20" spans="1:25" x14ac:dyDescent="0.3">
      <c r="A20">
        <v>2024</v>
      </c>
      <c r="B20" t="s">
        <v>16</v>
      </c>
      <c r="C20" t="s">
        <v>22</v>
      </c>
      <c r="D20" t="s">
        <v>31</v>
      </c>
      <c r="E20">
        <f t="shared" si="0"/>
        <v>16</v>
      </c>
      <c r="F20" t="str">
        <f t="shared" si="1"/>
        <v>Product C</v>
      </c>
      <c r="G20">
        <f t="shared" si="2"/>
        <v>9</v>
      </c>
      <c r="H20">
        <v>198018</v>
      </c>
      <c r="I20">
        <v>117716</v>
      </c>
      <c r="J20">
        <v>80302</v>
      </c>
      <c r="K20">
        <v>56</v>
      </c>
      <c r="O20">
        <v>2024</v>
      </c>
      <c r="P20" t="s">
        <v>16</v>
      </c>
      <c r="Q20" t="s">
        <v>22</v>
      </c>
      <c r="R20" t="s">
        <v>31</v>
      </c>
      <c r="S20">
        <f t="shared" si="3"/>
        <v>16</v>
      </c>
      <c r="T20" t="str">
        <f t="shared" si="4"/>
        <v>Product C</v>
      </c>
      <c r="U20">
        <f t="shared" si="5"/>
        <v>9</v>
      </c>
      <c r="V20">
        <v>198018</v>
      </c>
      <c r="W20">
        <v>117716</v>
      </c>
      <c r="X20">
        <v>80302</v>
      </c>
      <c r="Y20">
        <v>56</v>
      </c>
    </row>
    <row r="21" spans="1:25" x14ac:dyDescent="0.3">
      <c r="A21">
        <v>2022</v>
      </c>
      <c r="B21" t="s">
        <v>13</v>
      </c>
      <c r="C21" t="s">
        <v>21</v>
      </c>
      <c r="D21" t="s">
        <v>43</v>
      </c>
      <c r="E21">
        <f t="shared" si="0"/>
        <v>15</v>
      </c>
      <c r="F21" t="str">
        <f t="shared" si="1"/>
        <v>Product C</v>
      </c>
      <c r="G21">
        <f t="shared" si="2"/>
        <v>9</v>
      </c>
      <c r="H21">
        <v>198806</v>
      </c>
      <c r="I21">
        <v>76910</v>
      </c>
      <c r="J21">
        <v>121896</v>
      </c>
      <c r="K21">
        <v>23</v>
      </c>
      <c r="O21">
        <v>2022</v>
      </c>
      <c r="P21" t="s">
        <v>13</v>
      </c>
      <c r="Q21" t="s">
        <v>21</v>
      </c>
      <c r="R21" t="s">
        <v>43</v>
      </c>
      <c r="S21">
        <f t="shared" si="3"/>
        <v>15</v>
      </c>
      <c r="T21" t="str">
        <f t="shared" si="4"/>
        <v>Product C</v>
      </c>
      <c r="U21">
        <f t="shared" si="5"/>
        <v>9</v>
      </c>
      <c r="V21">
        <v>198806</v>
      </c>
      <c r="W21">
        <v>76910</v>
      </c>
      <c r="X21">
        <v>121896</v>
      </c>
      <c r="Y21">
        <v>23</v>
      </c>
    </row>
    <row r="22" spans="1:25" x14ac:dyDescent="0.3">
      <c r="A22">
        <v>2022</v>
      </c>
      <c r="B22" t="s">
        <v>14</v>
      </c>
      <c r="C22" t="s">
        <v>21</v>
      </c>
      <c r="D22" t="s">
        <v>34</v>
      </c>
      <c r="E22">
        <f t="shared" si="0"/>
        <v>13</v>
      </c>
      <c r="F22" t="str">
        <f t="shared" si="1"/>
        <v>Product A</v>
      </c>
      <c r="G22">
        <f t="shared" si="2"/>
        <v>9</v>
      </c>
      <c r="H22">
        <v>123419</v>
      </c>
      <c r="I22">
        <v>118702</v>
      </c>
      <c r="J22">
        <v>4717</v>
      </c>
      <c r="K22">
        <v>41</v>
      </c>
      <c r="O22">
        <v>2022</v>
      </c>
      <c r="P22" t="s">
        <v>14</v>
      </c>
      <c r="Q22" t="s">
        <v>21</v>
      </c>
      <c r="R22" t="s">
        <v>34</v>
      </c>
      <c r="S22">
        <f t="shared" si="3"/>
        <v>13</v>
      </c>
      <c r="T22" t="str">
        <f t="shared" si="4"/>
        <v>Product A</v>
      </c>
      <c r="U22">
        <f t="shared" si="5"/>
        <v>9</v>
      </c>
      <c r="V22">
        <v>123419</v>
      </c>
      <c r="W22">
        <v>118702</v>
      </c>
      <c r="X22">
        <v>4717</v>
      </c>
      <c r="Y22">
        <v>41</v>
      </c>
    </row>
    <row r="23" spans="1:25" x14ac:dyDescent="0.3">
      <c r="A23">
        <v>2022</v>
      </c>
      <c r="B23" t="s">
        <v>8</v>
      </c>
      <c r="C23" t="s">
        <v>21</v>
      </c>
      <c r="D23" t="s">
        <v>24</v>
      </c>
      <c r="E23">
        <f t="shared" si="0"/>
        <v>9</v>
      </c>
      <c r="F23" t="str">
        <f t="shared" si="1"/>
        <v>Product A</v>
      </c>
      <c r="G23">
        <f t="shared" si="2"/>
        <v>9</v>
      </c>
      <c r="H23">
        <v>118141</v>
      </c>
      <c r="I23">
        <v>84820</v>
      </c>
      <c r="J23">
        <v>33321</v>
      </c>
      <c r="K23">
        <v>32</v>
      </c>
      <c r="O23">
        <v>2022</v>
      </c>
      <c r="P23" t="s">
        <v>8</v>
      </c>
      <c r="Q23" t="s">
        <v>21</v>
      </c>
      <c r="R23" t="s">
        <v>24</v>
      </c>
      <c r="S23">
        <f t="shared" si="3"/>
        <v>9</v>
      </c>
      <c r="T23" t="str">
        <f t="shared" si="4"/>
        <v>Product A</v>
      </c>
      <c r="U23">
        <f t="shared" si="5"/>
        <v>9</v>
      </c>
      <c r="V23">
        <v>118141</v>
      </c>
      <c r="W23">
        <v>84820</v>
      </c>
      <c r="X23">
        <v>33321</v>
      </c>
      <c r="Y23">
        <v>32</v>
      </c>
    </row>
    <row r="24" spans="1:25" x14ac:dyDescent="0.3">
      <c r="A24">
        <v>2024</v>
      </c>
      <c r="B24" t="s">
        <v>17</v>
      </c>
      <c r="C24" t="s">
        <v>20</v>
      </c>
      <c r="D24" t="s">
        <v>26</v>
      </c>
      <c r="E24">
        <f t="shared" si="0"/>
        <v>9</v>
      </c>
      <c r="F24" t="str">
        <f t="shared" si="1"/>
        <v>Product B</v>
      </c>
      <c r="G24">
        <f t="shared" si="2"/>
        <v>9</v>
      </c>
      <c r="H24">
        <v>133827</v>
      </c>
      <c r="I24">
        <v>86198</v>
      </c>
      <c r="J24">
        <v>47629</v>
      </c>
      <c r="K24">
        <v>31</v>
      </c>
      <c r="O24">
        <v>2024</v>
      </c>
      <c r="P24" t="s">
        <v>17</v>
      </c>
      <c r="Q24" t="s">
        <v>20</v>
      </c>
      <c r="R24" t="s">
        <v>26</v>
      </c>
      <c r="S24">
        <f t="shared" si="3"/>
        <v>9</v>
      </c>
      <c r="T24" t="str">
        <f t="shared" si="4"/>
        <v>Product B</v>
      </c>
      <c r="U24">
        <f t="shared" si="5"/>
        <v>9</v>
      </c>
      <c r="V24">
        <v>133827</v>
      </c>
      <c r="W24">
        <v>86198</v>
      </c>
      <c r="X24">
        <v>47629</v>
      </c>
      <c r="Y24">
        <v>31</v>
      </c>
    </row>
    <row r="25" spans="1:25" x14ac:dyDescent="0.3">
      <c r="A25">
        <v>2023</v>
      </c>
      <c r="B25" t="s">
        <v>18</v>
      </c>
      <c r="C25" t="s">
        <v>20</v>
      </c>
      <c r="D25" t="s">
        <v>26</v>
      </c>
      <c r="E25">
        <f t="shared" si="0"/>
        <v>9</v>
      </c>
      <c r="F25" t="str">
        <f t="shared" si="1"/>
        <v>Product B</v>
      </c>
      <c r="G25">
        <f t="shared" si="2"/>
        <v>9</v>
      </c>
      <c r="H25">
        <v>102693</v>
      </c>
      <c r="I25">
        <v>99467</v>
      </c>
      <c r="J25">
        <v>3226</v>
      </c>
      <c r="K25">
        <v>37</v>
      </c>
      <c r="O25">
        <v>2023</v>
      </c>
      <c r="P25" t="s">
        <v>18</v>
      </c>
      <c r="Q25" t="s">
        <v>20</v>
      </c>
      <c r="R25" t="s">
        <v>26</v>
      </c>
      <c r="S25">
        <f t="shared" si="3"/>
        <v>9</v>
      </c>
      <c r="T25" t="str">
        <f t="shared" si="4"/>
        <v>Product B</v>
      </c>
      <c r="U25">
        <f t="shared" si="5"/>
        <v>9</v>
      </c>
      <c r="V25">
        <v>102693</v>
      </c>
      <c r="W25">
        <v>99467</v>
      </c>
      <c r="X25">
        <v>3226</v>
      </c>
      <c r="Y25">
        <v>37</v>
      </c>
    </row>
    <row r="26" spans="1:25" x14ac:dyDescent="0.3">
      <c r="A26">
        <v>2023</v>
      </c>
      <c r="B26" t="s">
        <v>17</v>
      </c>
      <c r="C26" t="s">
        <v>23</v>
      </c>
      <c r="D26" t="s">
        <v>25</v>
      </c>
      <c r="E26">
        <f t="shared" si="0"/>
        <v>9</v>
      </c>
      <c r="F26" t="str">
        <f t="shared" si="1"/>
        <v>Product C</v>
      </c>
      <c r="G26">
        <f t="shared" si="2"/>
        <v>9</v>
      </c>
      <c r="H26">
        <v>118047</v>
      </c>
      <c r="I26">
        <v>96105</v>
      </c>
      <c r="J26">
        <v>21942</v>
      </c>
      <c r="K26">
        <v>37</v>
      </c>
      <c r="O26">
        <v>2023</v>
      </c>
      <c r="P26" t="s">
        <v>17</v>
      </c>
      <c r="Q26" t="s">
        <v>23</v>
      </c>
      <c r="R26" t="s">
        <v>25</v>
      </c>
      <c r="S26">
        <f t="shared" si="3"/>
        <v>9</v>
      </c>
      <c r="T26" t="str">
        <f t="shared" si="4"/>
        <v>Product C</v>
      </c>
      <c r="U26">
        <f t="shared" si="5"/>
        <v>9</v>
      </c>
      <c r="V26">
        <v>118047</v>
      </c>
      <c r="W26">
        <v>96105</v>
      </c>
      <c r="X26">
        <v>21942</v>
      </c>
      <c r="Y26">
        <v>37</v>
      </c>
    </row>
    <row r="27" spans="1:25" x14ac:dyDescent="0.3">
      <c r="A27">
        <v>2023</v>
      </c>
      <c r="B27" t="s">
        <v>16</v>
      </c>
      <c r="C27" t="s">
        <v>23</v>
      </c>
      <c r="D27" t="s">
        <v>25</v>
      </c>
      <c r="E27">
        <f t="shared" si="0"/>
        <v>9</v>
      </c>
      <c r="F27" t="str">
        <f t="shared" si="1"/>
        <v>Product C</v>
      </c>
      <c r="G27">
        <f t="shared" si="2"/>
        <v>9</v>
      </c>
      <c r="H27">
        <v>130080</v>
      </c>
      <c r="I27">
        <v>71306</v>
      </c>
      <c r="J27">
        <v>58774</v>
      </c>
      <c r="K27">
        <v>22</v>
      </c>
      <c r="O27">
        <v>2023</v>
      </c>
      <c r="P27" t="s">
        <v>16</v>
      </c>
      <c r="Q27" t="s">
        <v>23</v>
      </c>
      <c r="R27" t="s">
        <v>25</v>
      </c>
      <c r="S27">
        <f t="shared" si="3"/>
        <v>9</v>
      </c>
      <c r="T27" t="str">
        <f t="shared" si="4"/>
        <v>Product C</v>
      </c>
      <c r="U27">
        <f t="shared" si="5"/>
        <v>9</v>
      </c>
      <c r="V27">
        <v>130080</v>
      </c>
      <c r="W27">
        <v>71306</v>
      </c>
      <c r="X27">
        <v>58774</v>
      </c>
      <c r="Y27">
        <v>22</v>
      </c>
    </row>
    <row r="28" spans="1:25" x14ac:dyDescent="0.3">
      <c r="A28">
        <v>2024</v>
      </c>
      <c r="B28" t="s">
        <v>19</v>
      </c>
      <c r="C28" t="s">
        <v>22</v>
      </c>
      <c r="D28" t="s">
        <v>24</v>
      </c>
      <c r="E28">
        <f t="shared" si="0"/>
        <v>9</v>
      </c>
      <c r="F28" t="str">
        <f t="shared" si="1"/>
        <v>Product A</v>
      </c>
      <c r="G28">
        <f t="shared" si="2"/>
        <v>9</v>
      </c>
      <c r="H28">
        <v>121959</v>
      </c>
      <c r="I28">
        <v>75530</v>
      </c>
      <c r="J28">
        <v>46429</v>
      </c>
      <c r="K28">
        <v>18</v>
      </c>
      <c r="O28">
        <v>2024</v>
      </c>
      <c r="P28" t="s">
        <v>19</v>
      </c>
      <c r="Q28" t="s">
        <v>22</v>
      </c>
      <c r="R28" t="s">
        <v>24</v>
      </c>
      <c r="S28">
        <f t="shared" si="3"/>
        <v>9</v>
      </c>
      <c r="T28" t="str">
        <f t="shared" si="4"/>
        <v>Product A</v>
      </c>
      <c r="U28">
        <f t="shared" si="5"/>
        <v>9</v>
      </c>
      <c r="V28">
        <v>121959</v>
      </c>
      <c r="W28">
        <v>75530</v>
      </c>
      <c r="X28">
        <v>46429</v>
      </c>
      <c r="Y28">
        <v>18</v>
      </c>
    </row>
    <row r="29" spans="1:25" x14ac:dyDescent="0.3">
      <c r="A29">
        <v>2022</v>
      </c>
      <c r="B29" t="s">
        <v>12</v>
      </c>
      <c r="C29" t="s">
        <v>21</v>
      </c>
      <c r="D29" t="s">
        <v>26</v>
      </c>
      <c r="E29">
        <f t="shared" si="0"/>
        <v>9</v>
      </c>
      <c r="F29" t="str">
        <f t="shared" si="1"/>
        <v>Product B</v>
      </c>
      <c r="G29">
        <f t="shared" si="2"/>
        <v>9</v>
      </c>
      <c r="H29">
        <v>113545</v>
      </c>
      <c r="I29">
        <v>70663</v>
      </c>
      <c r="J29">
        <v>42882</v>
      </c>
      <c r="K29">
        <v>24</v>
      </c>
      <c r="O29">
        <v>2022</v>
      </c>
      <c r="P29" t="s">
        <v>12</v>
      </c>
      <c r="Q29" t="s">
        <v>21</v>
      </c>
      <c r="R29" t="s">
        <v>26</v>
      </c>
      <c r="S29">
        <f t="shared" si="3"/>
        <v>9</v>
      </c>
      <c r="T29" t="str">
        <f t="shared" si="4"/>
        <v>Product B</v>
      </c>
      <c r="U29">
        <f t="shared" si="5"/>
        <v>9</v>
      </c>
      <c r="V29">
        <v>113545</v>
      </c>
      <c r="W29">
        <v>70663</v>
      </c>
      <c r="X29">
        <v>42882</v>
      </c>
      <c r="Y29">
        <v>24</v>
      </c>
    </row>
    <row r="30" spans="1:25" x14ac:dyDescent="0.3">
      <c r="A30">
        <v>2022</v>
      </c>
      <c r="B30" t="s">
        <v>8</v>
      </c>
      <c r="C30" t="s">
        <v>22</v>
      </c>
      <c r="D30" t="s">
        <v>25</v>
      </c>
      <c r="E30">
        <f t="shared" si="0"/>
        <v>9</v>
      </c>
      <c r="F30" t="str">
        <f t="shared" si="1"/>
        <v>Product C</v>
      </c>
      <c r="G30">
        <f t="shared" si="2"/>
        <v>9</v>
      </c>
      <c r="H30">
        <v>154384</v>
      </c>
      <c r="I30">
        <v>116576</v>
      </c>
      <c r="J30">
        <v>37808</v>
      </c>
      <c r="K30">
        <v>21</v>
      </c>
      <c r="O30">
        <v>2022</v>
      </c>
      <c r="P30" t="s">
        <v>8</v>
      </c>
      <c r="Q30" t="s">
        <v>22</v>
      </c>
      <c r="R30" t="s">
        <v>25</v>
      </c>
      <c r="S30">
        <f t="shared" si="3"/>
        <v>9</v>
      </c>
      <c r="T30" t="str">
        <f t="shared" si="4"/>
        <v>Product C</v>
      </c>
      <c r="U30">
        <f t="shared" si="5"/>
        <v>9</v>
      </c>
      <c r="V30">
        <v>154384</v>
      </c>
      <c r="W30">
        <v>116576</v>
      </c>
      <c r="X30">
        <v>37808</v>
      </c>
      <c r="Y30">
        <v>21</v>
      </c>
    </row>
    <row r="31" spans="1:25" x14ac:dyDescent="0.3">
      <c r="A31">
        <v>2023</v>
      </c>
      <c r="B31" t="s">
        <v>12</v>
      </c>
      <c r="C31" t="s">
        <v>20</v>
      </c>
      <c r="D31" t="s">
        <v>24</v>
      </c>
      <c r="E31">
        <f t="shared" si="0"/>
        <v>9</v>
      </c>
      <c r="F31" t="str">
        <f t="shared" si="1"/>
        <v>Product A</v>
      </c>
      <c r="G31">
        <f t="shared" si="2"/>
        <v>9</v>
      </c>
      <c r="H31">
        <v>123664</v>
      </c>
      <c r="I31">
        <v>71636</v>
      </c>
      <c r="J31">
        <v>52028</v>
      </c>
      <c r="K31">
        <v>58</v>
      </c>
      <c r="O31">
        <v>2023</v>
      </c>
      <c r="P31" t="s">
        <v>12</v>
      </c>
      <c r="Q31" t="s">
        <v>20</v>
      </c>
      <c r="R31" t="s">
        <v>24</v>
      </c>
      <c r="S31">
        <f t="shared" si="3"/>
        <v>9</v>
      </c>
      <c r="T31" t="str">
        <f t="shared" si="4"/>
        <v>Product A</v>
      </c>
      <c r="U31">
        <f t="shared" si="5"/>
        <v>9</v>
      </c>
      <c r="V31">
        <v>123664</v>
      </c>
      <c r="W31">
        <v>71636</v>
      </c>
      <c r="X31">
        <v>52028</v>
      </c>
      <c r="Y31">
        <v>58</v>
      </c>
    </row>
    <row r="32" spans="1:25" x14ac:dyDescent="0.3">
      <c r="A32">
        <v>2024</v>
      </c>
      <c r="B32" t="s">
        <v>16</v>
      </c>
      <c r="C32" t="s">
        <v>22</v>
      </c>
      <c r="D32" t="s">
        <v>25</v>
      </c>
      <c r="E32">
        <f t="shared" si="0"/>
        <v>9</v>
      </c>
      <c r="F32" t="str">
        <f t="shared" si="1"/>
        <v>Product C</v>
      </c>
      <c r="G32">
        <f t="shared" si="2"/>
        <v>9</v>
      </c>
      <c r="H32">
        <v>194209</v>
      </c>
      <c r="I32">
        <v>107505</v>
      </c>
      <c r="J32">
        <v>86704</v>
      </c>
      <c r="K32">
        <v>37</v>
      </c>
      <c r="O32">
        <v>2024</v>
      </c>
      <c r="P32" t="s">
        <v>16</v>
      </c>
      <c r="Q32" t="s">
        <v>22</v>
      </c>
      <c r="R32" t="s">
        <v>25</v>
      </c>
      <c r="S32">
        <f t="shared" si="3"/>
        <v>9</v>
      </c>
      <c r="T32" t="str">
        <f t="shared" si="4"/>
        <v>Product C</v>
      </c>
      <c r="U32">
        <f t="shared" si="5"/>
        <v>9</v>
      </c>
      <c r="V32">
        <v>194209</v>
      </c>
      <c r="W32">
        <v>107505</v>
      </c>
      <c r="X32">
        <v>86704</v>
      </c>
      <c r="Y32">
        <v>37</v>
      </c>
    </row>
    <row r="33" spans="1:25" x14ac:dyDescent="0.3">
      <c r="A33">
        <v>2022</v>
      </c>
      <c r="B33" t="s">
        <v>16</v>
      </c>
      <c r="C33" t="s">
        <v>23</v>
      </c>
      <c r="D33" t="s">
        <v>26</v>
      </c>
      <c r="E33">
        <f t="shared" si="0"/>
        <v>9</v>
      </c>
      <c r="F33" t="str">
        <f t="shared" si="1"/>
        <v>Product B</v>
      </c>
      <c r="G33">
        <f t="shared" si="2"/>
        <v>9</v>
      </c>
      <c r="H33">
        <v>155680</v>
      </c>
      <c r="I33">
        <v>116717</v>
      </c>
      <c r="J33">
        <v>38963</v>
      </c>
      <c r="K33">
        <v>11</v>
      </c>
      <c r="O33">
        <v>2022</v>
      </c>
      <c r="P33" t="s">
        <v>16</v>
      </c>
      <c r="Q33" t="s">
        <v>23</v>
      </c>
      <c r="R33" t="s">
        <v>26</v>
      </c>
      <c r="S33">
        <f t="shared" si="3"/>
        <v>9</v>
      </c>
      <c r="T33" t="str">
        <f t="shared" si="4"/>
        <v>Product B</v>
      </c>
      <c r="U33">
        <f t="shared" si="5"/>
        <v>9</v>
      </c>
      <c r="V33">
        <v>155680</v>
      </c>
      <c r="W33">
        <v>116717</v>
      </c>
      <c r="X33">
        <v>38963</v>
      </c>
      <c r="Y33">
        <v>11</v>
      </c>
    </row>
    <row r="34" spans="1:25" x14ac:dyDescent="0.3">
      <c r="A34">
        <v>2023</v>
      </c>
      <c r="B34" t="s">
        <v>9</v>
      </c>
      <c r="C34" t="s">
        <v>21</v>
      </c>
      <c r="D34" t="s">
        <v>26</v>
      </c>
      <c r="E34">
        <f t="shared" si="0"/>
        <v>9</v>
      </c>
      <c r="F34" t="str">
        <f t="shared" si="1"/>
        <v>Product B</v>
      </c>
      <c r="G34">
        <f t="shared" si="2"/>
        <v>9</v>
      </c>
      <c r="H34">
        <v>170467</v>
      </c>
      <c r="I34">
        <v>102970</v>
      </c>
      <c r="J34">
        <v>67497</v>
      </c>
      <c r="K34">
        <v>26</v>
      </c>
      <c r="O34">
        <v>2023</v>
      </c>
      <c r="P34" t="s">
        <v>9</v>
      </c>
      <c r="Q34" t="s">
        <v>21</v>
      </c>
      <c r="R34" t="s">
        <v>26</v>
      </c>
      <c r="S34">
        <f t="shared" si="3"/>
        <v>9</v>
      </c>
      <c r="T34" t="str">
        <f t="shared" si="4"/>
        <v>Product B</v>
      </c>
      <c r="U34">
        <f t="shared" si="5"/>
        <v>9</v>
      </c>
      <c r="V34">
        <v>170467</v>
      </c>
      <c r="W34">
        <v>102970</v>
      </c>
      <c r="X34">
        <v>67497</v>
      </c>
      <c r="Y34">
        <v>26</v>
      </c>
    </row>
    <row r="35" spans="1:25" x14ac:dyDescent="0.3">
      <c r="A35">
        <v>2022</v>
      </c>
      <c r="B35" t="s">
        <v>8</v>
      </c>
      <c r="C35" t="s">
        <v>21</v>
      </c>
      <c r="D35" t="s">
        <v>24</v>
      </c>
      <c r="E35">
        <f t="shared" si="0"/>
        <v>9</v>
      </c>
      <c r="F35" t="str">
        <f t="shared" si="1"/>
        <v>Product A</v>
      </c>
      <c r="G35">
        <f t="shared" si="2"/>
        <v>9</v>
      </c>
      <c r="H35">
        <v>165733</v>
      </c>
      <c r="I35">
        <v>93509</v>
      </c>
      <c r="J35">
        <v>72224</v>
      </c>
      <c r="K35">
        <v>20</v>
      </c>
      <c r="O35">
        <v>2022</v>
      </c>
      <c r="P35" t="s">
        <v>8</v>
      </c>
      <c r="Q35" t="s">
        <v>21</v>
      </c>
      <c r="R35" t="s">
        <v>24</v>
      </c>
      <c r="S35">
        <f t="shared" si="3"/>
        <v>9</v>
      </c>
      <c r="T35" t="str">
        <f t="shared" si="4"/>
        <v>Product A</v>
      </c>
      <c r="U35">
        <f t="shared" si="5"/>
        <v>9</v>
      </c>
      <c r="V35">
        <v>165733</v>
      </c>
      <c r="W35">
        <v>93509</v>
      </c>
      <c r="X35">
        <v>72224</v>
      </c>
      <c r="Y35">
        <v>20</v>
      </c>
    </row>
    <row r="36" spans="1:25" x14ac:dyDescent="0.3">
      <c r="A36">
        <v>2022</v>
      </c>
      <c r="B36" t="s">
        <v>11</v>
      </c>
      <c r="C36" t="s">
        <v>23</v>
      </c>
      <c r="D36" t="s">
        <v>25</v>
      </c>
      <c r="E36">
        <f t="shared" si="0"/>
        <v>9</v>
      </c>
      <c r="F36" t="str">
        <f t="shared" si="1"/>
        <v>Product C</v>
      </c>
      <c r="G36">
        <f t="shared" si="2"/>
        <v>9</v>
      </c>
      <c r="H36">
        <v>186202</v>
      </c>
      <c r="I36">
        <v>114357</v>
      </c>
      <c r="J36">
        <v>71845</v>
      </c>
      <c r="K36">
        <v>25</v>
      </c>
      <c r="O36">
        <v>2022</v>
      </c>
      <c r="P36" t="s">
        <v>11</v>
      </c>
      <c r="Q36" t="s">
        <v>23</v>
      </c>
      <c r="R36" t="s">
        <v>25</v>
      </c>
      <c r="S36">
        <f t="shared" si="3"/>
        <v>9</v>
      </c>
      <c r="T36" t="str">
        <f t="shared" si="4"/>
        <v>Product C</v>
      </c>
      <c r="U36">
        <f t="shared" si="5"/>
        <v>9</v>
      </c>
      <c r="V36">
        <v>186202</v>
      </c>
      <c r="W36">
        <v>114357</v>
      </c>
      <c r="X36">
        <v>71845</v>
      </c>
      <c r="Y36">
        <v>25</v>
      </c>
    </row>
    <row r="37" spans="1:25" x14ac:dyDescent="0.3">
      <c r="A37">
        <v>2024</v>
      </c>
      <c r="B37" t="s">
        <v>8</v>
      </c>
      <c r="C37" t="s">
        <v>20</v>
      </c>
      <c r="D37" t="s">
        <v>25</v>
      </c>
      <c r="E37">
        <f t="shared" si="0"/>
        <v>9</v>
      </c>
      <c r="F37" t="str">
        <f t="shared" si="1"/>
        <v>Product C</v>
      </c>
      <c r="G37">
        <f t="shared" si="2"/>
        <v>9</v>
      </c>
      <c r="H37">
        <v>172082</v>
      </c>
      <c r="I37">
        <v>104754</v>
      </c>
      <c r="J37">
        <v>67328</v>
      </c>
      <c r="K37">
        <v>28</v>
      </c>
      <c r="O37">
        <v>2024</v>
      </c>
      <c r="P37" t="s">
        <v>8</v>
      </c>
      <c r="Q37" t="s">
        <v>20</v>
      </c>
      <c r="R37" t="s">
        <v>25</v>
      </c>
      <c r="S37">
        <f t="shared" si="3"/>
        <v>9</v>
      </c>
      <c r="T37" t="str">
        <f t="shared" si="4"/>
        <v>Product C</v>
      </c>
      <c r="U37">
        <f t="shared" si="5"/>
        <v>9</v>
      </c>
      <c r="V37">
        <v>172082</v>
      </c>
      <c r="W37">
        <v>104754</v>
      </c>
      <c r="X37">
        <v>67328</v>
      </c>
      <c r="Y37">
        <v>28</v>
      </c>
    </row>
    <row r="38" spans="1:25" x14ac:dyDescent="0.3">
      <c r="A38">
        <v>2022</v>
      </c>
      <c r="B38" t="s">
        <v>16</v>
      </c>
      <c r="C38" t="s">
        <v>22</v>
      </c>
      <c r="D38" t="s">
        <v>24</v>
      </c>
      <c r="E38">
        <f t="shared" si="0"/>
        <v>9</v>
      </c>
      <c r="F38" t="str">
        <f t="shared" si="1"/>
        <v>Product A</v>
      </c>
      <c r="G38">
        <f t="shared" si="2"/>
        <v>9</v>
      </c>
      <c r="H38">
        <v>183879</v>
      </c>
      <c r="I38">
        <v>75759</v>
      </c>
      <c r="J38">
        <v>108120</v>
      </c>
      <c r="K38">
        <v>48</v>
      </c>
      <c r="O38">
        <v>2022</v>
      </c>
      <c r="P38" t="s">
        <v>16</v>
      </c>
      <c r="Q38" t="s">
        <v>22</v>
      </c>
      <c r="R38" t="s">
        <v>24</v>
      </c>
      <c r="S38">
        <f t="shared" si="3"/>
        <v>9</v>
      </c>
      <c r="T38" t="str">
        <f t="shared" si="4"/>
        <v>Product A</v>
      </c>
      <c r="U38">
        <f t="shared" si="5"/>
        <v>9</v>
      </c>
      <c r="V38">
        <v>183879</v>
      </c>
      <c r="W38">
        <v>75759</v>
      </c>
      <c r="X38">
        <v>108120</v>
      </c>
      <c r="Y38">
        <v>48</v>
      </c>
    </row>
    <row r="39" spans="1:25" x14ac:dyDescent="0.3">
      <c r="A39">
        <v>2024</v>
      </c>
      <c r="B39" t="s">
        <v>11</v>
      </c>
      <c r="C39" t="s">
        <v>21</v>
      </c>
      <c r="D39" t="s">
        <v>25</v>
      </c>
      <c r="E39">
        <f t="shared" si="0"/>
        <v>9</v>
      </c>
      <c r="F39" t="str">
        <f t="shared" si="1"/>
        <v>Product C</v>
      </c>
      <c r="G39">
        <f t="shared" si="2"/>
        <v>9</v>
      </c>
      <c r="H39">
        <v>173656</v>
      </c>
      <c r="I39">
        <v>109384</v>
      </c>
      <c r="J39">
        <v>64272</v>
      </c>
      <c r="K39">
        <v>59</v>
      </c>
      <c r="O39">
        <v>2024</v>
      </c>
      <c r="P39" t="s">
        <v>11</v>
      </c>
      <c r="Q39" t="s">
        <v>21</v>
      </c>
      <c r="R39" t="s">
        <v>25</v>
      </c>
      <c r="S39">
        <f t="shared" si="3"/>
        <v>9</v>
      </c>
      <c r="T39" t="str">
        <f t="shared" si="4"/>
        <v>Product C</v>
      </c>
      <c r="U39">
        <f t="shared" si="5"/>
        <v>9</v>
      </c>
      <c r="V39">
        <v>173656</v>
      </c>
      <c r="W39">
        <v>109384</v>
      </c>
      <c r="X39">
        <v>64272</v>
      </c>
      <c r="Y39">
        <v>59</v>
      </c>
    </row>
    <row r="40" spans="1:25" x14ac:dyDescent="0.3">
      <c r="A40">
        <v>2023</v>
      </c>
      <c r="B40" t="s">
        <v>14</v>
      </c>
      <c r="C40" t="s">
        <v>22</v>
      </c>
      <c r="D40" t="s">
        <v>24</v>
      </c>
      <c r="E40">
        <f t="shared" si="0"/>
        <v>9</v>
      </c>
      <c r="F40" t="str">
        <f t="shared" si="1"/>
        <v>Product A</v>
      </c>
      <c r="G40">
        <f t="shared" si="2"/>
        <v>9</v>
      </c>
      <c r="H40">
        <v>130306</v>
      </c>
      <c r="I40">
        <v>86646</v>
      </c>
      <c r="J40">
        <v>43660</v>
      </c>
      <c r="K40">
        <v>25</v>
      </c>
      <c r="O40">
        <v>2023</v>
      </c>
      <c r="P40" t="s">
        <v>14</v>
      </c>
      <c r="Q40" t="s">
        <v>22</v>
      </c>
      <c r="R40" t="s">
        <v>24</v>
      </c>
      <c r="S40">
        <f t="shared" si="3"/>
        <v>9</v>
      </c>
      <c r="T40" t="str">
        <f t="shared" si="4"/>
        <v>Product A</v>
      </c>
      <c r="U40">
        <f t="shared" si="5"/>
        <v>9</v>
      </c>
      <c r="V40">
        <v>130306</v>
      </c>
      <c r="W40">
        <v>86646</v>
      </c>
      <c r="X40">
        <v>43660</v>
      </c>
      <c r="Y40">
        <v>25</v>
      </c>
    </row>
    <row r="41" spans="1:25" x14ac:dyDescent="0.3">
      <c r="A41">
        <v>2022</v>
      </c>
      <c r="B41" t="s">
        <v>15</v>
      </c>
      <c r="C41" t="s">
        <v>23</v>
      </c>
      <c r="D41" t="s">
        <v>24</v>
      </c>
      <c r="E41">
        <f t="shared" si="0"/>
        <v>9</v>
      </c>
      <c r="F41" t="str">
        <f t="shared" si="1"/>
        <v>Product A</v>
      </c>
      <c r="G41">
        <f t="shared" si="2"/>
        <v>9</v>
      </c>
      <c r="H41">
        <v>131616</v>
      </c>
      <c r="I41">
        <v>108191</v>
      </c>
      <c r="J41">
        <v>23425</v>
      </c>
      <c r="K41">
        <v>21</v>
      </c>
      <c r="O41">
        <v>2022</v>
      </c>
      <c r="P41" t="s">
        <v>15</v>
      </c>
      <c r="Q41" t="s">
        <v>23</v>
      </c>
      <c r="R41" t="s">
        <v>24</v>
      </c>
      <c r="S41">
        <f t="shared" si="3"/>
        <v>9</v>
      </c>
      <c r="T41" t="str">
        <f t="shared" si="4"/>
        <v>Product A</v>
      </c>
      <c r="U41">
        <f t="shared" si="5"/>
        <v>9</v>
      </c>
      <c r="V41">
        <v>131616</v>
      </c>
      <c r="W41">
        <v>108191</v>
      </c>
      <c r="X41">
        <v>23425</v>
      </c>
      <c r="Y41">
        <v>21</v>
      </c>
    </row>
    <row r="42" spans="1:25" x14ac:dyDescent="0.3">
      <c r="A42">
        <v>2024</v>
      </c>
      <c r="B42" t="s">
        <v>9</v>
      </c>
      <c r="C42" t="s">
        <v>21</v>
      </c>
      <c r="D42" t="s">
        <v>25</v>
      </c>
      <c r="E42">
        <f t="shared" si="0"/>
        <v>9</v>
      </c>
      <c r="F42" t="str">
        <f t="shared" si="1"/>
        <v>Product C</v>
      </c>
      <c r="G42">
        <f t="shared" si="2"/>
        <v>9</v>
      </c>
      <c r="H42">
        <v>143016</v>
      </c>
      <c r="I42">
        <v>77400</v>
      </c>
      <c r="J42">
        <v>65616</v>
      </c>
      <c r="K42">
        <v>44</v>
      </c>
      <c r="O42">
        <v>2024</v>
      </c>
      <c r="P42" t="s">
        <v>9</v>
      </c>
      <c r="Q42" t="s">
        <v>21</v>
      </c>
      <c r="R42" t="s">
        <v>25</v>
      </c>
      <c r="S42">
        <f t="shared" si="3"/>
        <v>9</v>
      </c>
      <c r="T42" t="str">
        <f t="shared" si="4"/>
        <v>Product C</v>
      </c>
      <c r="U42">
        <f t="shared" si="5"/>
        <v>9</v>
      </c>
      <c r="V42">
        <v>143016</v>
      </c>
      <c r="W42">
        <v>77400</v>
      </c>
      <c r="X42">
        <v>65616</v>
      </c>
      <c r="Y42">
        <v>44</v>
      </c>
    </row>
    <row r="43" spans="1:25" x14ac:dyDescent="0.3">
      <c r="A43">
        <v>2023</v>
      </c>
      <c r="B43" t="s">
        <v>10</v>
      </c>
      <c r="C43" t="s">
        <v>23</v>
      </c>
      <c r="D43" t="s">
        <v>26</v>
      </c>
      <c r="E43">
        <f t="shared" si="0"/>
        <v>9</v>
      </c>
      <c r="F43" t="str">
        <f t="shared" si="1"/>
        <v>Product B</v>
      </c>
      <c r="G43">
        <f t="shared" si="2"/>
        <v>9</v>
      </c>
      <c r="H43">
        <v>159040</v>
      </c>
      <c r="I43">
        <v>82183</v>
      </c>
      <c r="J43">
        <v>76857</v>
      </c>
      <c r="K43">
        <v>20</v>
      </c>
      <c r="O43">
        <v>2023</v>
      </c>
      <c r="P43" t="s">
        <v>10</v>
      </c>
      <c r="Q43" t="s">
        <v>23</v>
      </c>
      <c r="R43" t="s">
        <v>26</v>
      </c>
      <c r="S43">
        <f t="shared" si="3"/>
        <v>9</v>
      </c>
      <c r="T43" t="str">
        <f t="shared" si="4"/>
        <v>Product B</v>
      </c>
      <c r="U43">
        <f t="shared" si="5"/>
        <v>9</v>
      </c>
      <c r="V43">
        <v>159040</v>
      </c>
      <c r="W43">
        <v>82183</v>
      </c>
      <c r="X43">
        <v>76857</v>
      </c>
      <c r="Y43">
        <v>20</v>
      </c>
    </row>
    <row r="44" spans="1:25" x14ac:dyDescent="0.3">
      <c r="A44">
        <v>2023</v>
      </c>
      <c r="B44" t="s">
        <v>12</v>
      </c>
      <c r="C44" t="s">
        <v>23</v>
      </c>
      <c r="D44" t="s">
        <v>24</v>
      </c>
      <c r="E44">
        <f t="shared" si="0"/>
        <v>9</v>
      </c>
      <c r="F44" t="str">
        <f t="shared" si="1"/>
        <v>Product A</v>
      </c>
      <c r="G44">
        <f t="shared" si="2"/>
        <v>9</v>
      </c>
      <c r="H44">
        <v>102557</v>
      </c>
      <c r="I44">
        <v>108360</v>
      </c>
      <c r="J44">
        <v>-5803</v>
      </c>
      <c r="K44">
        <v>44</v>
      </c>
      <c r="O44">
        <v>2023</v>
      </c>
      <c r="P44" t="s">
        <v>12</v>
      </c>
      <c r="Q44" t="s">
        <v>23</v>
      </c>
      <c r="R44" t="s">
        <v>24</v>
      </c>
      <c r="S44">
        <f t="shared" si="3"/>
        <v>9</v>
      </c>
      <c r="T44" t="str">
        <f t="shared" si="4"/>
        <v>Product A</v>
      </c>
      <c r="U44">
        <f t="shared" si="5"/>
        <v>9</v>
      </c>
      <c r="V44">
        <v>102557</v>
      </c>
      <c r="W44">
        <v>108360</v>
      </c>
      <c r="X44">
        <v>-5803</v>
      </c>
      <c r="Y44">
        <v>44</v>
      </c>
    </row>
    <row r="45" spans="1:25" x14ac:dyDescent="0.3">
      <c r="A45">
        <v>2023</v>
      </c>
      <c r="B45" t="s">
        <v>15</v>
      </c>
      <c r="C45" t="s">
        <v>20</v>
      </c>
      <c r="D45" t="s">
        <v>24</v>
      </c>
      <c r="E45">
        <f t="shared" si="0"/>
        <v>9</v>
      </c>
      <c r="F45" t="str">
        <f t="shared" si="1"/>
        <v>Product A</v>
      </c>
      <c r="G45">
        <f t="shared" si="2"/>
        <v>9</v>
      </c>
      <c r="H45">
        <v>177505</v>
      </c>
      <c r="I45">
        <v>72869</v>
      </c>
      <c r="J45">
        <v>104636</v>
      </c>
      <c r="K45">
        <v>44</v>
      </c>
      <c r="O45">
        <v>2023</v>
      </c>
      <c r="P45" t="s">
        <v>15</v>
      </c>
      <c r="Q45" t="s">
        <v>20</v>
      </c>
      <c r="R45" t="s">
        <v>24</v>
      </c>
      <c r="S45">
        <f t="shared" si="3"/>
        <v>9</v>
      </c>
      <c r="T45" t="str">
        <f t="shared" si="4"/>
        <v>Product A</v>
      </c>
      <c r="U45">
        <f t="shared" si="5"/>
        <v>9</v>
      </c>
      <c r="V45">
        <v>177505</v>
      </c>
      <c r="W45">
        <v>72869</v>
      </c>
      <c r="X45">
        <v>104636</v>
      </c>
      <c r="Y45">
        <v>44</v>
      </c>
    </row>
    <row r="46" spans="1:25" x14ac:dyDescent="0.3">
      <c r="A46">
        <v>2022</v>
      </c>
      <c r="B46" t="s">
        <v>8</v>
      </c>
      <c r="C46" t="s">
        <v>22</v>
      </c>
      <c r="D46" t="s">
        <v>24</v>
      </c>
      <c r="E46">
        <f t="shared" si="0"/>
        <v>9</v>
      </c>
      <c r="F46" t="str">
        <f t="shared" si="1"/>
        <v>Product A</v>
      </c>
      <c r="G46">
        <f t="shared" si="2"/>
        <v>9</v>
      </c>
      <c r="H46">
        <v>190272</v>
      </c>
      <c r="I46">
        <v>108467</v>
      </c>
      <c r="J46">
        <v>81805</v>
      </c>
      <c r="K46">
        <v>42</v>
      </c>
      <c r="O46">
        <v>2022</v>
      </c>
      <c r="P46" t="s">
        <v>8</v>
      </c>
      <c r="Q46" t="s">
        <v>22</v>
      </c>
      <c r="R46" t="s">
        <v>24</v>
      </c>
      <c r="S46">
        <f t="shared" si="3"/>
        <v>9</v>
      </c>
      <c r="T46" t="str">
        <f t="shared" si="4"/>
        <v>Product A</v>
      </c>
      <c r="U46">
        <f t="shared" si="5"/>
        <v>9</v>
      </c>
      <c r="V46">
        <v>190272</v>
      </c>
      <c r="W46">
        <v>108467</v>
      </c>
      <c r="X46">
        <v>81805</v>
      </c>
      <c r="Y46">
        <v>42</v>
      </c>
    </row>
    <row r="47" spans="1:25" x14ac:dyDescent="0.3">
      <c r="A47">
        <v>2024</v>
      </c>
      <c r="B47" t="s">
        <v>12</v>
      </c>
      <c r="C47" t="s">
        <v>20</v>
      </c>
      <c r="D47" t="s">
        <v>25</v>
      </c>
      <c r="E47">
        <f t="shared" si="0"/>
        <v>9</v>
      </c>
      <c r="F47" t="str">
        <f t="shared" si="1"/>
        <v>Product C</v>
      </c>
      <c r="G47">
        <f t="shared" si="2"/>
        <v>9</v>
      </c>
      <c r="H47">
        <v>186416</v>
      </c>
      <c r="I47">
        <v>74735</v>
      </c>
      <c r="J47">
        <v>111681</v>
      </c>
      <c r="K47">
        <v>42</v>
      </c>
      <c r="O47">
        <v>2024</v>
      </c>
      <c r="P47" t="s">
        <v>12</v>
      </c>
      <c r="Q47" t="s">
        <v>20</v>
      </c>
      <c r="R47" t="s">
        <v>25</v>
      </c>
      <c r="S47">
        <f t="shared" si="3"/>
        <v>9</v>
      </c>
      <c r="T47" t="str">
        <f t="shared" si="4"/>
        <v>Product C</v>
      </c>
      <c r="U47">
        <f t="shared" si="5"/>
        <v>9</v>
      </c>
      <c r="V47">
        <v>186416</v>
      </c>
      <c r="W47">
        <v>74735</v>
      </c>
      <c r="X47">
        <v>111681</v>
      </c>
      <c r="Y47">
        <v>42</v>
      </c>
    </row>
    <row r="48" spans="1:25" x14ac:dyDescent="0.3">
      <c r="A48">
        <v>2024</v>
      </c>
      <c r="B48" t="s">
        <v>19</v>
      </c>
      <c r="C48" t="s">
        <v>22</v>
      </c>
      <c r="D48" t="s">
        <v>26</v>
      </c>
      <c r="E48">
        <f t="shared" si="0"/>
        <v>9</v>
      </c>
      <c r="F48" t="str">
        <f t="shared" si="1"/>
        <v>Product B</v>
      </c>
      <c r="G48">
        <f t="shared" si="2"/>
        <v>9</v>
      </c>
      <c r="H48">
        <v>119830</v>
      </c>
      <c r="I48">
        <v>87429</v>
      </c>
      <c r="J48">
        <v>32401</v>
      </c>
      <c r="K48">
        <v>55</v>
      </c>
      <c r="O48">
        <v>2024</v>
      </c>
      <c r="P48" t="s">
        <v>19</v>
      </c>
      <c r="Q48" t="s">
        <v>22</v>
      </c>
      <c r="R48" t="s">
        <v>26</v>
      </c>
      <c r="S48">
        <f t="shared" si="3"/>
        <v>9</v>
      </c>
      <c r="T48" t="str">
        <f t="shared" si="4"/>
        <v>Product B</v>
      </c>
      <c r="U48">
        <f t="shared" si="5"/>
        <v>9</v>
      </c>
      <c r="V48">
        <v>119830</v>
      </c>
      <c r="W48">
        <v>87429</v>
      </c>
      <c r="X48">
        <v>32401</v>
      </c>
      <c r="Y48">
        <v>55</v>
      </c>
    </row>
    <row r="49" spans="1:25" x14ac:dyDescent="0.3">
      <c r="A49">
        <v>2023</v>
      </c>
      <c r="B49" t="s">
        <v>12</v>
      </c>
      <c r="C49" t="s">
        <v>21</v>
      </c>
      <c r="D49" t="s">
        <v>26</v>
      </c>
      <c r="E49">
        <f t="shared" si="0"/>
        <v>9</v>
      </c>
      <c r="F49" t="str">
        <f t="shared" si="1"/>
        <v>Product B</v>
      </c>
      <c r="G49">
        <f t="shared" si="2"/>
        <v>9</v>
      </c>
      <c r="H49">
        <v>176213</v>
      </c>
      <c r="I49">
        <v>75895</v>
      </c>
      <c r="J49">
        <v>100318</v>
      </c>
      <c r="K49">
        <v>36</v>
      </c>
      <c r="O49">
        <v>2023</v>
      </c>
      <c r="P49" t="s">
        <v>12</v>
      </c>
      <c r="Q49" t="s">
        <v>21</v>
      </c>
      <c r="R49" t="s">
        <v>26</v>
      </c>
      <c r="S49">
        <f t="shared" si="3"/>
        <v>9</v>
      </c>
      <c r="T49" t="str">
        <f t="shared" si="4"/>
        <v>Product B</v>
      </c>
      <c r="U49">
        <f t="shared" si="5"/>
        <v>9</v>
      </c>
      <c r="V49">
        <v>176213</v>
      </c>
      <c r="W49">
        <v>75895</v>
      </c>
      <c r="X49">
        <v>100318</v>
      </c>
      <c r="Y49">
        <v>36</v>
      </c>
    </row>
    <row r="50" spans="1:25" x14ac:dyDescent="0.3">
      <c r="A50">
        <v>2022</v>
      </c>
      <c r="B50" t="s">
        <v>16</v>
      </c>
      <c r="C50" t="s">
        <v>23</v>
      </c>
      <c r="D50" t="s">
        <v>24</v>
      </c>
      <c r="E50">
        <f t="shared" si="0"/>
        <v>9</v>
      </c>
      <c r="F50" t="str">
        <f t="shared" si="1"/>
        <v>Product A</v>
      </c>
      <c r="G50">
        <f t="shared" si="2"/>
        <v>9</v>
      </c>
      <c r="H50">
        <v>139790</v>
      </c>
      <c r="I50">
        <v>111919</v>
      </c>
      <c r="J50">
        <v>27871</v>
      </c>
      <c r="K50">
        <v>42</v>
      </c>
      <c r="O50">
        <v>2022</v>
      </c>
      <c r="P50" t="s">
        <v>16</v>
      </c>
      <c r="Q50" t="s">
        <v>23</v>
      </c>
      <c r="R50" t="s">
        <v>24</v>
      </c>
      <c r="S50">
        <f t="shared" si="3"/>
        <v>9</v>
      </c>
      <c r="T50" t="str">
        <f t="shared" si="4"/>
        <v>Product A</v>
      </c>
      <c r="U50">
        <f t="shared" si="5"/>
        <v>9</v>
      </c>
      <c r="V50">
        <v>139790</v>
      </c>
      <c r="W50">
        <v>111919</v>
      </c>
      <c r="X50">
        <v>27871</v>
      </c>
      <c r="Y50">
        <v>42</v>
      </c>
    </row>
    <row r="51" spans="1:25" x14ac:dyDescent="0.3">
      <c r="A51">
        <v>2024</v>
      </c>
      <c r="B51" t="s">
        <v>8</v>
      </c>
      <c r="C51" t="s">
        <v>22</v>
      </c>
      <c r="D51" t="s">
        <v>24</v>
      </c>
      <c r="E51">
        <f t="shared" si="0"/>
        <v>9</v>
      </c>
      <c r="F51" t="str">
        <f t="shared" si="1"/>
        <v>Product A</v>
      </c>
      <c r="G51">
        <f t="shared" si="2"/>
        <v>9</v>
      </c>
      <c r="H51">
        <v>173744</v>
      </c>
      <c r="I51">
        <v>88589</v>
      </c>
      <c r="J51">
        <v>85155</v>
      </c>
      <c r="K51">
        <v>38</v>
      </c>
      <c r="O51">
        <v>2024</v>
      </c>
      <c r="P51" t="s">
        <v>8</v>
      </c>
      <c r="Q51" t="s">
        <v>22</v>
      </c>
      <c r="R51" t="s">
        <v>24</v>
      </c>
      <c r="S51">
        <f t="shared" si="3"/>
        <v>9</v>
      </c>
      <c r="T51" t="str">
        <f t="shared" si="4"/>
        <v>Product A</v>
      </c>
      <c r="U51">
        <f t="shared" si="5"/>
        <v>9</v>
      </c>
      <c r="V51">
        <v>173744</v>
      </c>
      <c r="W51">
        <v>88589</v>
      </c>
      <c r="X51">
        <v>85155</v>
      </c>
      <c r="Y51">
        <v>38</v>
      </c>
    </row>
    <row r="52" spans="1:25" x14ac:dyDescent="0.3">
      <c r="A52">
        <v>2023</v>
      </c>
      <c r="B52" t="s">
        <v>12</v>
      </c>
      <c r="C52" t="s">
        <v>23</v>
      </c>
      <c r="D52" t="s">
        <v>24</v>
      </c>
      <c r="E52">
        <f t="shared" si="0"/>
        <v>9</v>
      </c>
      <c r="F52" t="str">
        <f t="shared" si="1"/>
        <v>Product A</v>
      </c>
      <c r="G52">
        <f t="shared" si="2"/>
        <v>9</v>
      </c>
      <c r="H52">
        <v>132635</v>
      </c>
      <c r="I52">
        <v>103828</v>
      </c>
      <c r="J52">
        <v>28807</v>
      </c>
      <c r="K52">
        <v>33</v>
      </c>
      <c r="O52">
        <v>2023</v>
      </c>
      <c r="P52" t="s">
        <v>12</v>
      </c>
      <c r="Q52" t="s">
        <v>23</v>
      </c>
      <c r="R52" t="s">
        <v>24</v>
      </c>
      <c r="S52">
        <f t="shared" si="3"/>
        <v>9</v>
      </c>
      <c r="T52" t="str">
        <f t="shared" si="4"/>
        <v>Product A</v>
      </c>
      <c r="U52">
        <f t="shared" si="5"/>
        <v>9</v>
      </c>
      <c r="V52">
        <v>132635</v>
      </c>
      <c r="W52">
        <v>103828</v>
      </c>
      <c r="X52">
        <v>28807</v>
      </c>
      <c r="Y52">
        <v>33</v>
      </c>
    </row>
    <row r="53" spans="1:25" x14ac:dyDescent="0.3">
      <c r="A53">
        <v>2023</v>
      </c>
      <c r="B53" t="s">
        <v>13</v>
      </c>
      <c r="C53" t="s">
        <v>20</v>
      </c>
      <c r="D53" t="s">
        <v>25</v>
      </c>
      <c r="E53">
        <f t="shared" si="0"/>
        <v>9</v>
      </c>
      <c r="F53" t="str">
        <f t="shared" si="1"/>
        <v>Product C</v>
      </c>
      <c r="G53">
        <f t="shared" si="2"/>
        <v>9</v>
      </c>
      <c r="H53">
        <v>166235</v>
      </c>
      <c r="I53">
        <v>70190</v>
      </c>
      <c r="J53">
        <v>96045</v>
      </c>
      <c r="K53">
        <v>30</v>
      </c>
      <c r="O53">
        <v>2023</v>
      </c>
      <c r="P53" t="s">
        <v>13</v>
      </c>
      <c r="Q53" t="s">
        <v>20</v>
      </c>
      <c r="R53" t="s">
        <v>25</v>
      </c>
      <c r="S53">
        <f t="shared" si="3"/>
        <v>9</v>
      </c>
      <c r="T53" t="str">
        <f t="shared" si="4"/>
        <v>Product C</v>
      </c>
      <c r="U53">
        <f t="shared" si="5"/>
        <v>9</v>
      </c>
      <c r="V53">
        <v>166235</v>
      </c>
      <c r="W53">
        <v>70190</v>
      </c>
      <c r="X53">
        <v>96045</v>
      </c>
      <c r="Y53">
        <v>30</v>
      </c>
    </row>
    <row r="54" spans="1:25" x14ac:dyDescent="0.3">
      <c r="A54">
        <v>2022</v>
      </c>
      <c r="B54" t="s">
        <v>12</v>
      </c>
      <c r="C54" t="s">
        <v>21</v>
      </c>
      <c r="D54" t="s">
        <v>26</v>
      </c>
      <c r="E54">
        <f t="shared" si="0"/>
        <v>9</v>
      </c>
      <c r="F54" t="str">
        <f t="shared" si="1"/>
        <v>Product B</v>
      </c>
      <c r="G54">
        <f t="shared" si="2"/>
        <v>9</v>
      </c>
      <c r="H54">
        <v>126641</v>
      </c>
      <c r="I54">
        <v>104584</v>
      </c>
      <c r="J54">
        <v>22057</v>
      </c>
      <c r="K54">
        <v>51</v>
      </c>
      <c r="O54">
        <v>2022</v>
      </c>
      <c r="P54" t="s">
        <v>12</v>
      </c>
      <c r="Q54" t="s">
        <v>21</v>
      </c>
      <c r="R54" t="s">
        <v>26</v>
      </c>
      <c r="S54">
        <f t="shared" si="3"/>
        <v>9</v>
      </c>
      <c r="T54" t="str">
        <f t="shared" si="4"/>
        <v>Product B</v>
      </c>
      <c r="U54">
        <f t="shared" si="5"/>
        <v>9</v>
      </c>
      <c r="V54">
        <v>126641</v>
      </c>
      <c r="W54">
        <v>104584</v>
      </c>
      <c r="X54">
        <v>22057</v>
      </c>
      <c r="Y54">
        <v>51</v>
      </c>
    </row>
    <row r="55" spans="1:25" x14ac:dyDescent="0.3">
      <c r="A55">
        <v>2023</v>
      </c>
      <c r="B55" t="s">
        <v>12</v>
      </c>
      <c r="C55" t="s">
        <v>20</v>
      </c>
      <c r="D55" t="s">
        <v>25</v>
      </c>
      <c r="E55">
        <f t="shared" si="0"/>
        <v>9</v>
      </c>
      <c r="F55" t="str">
        <f t="shared" si="1"/>
        <v>Product C</v>
      </c>
      <c r="G55">
        <f t="shared" si="2"/>
        <v>9</v>
      </c>
      <c r="H55">
        <v>151885</v>
      </c>
      <c r="I55">
        <v>106631</v>
      </c>
      <c r="J55">
        <v>45254</v>
      </c>
      <c r="K55">
        <v>59</v>
      </c>
      <c r="O55">
        <v>2023</v>
      </c>
      <c r="P55" t="s">
        <v>12</v>
      </c>
      <c r="Q55" t="s">
        <v>20</v>
      </c>
      <c r="R55" t="s">
        <v>25</v>
      </c>
      <c r="S55">
        <f t="shared" si="3"/>
        <v>9</v>
      </c>
      <c r="T55" t="str">
        <f t="shared" si="4"/>
        <v>Product C</v>
      </c>
      <c r="U55">
        <f t="shared" si="5"/>
        <v>9</v>
      </c>
      <c r="V55">
        <v>151885</v>
      </c>
      <c r="W55">
        <v>106631</v>
      </c>
      <c r="X55">
        <v>45254</v>
      </c>
      <c r="Y55">
        <v>59</v>
      </c>
    </row>
    <row r="56" spans="1:25" x14ac:dyDescent="0.3">
      <c r="A56">
        <v>2023</v>
      </c>
      <c r="B56" t="s">
        <v>9</v>
      </c>
      <c r="C56" t="s">
        <v>22</v>
      </c>
      <c r="D56" t="s">
        <v>26</v>
      </c>
      <c r="E56">
        <f t="shared" si="0"/>
        <v>9</v>
      </c>
      <c r="F56" t="str">
        <f t="shared" si="1"/>
        <v>Product B</v>
      </c>
      <c r="G56">
        <f t="shared" si="2"/>
        <v>9</v>
      </c>
      <c r="H56">
        <v>135777</v>
      </c>
      <c r="I56">
        <v>86538</v>
      </c>
      <c r="J56">
        <v>49239</v>
      </c>
      <c r="K56">
        <v>51</v>
      </c>
      <c r="O56">
        <v>2023</v>
      </c>
      <c r="P56" t="s">
        <v>9</v>
      </c>
      <c r="Q56" t="s">
        <v>22</v>
      </c>
      <c r="R56" t="s">
        <v>26</v>
      </c>
      <c r="S56">
        <f t="shared" si="3"/>
        <v>9</v>
      </c>
      <c r="T56" t="str">
        <f t="shared" si="4"/>
        <v>Product B</v>
      </c>
      <c r="U56">
        <f t="shared" si="5"/>
        <v>9</v>
      </c>
      <c r="V56">
        <v>135777</v>
      </c>
      <c r="W56">
        <v>86538</v>
      </c>
      <c r="X56">
        <v>49239</v>
      </c>
      <c r="Y56">
        <v>51</v>
      </c>
    </row>
    <row r="57" spans="1:25" x14ac:dyDescent="0.3">
      <c r="A57">
        <v>2022</v>
      </c>
      <c r="B57" t="s">
        <v>10</v>
      </c>
      <c r="C57" t="s">
        <v>23</v>
      </c>
      <c r="D57" t="s">
        <v>26</v>
      </c>
      <c r="E57">
        <f t="shared" si="0"/>
        <v>9</v>
      </c>
      <c r="F57" t="str">
        <f t="shared" si="1"/>
        <v>Product B</v>
      </c>
      <c r="G57">
        <f t="shared" si="2"/>
        <v>9</v>
      </c>
      <c r="H57">
        <v>178069</v>
      </c>
      <c r="I57">
        <v>110111</v>
      </c>
      <c r="J57">
        <v>67958</v>
      </c>
      <c r="K57">
        <v>48</v>
      </c>
      <c r="O57">
        <v>2022</v>
      </c>
      <c r="P57" t="s">
        <v>10</v>
      </c>
      <c r="Q57" t="s">
        <v>23</v>
      </c>
      <c r="R57" t="s">
        <v>26</v>
      </c>
      <c r="S57">
        <f t="shared" si="3"/>
        <v>9</v>
      </c>
      <c r="T57" t="str">
        <f t="shared" si="4"/>
        <v>Product B</v>
      </c>
      <c r="U57">
        <f t="shared" si="5"/>
        <v>9</v>
      </c>
      <c r="V57">
        <v>178069</v>
      </c>
      <c r="W57">
        <v>110111</v>
      </c>
      <c r="X57">
        <v>67958</v>
      </c>
      <c r="Y57">
        <v>48</v>
      </c>
    </row>
    <row r="58" spans="1:25" x14ac:dyDescent="0.3">
      <c r="A58">
        <v>2024</v>
      </c>
      <c r="B58" t="s">
        <v>14</v>
      </c>
      <c r="C58" t="s">
        <v>23</v>
      </c>
      <c r="D58" t="s">
        <v>26</v>
      </c>
      <c r="E58">
        <f t="shared" si="0"/>
        <v>9</v>
      </c>
      <c r="F58" t="str">
        <f t="shared" si="1"/>
        <v>Product B</v>
      </c>
      <c r="G58">
        <f t="shared" si="2"/>
        <v>9</v>
      </c>
      <c r="H58">
        <v>150993</v>
      </c>
      <c r="I58">
        <v>99592</v>
      </c>
      <c r="J58">
        <v>51401</v>
      </c>
      <c r="K58">
        <v>33</v>
      </c>
      <c r="O58">
        <v>2024</v>
      </c>
      <c r="P58" t="s">
        <v>14</v>
      </c>
      <c r="Q58" t="s">
        <v>23</v>
      </c>
      <c r="R58" t="s">
        <v>26</v>
      </c>
      <c r="S58">
        <f t="shared" si="3"/>
        <v>9</v>
      </c>
      <c r="T58" t="str">
        <f t="shared" si="4"/>
        <v>Product B</v>
      </c>
      <c r="U58">
        <f t="shared" si="5"/>
        <v>9</v>
      </c>
      <c r="V58">
        <v>150993</v>
      </c>
      <c r="W58">
        <v>99592</v>
      </c>
      <c r="X58">
        <v>51401</v>
      </c>
      <c r="Y58">
        <v>33</v>
      </c>
    </row>
    <row r="59" spans="1:25" x14ac:dyDescent="0.3">
      <c r="A59">
        <v>2024</v>
      </c>
      <c r="B59" t="s">
        <v>18</v>
      </c>
      <c r="C59" t="s">
        <v>20</v>
      </c>
      <c r="D59" t="s">
        <v>26</v>
      </c>
      <c r="E59">
        <f t="shared" si="0"/>
        <v>9</v>
      </c>
      <c r="F59" t="str">
        <f t="shared" si="1"/>
        <v>Product B</v>
      </c>
      <c r="G59">
        <f t="shared" si="2"/>
        <v>9</v>
      </c>
      <c r="H59">
        <v>170316</v>
      </c>
      <c r="I59">
        <v>72368</v>
      </c>
      <c r="J59">
        <v>97948</v>
      </c>
      <c r="K59">
        <v>17</v>
      </c>
      <c r="O59">
        <v>2024</v>
      </c>
      <c r="P59" t="s">
        <v>18</v>
      </c>
      <c r="Q59" t="s">
        <v>20</v>
      </c>
      <c r="R59" t="s">
        <v>26</v>
      </c>
      <c r="S59">
        <f t="shared" si="3"/>
        <v>9</v>
      </c>
      <c r="T59" t="str">
        <f t="shared" si="4"/>
        <v>Product B</v>
      </c>
      <c r="U59">
        <f t="shared" si="5"/>
        <v>9</v>
      </c>
      <c r="V59">
        <v>170316</v>
      </c>
      <c r="W59">
        <v>72368</v>
      </c>
      <c r="X59">
        <v>97948</v>
      </c>
      <c r="Y59">
        <v>17</v>
      </c>
    </row>
    <row r="60" spans="1:25" x14ac:dyDescent="0.3">
      <c r="A60">
        <v>2023</v>
      </c>
      <c r="B60" t="s">
        <v>11</v>
      </c>
      <c r="C60" t="s">
        <v>22</v>
      </c>
      <c r="D60" t="s">
        <v>25</v>
      </c>
      <c r="E60">
        <f t="shared" si="0"/>
        <v>9</v>
      </c>
      <c r="F60" t="str">
        <f t="shared" si="1"/>
        <v>Product C</v>
      </c>
      <c r="G60">
        <f t="shared" si="2"/>
        <v>9</v>
      </c>
      <c r="H60">
        <v>187922</v>
      </c>
      <c r="I60">
        <v>83403</v>
      </c>
      <c r="J60">
        <v>104519</v>
      </c>
      <c r="K60">
        <v>43</v>
      </c>
      <c r="O60">
        <v>2023</v>
      </c>
      <c r="P60" t="s">
        <v>11</v>
      </c>
      <c r="Q60" t="s">
        <v>22</v>
      </c>
      <c r="R60" t="s">
        <v>25</v>
      </c>
      <c r="S60">
        <f t="shared" si="3"/>
        <v>9</v>
      </c>
      <c r="T60" t="str">
        <f t="shared" si="4"/>
        <v>Product C</v>
      </c>
      <c r="U60">
        <f t="shared" si="5"/>
        <v>9</v>
      </c>
      <c r="V60">
        <v>187922</v>
      </c>
      <c r="W60">
        <v>83403</v>
      </c>
      <c r="X60">
        <v>104519</v>
      </c>
      <c r="Y60">
        <v>43</v>
      </c>
    </row>
    <row r="61" spans="1:25" x14ac:dyDescent="0.3">
      <c r="A61">
        <v>2024</v>
      </c>
      <c r="B61" t="s">
        <v>19</v>
      </c>
      <c r="C61" t="s">
        <v>22</v>
      </c>
      <c r="D61" t="s">
        <v>26</v>
      </c>
      <c r="E61">
        <f t="shared" si="0"/>
        <v>9</v>
      </c>
      <c r="F61" t="str">
        <f t="shared" si="1"/>
        <v>Product B</v>
      </c>
      <c r="G61">
        <f t="shared" si="2"/>
        <v>9</v>
      </c>
      <c r="H61">
        <v>193848</v>
      </c>
      <c r="I61">
        <v>119726</v>
      </c>
      <c r="J61">
        <v>74122</v>
      </c>
      <c r="K61">
        <v>31</v>
      </c>
      <c r="O61">
        <v>2024</v>
      </c>
      <c r="P61" t="s">
        <v>19</v>
      </c>
      <c r="Q61" t="s">
        <v>22</v>
      </c>
      <c r="R61" t="s">
        <v>26</v>
      </c>
      <c r="S61">
        <f t="shared" si="3"/>
        <v>9</v>
      </c>
      <c r="T61" t="str">
        <f t="shared" si="4"/>
        <v>Product B</v>
      </c>
      <c r="U61">
        <f t="shared" si="5"/>
        <v>9</v>
      </c>
      <c r="V61">
        <v>193848</v>
      </c>
      <c r="W61">
        <v>119726</v>
      </c>
      <c r="X61">
        <v>74122</v>
      </c>
      <c r="Y61">
        <v>31</v>
      </c>
    </row>
    <row r="62" spans="1:25" x14ac:dyDescent="0.3">
      <c r="A62">
        <v>2023</v>
      </c>
      <c r="B62" t="s">
        <v>16</v>
      </c>
      <c r="C62" t="s">
        <v>20</v>
      </c>
      <c r="D62" t="s">
        <v>24</v>
      </c>
      <c r="E62">
        <f t="shared" si="0"/>
        <v>9</v>
      </c>
      <c r="F62" t="str">
        <f t="shared" si="1"/>
        <v>Product A</v>
      </c>
      <c r="G62">
        <f t="shared" si="2"/>
        <v>9</v>
      </c>
      <c r="H62">
        <v>170313</v>
      </c>
      <c r="I62">
        <v>99749</v>
      </c>
      <c r="J62">
        <v>70564</v>
      </c>
      <c r="K62">
        <v>52</v>
      </c>
      <c r="O62">
        <v>2023</v>
      </c>
      <c r="P62" t="s">
        <v>16</v>
      </c>
      <c r="Q62" t="s">
        <v>20</v>
      </c>
      <c r="R62" t="s">
        <v>24</v>
      </c>
      <c r="S62">
        <f t="shared" si="3"/>
        <v>9</v>
      </c>
      <c r="T62" t="str">
        <f t="shared" si="4"/>
        <v>Product A</v>
      </c>
      <c r="U62">
        <f t="shared" si="5"/>
        <v>9</v>
      </c>
      <c r="V62">
        <v>170313</v>
      </c>
      <c r="W62">
        <v>99749</v>
      </c>
      <c r="X62">
        <v>70564</v>
      </c>
      <c r="Y62">
        <v>52</v>
      </c>
    </row>
    <row r="63" spans="1:25" x14ac:dyDescent="0.3">
      <c r="A63">
        <v>2022</v>
      </c>
      <c r="B63" t="s">
        <v>10</v>
      </c>
      <c r="C63" t="s">
        <v>23</v>
      </c>
      <c r="D63" t="s">
        <v>25</v>
      </c>
      <c r="E63">
        <f t="shared" si="0"/>
        <v>9</v>
      </c>
      <c r="F63" t="str">
        <f t="shared" si="1"/>
        <v>Product C</v>
      </c>
      <c r="G63">
        <f t="shared" si="2"/>
        <v>9</v>
      </c>
      <c r="H63">
        <v>119508</v>
      </c>
      <c r="I63">
        <v>73051</v>
      </c>
      <c r="J63">
        <v>46457</v>
      </c>
      <c r="K63">
        <v>53</v>
      </c>
      <c r="O63">
        <v>2022</v>
      </c>
      <c r="P63" t="s">
        <v>10</v>
      </c>
      <c r="Q63" t="s">
        <v>23</v>
      </c>
      <c r="R63" t="s">
        <v>25</v>
      </c>
      <c r="S63">
        <f t="shared" si="3"/>
        <v>9</v>
      </c>
      <c r="T63" t="str">
        <f t="shared" si="4"/>
        <v>Product C</v>
      </c>
      <c r="U63">
        <f t="shared" si="5"/>
        <v>9</v>
      </c>
      <c r="V63">
        <v>119508</v>
      </c>
      <c r="W63">
        <v>73051</v>
      </c>
      <c r="X63">
        <v>46457</v>
      </c>
      <c r="Y63">
        <v>53</v>
      </c>
    </row>
    <row r="64" spans="1:25" x14ac:dyDescent="0.3">
      <c r="A64">
        <v>2023</v>
      </c>
      <c r="B64" t="s">
        <v>8</v>
      </c>
      <c r="C64" t="s">
        <v>21</v>
      </c>
      <c r="D64" t="s">
        <v>24</v>
      </c>
      <c r="E64">
        <f t="shared" si="0"/>
        <v>9</v>
      </c>
      <c r="F64" t="str">
        <f t="shared" si="1"/>
        <v>Product A</v>
      </c>
      <c r="G64">
        <f t="shared" si="2"/>
        <v>9</v>
      </c>
      <c r="H64">
        <v>132093</v>
      </c>
      <c r="I64">
        <v>74142</v>
      </c>
      <c r="J64">
        <v>57951</v>
      </c>
      <c r="K64">
        <v>44</v>
      </c>
      <c r="O64">
        <v>2023</v>
      </c>
      <c r="P64" t="s">
        <v>8</v>
      </c>
      <c r="Q64" t="s">
        <v>21</v>
      </c>
      <c r="R64" t="s">
        <v>24</v>
      </c>
      <c r="S64">
        <f t="shared" si="3"/>
        <v>9</v>
      </c>
      <c r="T64" t="str">
        <f t="shared" si="4"/>
        <v>Product A</v>
      </c>
      <c r="U64">
        <f t="shared" si="5"/>
        <v>9</v>
      </c>
      <c r="V64">
        <v>132093</v>
      </c>
      <c r="W64">
        <v>74142</v>
      </c>
      <c r="X64">
        <v>57951</v>
      </c>
      <c r="Y64">
        <v>44</v>
      </c>
    </row>
    <row r="65" spans="1:25" x14ac:dyDescent="0.3">
      <c r="A65">
        <v>2023</v>
      </c>
      <c r="B65" t="s">
        <v>11</v>
      </c>
      <c r="C65" t="s">
        <v>20</v>
      </c>
      <c r="D65" t="s">
        <v>25</v>
      </c>
      <c r="E65">
        <f t="shared" si="0"/>
        <v>9</v>
      </c>
      <c r="F65" t="str">
        <f t="shared" si="1"/>
        <v>Product C</v>
      </c>
      <c r="G65">
        <f t="shared" si="2"/>
        <v>9</v>
      </c>
      <c r="H65">
        <v>183613</v>
      </c>
      <c r="I65">
        <v>96258</v>
      </c>
      <c r="J65">
        <v>87355</v>
      </c>
      <c r="K65">
        <v>26</v>
      </c>
      <c r="O65">
        <v>2023</v>
      </c>
      <c r="P65" t="s">
        <v>11</v>
      </c>
      <c r="Q65" t="s">
        <v>20</v>
      </c>
      <c r="R65" t="s">
        <v>25</v>
      </c>
      <c r="S65">
        <f t="shared" si="3"/>
        <v>9</v>
      </c>
      <c r="T65" t="str">
        <f t="shared" si="4"/>
        <v>Product C</v>
      </c>
      <c r="U65">
        <f t="shared" si="5"/>
        <v>9</v>
      </c>
      <c r="V65">
        <v>183613</v>
      </c>
      <c r="W65">
        <v>96258</v>
      </c>
      <c r="X65">
        <v>87355</v>
      </c>
      <c r="Y65">
        <v>26</v>
      </c>
    </row>
    <row r="66" spans="1:25" x14ac:dyDescent="0.3">
      <c r="A66">
        <v>2024</v>
      </c>
      <c r="B66" t="s">
        <v>11</v>
      </c>
      <c r="C66" t="s">
        <v>23</v>
      </c>
      <c r="D66" t="s">
        <v>26</v>
      </c>
      <c r="E66">
        <f t="shared" si="0"/>
        <v>9</v>
      </c>
      <c r="F66" t="str">
        <f t="shared" si="1"/>
        <v>Product B</v>
      </c>
      <c r="G66">
        <f t="shared" si="2"/>
        <v>9</v>
      </c>
      <c r="H66">
        <v>125945</v>
      </c>
      <c r="I66">
        <v>95316</v>
      </c>
      <c r="J66">
        <v>30629</v>
      </c>
      <c r="K66">
        <v>35</v>
      </c>
      <c r="O66">
        <v>2024</v>
      </c>
      <c r="P66" t="s">
        <v>11</v>
      </c>
      <c r="Q66" t="s">
        <v>23</v>
      </c>
      <c r="R66" t="s">
        <v>26</v>
      </c>
      <c r="S66">
        <f t="shared" si="3"/>
        <v>9</v>
      </c>
      <c r="T66" t="str">
        <f t="shared" si="4"/>
        <v>Product B</v>
      </c>
      <c r="U66">
        <f t="shared" si="5"/>
        <v>9</v>
      </c>
      <c r="V66">
        <v>125945</v>
      </c>
      <c r="W66">
        <v>95316</v>
      </c>
      <c r="X66">
        <v>30629</v>
      </c>
      <c r="Y66">
        <v>35</v>
      </c>
    </row>
    <row r="67" spans="1:25" x14ac:dyDescent="0.3">
      <c r="A67">
        <v>2024</v>
      </c>
      <c r="B67" t="s">
        <v>18</v>
      </c>
      <c r="C67" t="s">
        <v>21</v>
      </c>
      <c r="D67" t="s">
        <v>26</v>
      </c>
      <c r="E67">
        <f t="shared" ref="E67:E101" si="6">LEN(D67)</f>
        <v>9</v>
      </c>
      <c r="F67" t="str">
        <f t="shared" ref="F67:F101" si="7">TRIM(D67)</f>
        <v>Product B</v>
      </c>
      <c r="G67">
        <f t="shared" ref="G67:G101" si="8">LEN(F67)</f>
        <v>9</v>
      </c>
      <c r="H67">
        <v>174740</v>
      </c>
      <c r="I67">
        <v>71081</v>
      </c>
      <c r="J67">
        <v>103659</v>
      </c>
      <c r="K67">
        <v>10</v>
      </c>
      <c r="O67">
        <v>2024</v>
      </c>
      <c r="P67" t="s">
        <v>18</v>
      </c>
      <c r="Q67" t="s">
        <v>21</v>
      </c>
      <c r="R67" t="s">
        <v>26</v>
      </c>
      <c r="S67">
        <f t="shared" ref="S67:S101" si="9">LEN(R67)</f>
        <v>9</v>
      </c>
      <c r="T67" t="str">
        <f t="shared" ref="T67:T101" si="10">TRIM(R67)</f>
        <v>Product B</v>
      </c>
      <c r="U67">
        <f t="shared" ref="U67:U101" si="11">LEN(T67)</f>
        <v>9</v>
      </c>
      <c r="V67">
        <v>174740</v>
      </c>
      <c r="W67">
        <v>71081</v>
      </c>
      <c r="X67">
        <v>103659</v>
      </c>
      <c r="Y67">
        <v>10</v>
      </c>
    </row>
    <row r="68" spans="1:25" x14ac:dyDescent="0.3">
      <c r="A68">
        <v>2023</v>
      </c>
      <c r="B68" t="s">
        <v>19</v>
      </c>
      <c r="C68" t="s">
        <v>23</v>
      </c>
      <c r="D68" t="s">
        <v>24</v>
      </c>
      <c r="E68">
        <f t="shared" si="6"/>
        <v>9</v>
      </c>
      <c r="F68" t="str">
        <f t="shared" si="7"/>
        <v>Product A</v>
      </c>
      <c r="G68">
        <f t="shared" si="8"/>
        <v>9</v>
      </c>
      <c r="H68">
        <v>120056</v>
      </c>
      <c r="I68">
        <v>115543</v>
      </c>
      <c r="J68">
        <v>4513</v>
      </c>
      <c r="K68">
        <v>54</v>
      </c>
      <c r="O68">
        <v>2023</v>
      </c>
      <c r="P68" t="s">
        <v>19</v>
      </c>
      <c r="Q68" t="s">
        <v>23</v>
      </c>
      <c r="R68" t="s">
        <v>24</v>
      </c>
      <c r="S68">
        <f t="shared" si="9"/>
        <v>9</v>
      </c>
      <c r="T68" t="str">
        <f t="shared" si="10"/>
        <v>Product A</v>
      </c>
      <c r="U68">
        <f t="shared" si="11"/>
        <v>9</v>
      </c>
      <c r="V68">
        <v>120056</v>
      </c>
      <c r="W68">
        <v>115543</v>
      </c>
      <c r="X68">
        <v>4513</v>
      </c>
      <c r="Y68">
        <v>54</v>
      </c>
    </row>
    <row r="69" spans="1:25" x14ac:dyDescent="0.3">
      <c r="A69">
        <v>2022</v>
      </c>
      <c r="B69" t="s">
        <v>9</v>
      </c>
      <c r="C69" t="s">
        <v>22</v>
      </c>
      <c r="D69" t="s">
        <v>24</v>
      </c>
      <c r="E69">
        <f t="shared" si="6"/>
        <v>9</v>
      </c>
      <c r="F69" t="str">
        <f t="shared" si="7"/>
        <v>Product A</v>
      </c>
      <c r="G69">
        <f t="shared" si="8"/>
        <v>9</v>
      </c>
      <c r="H69">
        <v>129375</v>
      </c>
      <c r="I69">
        <v>79662</v>
      </c>
      <c r="J69">
        <v>49713</v>
      </c>
      <c r="K69">
        <v>14</v>
      </c>
      <c r="O69">
        <v>2022</v>
      </c>
      <c r="P69" t="s">
        <v>9</v>
      </c>
      <c r="Q69" t="s">
        <v>22</v>
      </c>
      <c r="R69" t="s">
        <v>24</v>
      </c>
      <c r="S69">
        <f t="shared" si="9"/>
        <v>9</v>
      </c>
      <c r="T69" t="str">
        <f t="shared" si="10"/>
        <v>Product A</v>
      </c>
      <c r="U69">
        <f t="shared" si="11"/>
        <v>9</v>
      </c>
      <c r="V69">
        <v>129375</v>
      </c>
      <c r="W69">
        <v>79662</v>
      </c>
      <c r="X69">
        <v>49713</v>
      </c>
      <c r="Y69">
        <v>14</v>
      </c>
    </row>
    <row r="70" spans="1:25" x14ac:dyDescent="0.3">
      <c r="A70">
        <v>2024</v>
      </c>
      <c r="B70" t="s">
        <v>12</v>
      </c>
      <c r="C70" t="s">
        <v>22</v>
      </c>
      <c r="D70" t="s">
        <v>24</v>
      </c>
      <c r="E70">
        <f t="shared" si="6"/>
        <v>9</v>
      </c>
      <c r="F70" t="str">
        <f t="shared" si="7"/>
        <v>Product A</v>
      </c>
      <c r="G70">
        <f t="shared" si="8"/>
        <v>9</v>
      </c>
      <c r="H70">
        <v>185067</v>
      </c>
      <c r="I70">
        <v>71679</v>
      </c>
      <c r="J70">
        <v>113388</v>
      </c>
      <c r="K70">
        <v>46</v>
      </c>
      <c r="O70">
        <v>2024</v>
      </c>
      <c r="P70" t="s">
        <v>12</v>
      </c>
      <c r="Q70" t="s">
        <v>22</v>
      </c>
      <c r="R70" t="s">
        <v>24</v>
      </c>
      <c r="S70">
        <f t="shared" si="9"/>
        <v>9</v>
      </c>
      <c r="T70" t="str">
        <f t="shared" si="10"/>
        <v>Product A</v>
      </c>
      <c r="U70">
        <f t="shared" si="11"/>
        <v>9</v>
      </c>
      <c r="V70">
        <v>185067</v>
      </c>
      <c r="W70">
        <v>71679</v>
      </c>
      <c r="X70">
        <v>113388</v>
      </c>
      <c r="Y70">
        <v>46</v>
      </c>
    </row>
    <row r="71" spans="1:25" x14ac:dyDescent="0.3">
      <c r="A71">
        <v>2022</v>
      </c>
      <c r="B71" t="s">
        <v>11</v>
      </c>
      <c r="C71" t="s">
        <v>22</v>
      </c>
      <c r="D71" t="s">
        <v>26</v>
      </c>
      <c r="E71">
        <f t="shared" si="6"/>
        <v>9</v>
      </c>
      <c r="F71" t="str">
        <f t="shared" si="7"/>
        <v>Product B</v>
      </c>
      <c r="G71">
        <f t="shared" si="8"/>
        <v>9</v>
      </c>
      <c r="H71">
        <v>154340</v>
      </c>
      <c r="I71">
        <v>114078</v>
      </c>
      <c r="J71">
        <v>40262</v>
      </c>
      <c r="K71">
        <v>58</v>
      </c>
      <c r="O71">
        <v>2022</v>
      </c>
      <c r="P71" t="s">
        <v>11</v>
      </c>
      <c r="Q71" t="s">
        <v>22</v>
      </c>
      <c r="R71" t="s">
        <v>26</v>
      </c>
      <c r="S71">
        <f t="shared" si="9"/>
        <v>9</v>
      </c>
      <c r="T71" t="str">
        <f t="shared" si="10"/>
        <v>Product B</v>
      </c>
      <c r="U71">
        <f t="shared" si="11"/>
        <v>9</v>
      </c>
      <c r="V71">
        <v>154340</v>
      </c>
      <c r="W71">
        <v>114078</v>
      </c>
      <c r="X71">
        <v>40262</v>
      </c>
      <c r="Y71">
        <v>58</v>
      </c>
    </row>
    <row r="72" spans="1:25" x14ac:dyDescent="0.3">
      <c r="A72">
        <v>2023</v>
      </c>
      <c r="B72" t="s">
        <v>8</v>
      </c>
      <c r="C72" t="s">
        <v>22</v>
      </c>
      <c r="D72" t="s">
        <v>26</v>
      </c>
      <c r="E72">
        <f t="shared" si="6"/>
        <v>9</v>
      </c>
      <c r="F72" t="str">
        <f t="shared" si="7"/>
        <v>Product B</v>
      </c>
      <c r="G72">
        <f t="shared" si="8"/>
        <v>9</v>
      </c>
      <c r="H72">
        <v>129124</v>
      </c>
      <c r="I72">
        <v>99899</v>
      </c>
      <c r="J72">
        <v>29225</v>
      </c>
      <c r="K72">
        <v>25</v>
      </c>
      <c r="O72">
        <v>2023</v>
      </c>
      <c r="P72" t="s">
        <v>8</v>
      </c>
      <c r="Q72" t="s">
        <v>22</v>
      </c>
      <c r="R72" t="s">
        <v>26</v>
      </c>
      <c r="S72">
        <f t="shared" si="9"/>
        <v>9</v>
      </c>
      <c r="T72" t="str">
        <f t="shared" si="10"/>
        <v>Product B</v>
      </c>
      <c r="U72">
        <f t="shared" si="11"/>
        <v>9</v>
      </c>
      <c r="V72">
        <v>129124</v>
      </c>
      <c r="W72">
        <v>99899</v>
      </c>
      <c r="X72">
        <v>29225</v>
      </c>
      <c r="Y72">
        <v>25</v>
      </c>
    </row>
    <row r="73" spans="1:25" x14ac:dyDescent="0.3">
      <c r="A73">
        <v>2022</v>
      </c>
      <c r="B73" t="s">
        <v>9</v>
      </c>
      <c r="C73" t="s">
        <v>22</v>
      </c>
      <c r="D73" t="s">
        <v>26</v>
      </c>
      <c r="E73">
        <f t="shared" si="6"/>
        <v>9</v>
      </c>
      <c r="F73" t="str">
        <f t="shared" si="7"/>
        <v>Product B</v>
      </c>
      <c r="G73">
        <f t="shared" si="8"/>
        <v>9</v>
      </c>
      <c r="H73">
        <v>191747</v>
      </c>
      <c r="I73">
        <v>107220</v>
      </c>
      <c r="J73">
        <v>84527</v>
      </c>
      <c r="K73">
        <v>32</v>
      </c>
      <c r="O73">
        <v>2022</v>
      </c>
      <c r="P73" t="s">
        <v>9</v>
      </c>
      <c r="Q73" t="s">
        <v>22</v>
      </c>
      <c r="R73" t="s">
        <v>26</v>
      </c>
      <c r="S73">
        <f t="shared" si="9"/>
        <v>9</v>
      </c>
      <c r="T73" t="str">
        <f t="shared" si="10"/>
        <v>Product B</v>
      </c>
      <c r="U73">
        <f t="shared" si="11"/>
        <v>9</v>
      </c>
      <c r="V73">
        <v>191747</v>
      </c>
      <c r="W73">
        <v>107220</v>
      </c>
      <c r="X73">
        <v>84527</v>
      </c>
      <c r="Y73">
        <v>32</v>
      </c>
    </row>
    <row r="74" spans="1:25" x14ac:dyDescent="0.3">
      <c r="A74">
        <v>2023</v>
      </c>
      <c r="B74" t="s">
        <v>13</v>
      </c>
      <c r="C74" t="s">
        <v>22</v>
      </c>
      <c r="D74" t="s">
        <v>26</v>
      </c>
      <c r="E74">
        <f t="shared" si="6"/>
        <v>9</v>
      </c>
      <c r="F74" t="str">
        <f t="shared" si="7"/>
        <v>Product B</v>
      </c>
      <c r="G74">
        <f t="shared" si="8"/>
        <v>9</v>
      </c>
      <c r="H74">
        <v>197379</v>
      </c>
      <c r="I74">
        <v>72849</v>
      </c>
      <c r="J74">
        <v>124530</v>
      </c>
      <c r="K74">
        <v>40</v>
      </c>
      <c r="O74">
        <v>2023</v>
      </c>
      <c r="P74" t="s">
        <v>13</v>
      </c>
      <c r="Q74" t="s">
        <v>22</v>
      </c>
      <c r="R74" t="s">
        <v>26</v>
      </c>
      <c r="S74">
        <f t="shared" si="9"/>
        <v>9</v>
      </c>
      <c r="T74" t="str">
        <f t="shared" si="10"/>
        <v>Product B</v>
      </c>
      <c r="U74">
        <f t="shared" si="11"/>
        <v>9</v>
      </c>
      <c r="V74">
        <v>197379</v>
      </c>
      <c r="W74">
        <v>72849</v>
      </c>
      <c r="X74">
        <v>124530</v>
      </c>
      <c r="Y74">
        <v>40</v>
      </c>
    </row>
    <row r="75" spans="1:25" x14ac:dyDescent="0.3">
      <c r="A75">
        <v>2024</v>
      </c>
      <c r="B75" t="s">
        <v>14</v>
      </c>
      <c r="C75" t="s">
        <v>23</v>
      </c>
      <c r="D75" t="s">
        <v>25</v>
      </c>
      <c r="E75">
        <f t="shared" si="6"/>
        <v>9</v>
      </c>
      <c r="F75" t="str">
        <f t="shared" si="7"/>
        <v>Product C</v>
      </c>
      <c r="G75">
        <f t="shared" si="8"/>
        <v>9</v>
      </c>
      <c r="H75">
        <v>109823</v>
      </c>
      <c r="I75">
        <v>111975</v>
      </c>
      <c r="J75">
        <v>-2152</v>
      </c>
      <c r="K75">
        <v>14</v>
      </c>
      <c r="O75">
        <v>2024</v>
      </c>
      <c r="P75" t="s">
        <v>14</v>
      </c>
      <c r="Q75" t="s">
        <v>23</v>
      </c>
      <c r="R75" t="s">
        <v>25</v>
      </c>
      <c r="S75">
        <f t="shared" si="9"/>
        <v>9</v>
      </c>
      <c r="T75" t="str">
        <f t="shared" si="10"/>
        <v>Product C</v>
      </c>
      <c r="U75">
        <f t="shared" si="11"/>
        <v>9</v>
      </c>
      <c r="V75">
        <v>109823</v>
      </c>
      <c r="W75">
        <v>111975</v>
      </c>
      <c r="X75">
        <v>-2152</v>
      </c>
      <c r="Y75">
        <v>14</v>
      </c>
    </row>
    <row r="76" spans="1:25" x14ac:dyDescent="0.3">
      <c r="A76">
        <v>2023</v>
      </c>
      <c r="B76" t="s">
        <v>16</v>
      </c>
      <c r="C76" t="s">
        <v>21</v>
      </c>
      <c r="D76" t="s">
        <v>26</v>
      </c>
      <c r="E76">
        <f t="shared" si="6"/>
        <v>9</v>
      </c>
      <c r="F76" t="str">
        <f t="shared" si="7"/>
        <v>Product B</v>
      </c>
      <c r="G76">
        <f t="shared" si="8"/>
        <v>9</v>
      </c>
      <c r="H76">
        <v>149115</v>
      </c>
      <c r="I76">
        <v>95471</v>
      </c>
      <c r="J76">
        <v>53644</v>
      </c>
      <c r="K76">
        <v>41</v>
      </c>
      <c r="O76">
        <v>2023</v>
      </c>
      <c r="P76" t="s">
        <v>16</v>
      </c>
      <c r="Q76" t="s">
        <v>21</v>
      </c>
      <c r="R76" t="s">
        <v>26</v>
      </c>
      <c r="S76">
        <f t="shared" si="9"/>
        <v>9</v>
      </c>
      <c r="T76" t="str">
        <f t="shared" si="10"/>
        <v>Product B</v>
      </c>
      <c r="U76">
        <f t="shared" si="11"/>
        <v>9</v>
      </c>
      <c r="V76">
        <v>149115</v>
      </c>
      <c r="W76">
        <v>95471</v>
      </c>
      <c r="X76">
        <v>53644</v>
      </c>
      <c r="Y76">
        <v>41</v>
      </c>
    </row>
    <row r="77" spans="1:25" x14ac:dyDescent="0.3">
      <c r="A77">
        <v>2024</v>
      </c>
      <c r="B77" t="s">
        <v>11</v>
      </c>
      <c r="C77" t="s">
        <v>23</v>
      </c>
      <c r="D77" t="s">
        <v>25</v>
      </c>
      <c r="E77">
        <f t="shared" si="6"/>
        <v>9</v>
      </c>
      <c r="F77" t="str">
        <f t="shared" si="7"/>
        <v>Product C</v>
      </c>
      <c r="G77">
        <f t="shared" si="8"/>
        <v>9</v>
      </c>
      <c r="H77">
        <v>191680</v>
      </c>
      <c r="I77">
        <v>74000</v>
      </c>
      <c r="J77">
        <v>117680</v>
      </c>
      <c r="K77">
        <v>52</v>
      </c>
      <c r="O77">
        <v>2024</v>
      </c>
      <c r="P77" t="s">
        <v>11</v>
      </c>
      <c r="Q77" t="s">
        <v>23</v>
      </c>
      <c r="R77" t="s">
        <v>25</v>
      </c>
      <c r="S77">
        <f t="shared" si="9"/>
        <v>9</v>
      </c>
      <c r="T77" t="str">
        <f t="shared" si="10"/>
        <v>Product C</v>
      </c>
      <c r="U77">
        <f t="shared" si="11"/>
        <v>9</v>
      </c>
      <c r="V77">
        <v>191680</v>
      </c>
      <c r="W77">
        <v>74000</v>
      </c>
      <c r="X77">
        <v>117680</v>
      </c>
      <c r="Y77">
        <v>52</v>
      </c>
    </row>
    <row r="78" spans="1:25" x14ac:dyDescent="0.3">
      <c r="A78">
        <v>2022</v>
      </c>
      <c r="B78" t="s">
        <v>16</v>
      </c>
      <c r="C78" t="s">
        <v>23</v>
      </c>
      <c r="D78" t="s">
        <v>24</v>
      </c>
      <c r="E78">
        <f t="shared" si="6"/>
        <v>9</v>
      </c>
      <c r="F78" t="str">
        <f t="shared" si="7"/>
        <v>Product A</v>
      </c>
      <c r="G78">
        <f t="shared" si="8"/>
        <v>9</v>
      </c>
      <c r="H78">
        <v>169449</v>
      </c>
      <c r="I78">
        <v>87450</v>
      </c>
      <c r="J78">
        <v>81999</v>
      </c>
      <c r="K78">
        <v>53</v>
      </c>
      <c r="O78">
        <v>2022</v>
      </c>
      <c r="P78" t="s">
        <v>16</v>
      </c>
      <c r="Q78" t="s">
        <v>23</v>
      </c>
      <c r="R78" t="s">
        <v>24</v>
      </c>
      <c r="S78">
        <f t="shared" si="9"/>
        <v>9</v>
      </c>
      <c r="T78" t="str">
        <f t="shared" si="10"/>
        <v>Product A</v>
      </c>
      <c r="U78">
        <f t="shared" si="11"/>
        <v>9</v>
      </c>
      <c r="V78">
        <v>169449</v>
      </c>
      <c r="W78">
        <v>87450</v>
      </c>
      <c r="X78">
        <v>81999</v>
      </c>
      <c r="Y78">
        <v>53</v>
      </c>
    </row>
    <row r="79" spans="1:25" x14ac:dyDescent="0.3">
      <c r="A79">
        <v>2024</v>
      </c>
      <c r="B79" t="s">
        <v>15</v>
      </c>
      <c r="C79" t="s">
        <v>21</v>
      </c>
      <c r="D79" t="s">
        <v>25</v>
      </c>
      <c r="E79">
        <f t="shared" si="6"/>
        <v>9</v>
      </c>
      <c r="F79" t="str">
        <f t="shared" si="7"/>
        <v>Product C</v>
      </c>
      <c r="G79">
        <f t="shared" si="8"/>
        <v>9</v>
      </c>
      <c r="H79">
        <v>197532</v>
      </c>
      <c r="I79">
        <v>97122</v>
      </c>
      <c r="J79">
        <v>100410</v>
      </c>
      <c r="K79">
        <v>59</v>
      </c>
      <c r="O79">
        <v>2024</v>
      </c>
      <c r="P79" t="s">
        <v>15</v>
      </c>
      <c r="Q79" t="s">
        <v>21</v>
      </c>
      <c r="R79" t="s">
        <v>25</v>
      </c>
      <c r="S79">
        <f t="shared" si="9"/>
        <v>9</v>
      </c>
      <c r="T79" t="str">
        <f t="shared" si="10"/>
        <v>Product C</v>
      </c>
      <c r="U79">
        <f t="shared" si="11"/>
        <v>9</v>
      </c>
      <c r="V79">
        <v>197532</v>
      </c>
      <c r="W79">
        <v>97122</v>
      </c>
      <c r="X79">
        <v>100410</v>
      </c>
      <c r="Y79">
        <v>59</v>
      </c>
    </row>
    <row r="80" spans="1:25" x14ac:dyDescent="0.3">
      <c r="A80">
        <v>2022</v>
      </c>
      <c r="B80" t="s">
        <v>14</v>
      </c>
      <c r="C80" t="s">
        <v>22</v>
      </c>
      <c r="D80" t="s">
        <v>26</v>
      </c>
      <c r="E80">
        <f t="shared" si="6"/>
        <v>9</v>
      </c>
      <c r="F80" t="str">
        <f t="shared" si="7"/>
        <v>Product B</v>
      </c>
      <c r="G80">
        <f t="shared" si="8"/>
        <v>9</v>
      </c>
      <c r="H80">
        <v>125351</v>
      </c>
      <c r="I80">
        <v>93132</v>
      </c>
      <c r="J80">
        <v>32219</v>
      </c>
      <c r="K80">
        <v>35</v>
      </c>
      <c r="O80">
        <v>2022</v>
      </c>
      <c r="P80" t="s">
        <v>14</v>
      </c>
      <c r="Q80" t="s">
        <v>22</v>
      </c>
      <c r="R80" t="s">
        <v>26</v>
      </c>
      <c r="S80">
        <f t="shared" si="9"/>
        <v>9</v>
      </c>
      <c r="T80" t="str">
        <f t="shared" si="10"/>
        <v>Product B</v>
      </c>
      <c r="U80">
        <f t="shared" si="11"/>
        <v>9</v>
      </c>
      <c r="V80">
        <v>125351</v>
      </c>
      <c r="W80">
        <v>93132</v>
      </c>
      <c r="X80">
        <v>32219</v>
      </c>
      <c r="Y80">
        <v>35</v>
      </c>
    </row>
    <row r="81" spans="1:25" x14ac:dyDescent="0.3">
      <c r="A81">
        <v>2023</v>
      </c>
      <c r="B81" t="s">
        <v>15</v>
      </c>
      <c r="C81" t="s">
        <v>20</v>
      </c>
      <c r="D81" t="s">
        <v>26</v>
      </c>
      <c r="E81">
        <f t="shared" si="6"/>
        <v>9</v>
      </c>
      <c r="F81" t="str">
        <f t="shared" si="7"/>
        <v>Product B</v>
      </c>
      <c r="G81">
        <f t="shared" si="8"/>
        <v>9</v>
      </c>
      <c r="H81">
        <v>157458</v>
      </c>
      <c r="I81">
        <v>111576</v>
      </c>
      <c r="J81">
        <v>45882</v>
      </c>
      <c r="K81">
        <v>16</v>
      </c>
      <c r="O81">
        <v>2023</v>
      </c>
      <c r="P81" t="s">
        <v>15</v>
      </c>
      <c r="Q81" t="s">
        <v>20</v>
      </c>
      <c r="R81" t="s">
        <v>26</v>
      </c>
      <c r="S81">
        <f t="shared" si="9"/>
        <v>9</v>
      </c>
      <c r="T81" t="str">
        <f t="shared" si="10"/>
        <v>Product B</v>
      </c>
      <c r="U81">
        <f t="shared" si="11"/>
        <v>9</v>
      </c>
      <c r="V81">
        <v>157458</v>
      </c>
      <c r="W81">
        <v>111576</v>
      </c>
      <c r="X81">
        <v>45882</v>
      </c>
      <c r="Y81">
        <v>16</v>
      </c>
    </row>
    <row r="82" spans="1:25" x14ac:dyDescent="0.3">
      <c r="A82">
        <v>2022</v>
      </c>
      <c r="B82" t="s">
        <v>15</v>
      </c>
      <c r="C82" t="s">
        <v>20</v>
      </c>
      <c r="D82" t="s">
        <v>24</v>
      </c>
      <c r="E82">
        <f t="shared" si="6"/>
        <v>9</v>
      </c>
      <c r="F82" t="str">
        <f t="shared" si="7"/>
        <v>Product A</v>
      </c>
      <c r="G82">
        <f t="shared" si="8"/>
        <v>9</v>
      </c>
      <c r="H82">
        <v>126092</v>
      </c>
      <c r="I82">
        <v>81338</v>
      </c>
      <c r="J82">
        <v>44754</v>
      </c>
      <c r="K82">
        <v>38</v>
      </c>
      <c r="O82">
        <v>2022</v>
      </c>
      <c r="P82" t="s">
        <v>15</v>
      </c>
      <c r="Q82" t="s">
        <v>20</v>
      </c>
      <c r="R82" t="s">
        <v>24</v>
      </c>
      <c r="S82">
        <f t="shared" si="9"/>
        <v>9</v>
      </c>
      <c r="T82" t="str">
        <f t="shared" si="10"/>
        <v>Product A</v>
      </c>
      <c r="U82">
        <f t="shared" si="11"/>
        <v>9</v>
      </c>
      <c r="V82">
        <v>126092</v>
      </c>
      <c r="W82">
        <v>81338</v>
      </c>
      <c r="X82">
        <v>44754</v>
      </c>
      <c r="Y82">
        <v>38</v>
      </c>
    </row>
    <row r="83" spans="1:25" x14ac:dyDescent="0.3">
      <c r="A83">
        <v>2022</v>
      </c>
      <c r="B83" t="s">
        <v>18</v>
      </c>
      <c r="C83" t="s">
        <v>20</v>
      </c>
      <c r="D83" t="s">
        <v>25</v>
      </c>
      <c r="E83">
        <f t="shared" si="6"/>
        <v>9</v>
      </c>
      <c r="F83" t="str">
        <f t="shared" si="7"/>
        <v>Product C</v>
      </c>
      <c r="G83">
        <f t="shared" si="8"/>
        <v>9</v>
      </c>
      <c r="H83">
        <v>144425</v>
      </c>
      <c r="I83">
        <v>108756</v>
      </c>
      <c r="J83">
        <v>35669</v>
      </c>
      <c r="K83">
        <v>18</v>
      </c>
      <c r="O83">
        <v>2022</v>
      </c>
      <c r="P83" t="s">
        <v>18</v>
      </c>
      <c r="Q83" t="s">
        <v>20</v>
      </c>
      <c r="R83" t="s">
        <v>25</v>
      </c>
      <c r="S83">
        <f t="shared" si="9"/>
        <v>9</v>
      </c>
      <c r="T83" t="str">
        <f t="shared" si="10"/>
        <v>Product C</v>
      </c>
      <c r="U83">
        <f t="shared" si="11"/>
        <v>9</v>
      </c>
      <c r="V83">
        <v>144425</v>
      </c>
      <c r="W83">
        <v>108756</v>
      </c>
      <c r="X83">
        <v>35669</v>
      </c>
      <c r="Y83">
        <v>18</v>
      </c>
    </row>
    <row r="84" spans="1:25" x14ac:dyDescent="0.3">
      <c r="A84">
        <v>2022</v>
      </c>
      <c r="B84" t="s">
        <v>12</v>
      </c>
      <c r="C84" t="s">
        <v>23</v>
      </c>
      <c r="D84" t="s">
        <v>25</v>
      </c>
      <c r="E84">
        <f t="shared" si="6"/>
        <v>9</v>
      </c>
      <c r="F84" t="str">
        <f t="shared" si="7"/>
        <v>Product C</v>
      </c>
      <c r="G84">
        <f t="shared" si="8"/>
        <v>9</v>
      </c>
      <c r="H84">
        <v>185999</v>
      </c>
      <c r="I84">
        <v>87955</v>
      </c>
      <c r="J84">
        <v>98044</v>
      </c>
      <c r="K84">
        <v>27</v>
      </c>
      <c r="O84">
        <v>2022</v>
      </c>
      <c r="P84" t="s">
        <v>12</v>
      </c>
      <c r="Q84" t="s">
        <v>23</v>
      </c>
      <c r="R84" t="s">
        <v>25</v>
      </c>
      <c r="S84">
        <f t="shared" si="9"/>
        <v>9</v>
      </c>
      <c r="T84" t="str">
        <f t="shared" si="10"/>
        <v>Product C</v>
      </c>
      <c r="U84">
        <f t="shared" si="11"/>
        <v>9</v>
      </c>
      <c r="V84">
        <v>185999</v>
      </c>
      <c r="W84">
        <v>87955</v>
      </c>
      <c r="X84">
        <v>98044</v>
      </c>
      <c r="Y84">
        <v>27</v>
      </c>
    </row>
    <row r="85" spans="1:25" x14ac:dyDescent="0.3">
      <c r="A85">
        <v>2024</v>
      </c>
      <c r="B85" t="s">
        <v>13</v>
      </c>
      <c r="C85" t="s">
        <v>21</v>
      </c>
      <c r="D85" t="s">
        <v>24</v>
      </c>
      <c r="E85">
        <f t="shared" si="6"/>
        <v>9</v>
      </c>
      <c r="F85" t="str">
        <f t="shared" si="7"/>
        <v>Product A</v>
      </c>
      <c r="G85">
        <f t="shared" si="8"/>
        <v>9</v>
      </c>
      <c r="H85">
        <v>144811</v>
      </c>
      <c r="I85">
        <v>106208</v>
      </c>
      <c r="J85">
        <v>38603</v>
      </c>
      <c r="K85">
        <v>22</v>
      </c>
      <c r="O85">
        <v>2024</v>
      </c>
      <c r="P85" t="s">
        <v>13</v>
      </c>
      <c r="Q85" t="s">
        <v>21</v>
      </c>
      <c r="R85" t="s">
        <v>24</v>
      </c>
      <c r="S85">
        <f t="shared" si="9"/>
        <v>9</v>
      </c>
      <c r="T85" t="str">
        <f t="shared" si="10"/>
        <v>Product A</v>
      </c>
      <c r="U85">
        <f t="shared" si="11"/>
        <v>9</v>
      </c>
      <c r="V85">
        <v>144811</v>
      </c>
      <c r="W85">
        <v>106208</v>
      </c>
      <c r="X85">
        <v>38603</v>
      </c>
      <c r="Y85">
        <v>22</v>
      </c>
    </row>
    <row r="86" spans="1:25" x14ac:dyDescent="0.3">
      <c r="A86">
        <v>2024</v>
      </c>
      <c r="B86" t="s">
        <v>18</v>
      </c>
      <c r="C86" t="s">
        <v>22</v>
      </c>
      <c r="D86" t="s">
        <v>24</v>
      </c>
      <c r="E86">
        <f t="shared" si="6"/>
        <v>9</v>
      </c>
      <c r="F86" t="str">
        <f t="shared" si="7"/>
        <v>Product A</v>
      </c>
      <c r="G86">
        <f t="shared" si="8"/>
        <v>9</v>
      </c>
      <c r="H86">
        <v>155069</v>
      </c>
      <c r="I86">
        <v>116352</v>
      </c>
      <c r="J86">
        <v>38717</v>
      </c>
      <c r="K86">
        <v>58</v>
      </c>
      <c r="O86">
        <v>2024</v>
      </c>
      <c r="P86" t="s">
        <v>18</v>
      </c>
      <c r="Q86" t="s">
        <v>22</v>
      </c>
      <c r="R86" t="s">
        <v>24</v>
      </c>
      <c r="S86">
        <f t="shared" si="9"/>
        <v>9</v>
      </c>
      <c r="T86" t="str">
        <f t="shared" si="10"/>
        <v>Product A</v>
      </c>
      <c r="U86">
        <f t="shared" si="11"/>
        <v>9</v>
      </c>
      <c r="V86">
        <v>155069</v>
      </c>
      <c r="W86">
        <v>116352</v>
      </c>
      <c r="X86">
        <v>38717</v>
      </c>
      <c r="Y86">
        <v>58</v>
      </c>
    </row>
    <row r="87" spans="1:25" x14ac:dyDescent="0.3">
      <c r="A87">
        <v>2023</v>
      </c>
      <c r="B87" t="s">
        <v>17</v>
      </c>
      <c r="C87" t="s">
        <v>20</v>
      </c>
      <c r="D87" t="s">
        <v>24</v>
      </c>
      <c r="E87">
        <f t="shared" si="6"/>
        <v>9</v>
      </c>
      <c r="F87" t="str">
        <f t="shared" si="7"/>
        <v>Product A</v>
      </c>
      <c r="G87">
        <f t="shared" si="8"/>
        <v>9</v>
      </c>
      <c r="H87">
        <v>139954</v>
      </c>
      <c r="I87">
        <v>117280</v>
      </c>
      <c r="J87">
        <v>22674</v>
      </c>
      <c r="K87">
        <v>45</v>
      </c>
      <c r="O87">
        <v>2023</v>
      </c>
      <c r="P87" t="s">
        <v>17</v>
      </c>
      <c r="Q87" t="s">
        <v>20</v>
      </c>
      <c r="R87" t="s">
        <v>24</v>
      </c>
      <c r="S87">
        <f t="shared" si="9"/>
        <v>9</v>
      </c>
      <c r="T87" t="str">
        <f t="shared" si="10"/>
        <v>Product A</v>
      </c>
      <c r="U87">
        <f t="shared" si="11"/>
        <v>9</v>
      </c>
      <c r="V87">
        <v>139954</v>
      </c>
      <c r="W87">
        <v>117280</v>
      </c>
      <c r="X87">
        <v>22674</v>
      </c>
      <c r="Y87">
        <v>45</v>
      </c>
    </row>
    <row r="88" spans="1:25" x14ac:dyDescent="0.3">
      <c r="A88">
        <v>2022</v>
      </c>
      <c r="B88" t="s">
        <v>12</v>
      </c>
      <c r="C88" t="s">
        <v>20</v>
      </c>
      <c r="D88" t="s">
        <v>26</v>
      </c>
      <c r="E88">
        <f t="shared" si="6"/>
        <v>9</v>
      </c>
      <c r="F88" t="str">
        <f t="shared" si="7"/>
        <v>Product B</v>
      </c>
      <c r="G88">
        <f t="shared" si="8"/>
        <v>9</v>
      </c>
      <c r="H88">
        <v>136939</v>
      </c>
      <c r="I88">
        <v>74360</v>
      </c>
      <c r="J88">
        <v>62579</v>
      </c>
      <c r="K88">
        <v>16</v>
      </c>
      <c r="O88">
        <v>2022</v>
      </c>
      <c r="P88" t="s">
        <v>12</v>
      </c>
      <c r="Q88" t="s">
        <v>20</v>
      </c>
      <c r="R88" t="s">
        <v>26</v>
      </c>
      <c r="S88">
        <f t="shared" si="9"/>
        <v>9</v>
      </c>
      <c r="T88" t="str">
        <f t="shared" si="10"/>
        <v>Product B</v>
      </c>
      <c r="U88">
        <f t="shared" si="11"/>
        <v>9</v>
      </c>
      <c r="V88">
        <v>136939</v>
      </c>
      <c r="W88">
        <v>74360</v>
      </c>
      <c r="X88">
        <v>62579</v>
      </c>
      <c r="Y88">
        <v>16</v>
      </c>
    </row>
    <row r="89" spans="1:25" x14ac:dyDescent="0.3">
      <c r="A89">
        <v>2024</v>
      </c>
      <c r="B89" t="s">
        <v>8</v>
      </c>
      <c r="C89" t="s">
        <v>23</v>
      </c>
      <c r="D89" t="s">
        <v>24</v>
      </c>
      <c r="E89">
        <f t="shared" si="6"/>
        <v>9</v>
      </c>
      <c r="F89" t="str">
        <f t="shared" si="7"/>
        <v>Product A</v>
      </c>
      <c r="G89">
        <f t="shared" si="8"/>
        <v>9</v>
      </c>
      <c r="H89">
        <v>154098</v>
      </c>
      <c r="I89">
        <v>75486</v>
      </c>
      <c r="J89">
        <v>78612</v>
      </c>
      <c r="K89">
        <v>25</v>
      </c>
      <c r="O89">
        <v>2024</v>
      </c>
      <c r="P89" t="s">
        <v>8</v>
      </c>
      <c r="Q89" t="s">
        <v>23</v>
      </c>
      <c r="R89" t="s">
        <v>24</v>
      </c>
      <c r="S89">
        <f t="shared" si="9"/>
        <v>9</v>
      </c>
      <c r="T89" t="str">
        <f t="shared" si="10"/>
        <v>Product A</v>
      </c>
      <c r="U89">
        <f t="shared" si="11"/>
        <v>9</v>
      </c>
      <c r="V89">
        <v>154098</v>
      </c>
      <c r="W89">
        <v>75486</v>
      </c>
      <c r="X89">
        <v>78612</v>
      </c>
      <c r="Y89">
        <v>25</v>
      </c>
    </row>
    <row r="90" spans="1:25" x14ac:dyDescent="0.3">
      <c r="A90">
        <v>2024</v>
      </c>
      <c r="B90" t="s">
        <v>11</v>
      </c>
      <c r="C90" t="s">
        <v>20</v>
      </c>
      <c r="D90" t="s">
        <v>24</v>
      </c>
      <c r="E90">
        <f t="shared" si="6"/>
        <v>9</v>
      </c>
      <c r="F90" t="str">
        <f t="shared" si="7"/>
        <v>Product A</v>
      </c>
      <c r="G90">
        <f t="shared" si="8"/>
        <v>9</v>
      </c>
      <c r="H90">
        <v>189112</v>
      </c>
      <c r="I90">
        <v>101667</v>
      </c>
      <c r="J90">
        <v>87445</v>
      </c>
      <c r="K90">
        <v>30</v>
      </c>
      <c r="O90">
        <v>2024</v>
      </c>
      <c r="P90" t="s">
        <v>11</v>
      </c>
      <c r="Q90" t="s">
        <v>20</v>
      </c>
      <c r="R90" t="s">
        <v>24</v>
      </c>
      <c r="S90">
        <f t="shared" si="9"/>
        <v>9</v>
      </c>
      <c r="T90" t="str">
        <f t="shared" si="10"/>
        <v>Product A</v>
      </c>
      <c r="U90">
        <f t="shared" si="11"/>
        <v>9</v>
      </c>
      <c r="V90">
        <v>189112</v>
      </c>
      <c r="W90">
        <v>101667</v>
      </c>
      <c r="X90">
        <v>87445</v>
      </c>
      <c r="Y90">
        <v>30</v>
      </c>
    </row>
    <row r="91" spans="1:25" x14ac:dyDescent="0.3">
      <c r="A91">
        <v>2024</v>
      </c>
      <c r="B91" t="s">
        <v>18</v>
      </c>
      <c r="C91" t="s">
        <v>22</v>
      </c>
      <c r="D91" t="s">
        <v>25</v>
      </c>
      <c r="E91">
        <f t="shared" si="6"/>
        <v>9</v>
      </c>
      <c r="F91" t="str">
        <f t="shared" si="7"/>
        <v>Product C</v>
      </c>
      <c r="G91">
        <f t="shared" si="8"/>
        <v>9</v>
      </c>
      <c r="H91">
        <v>101062</v>
      </c>
      <c r="I91">
        <v>88540</v>
      </c>
      <c r="J91">
        <v>12522</v>
      </c>
      <c r="K91">
        <v>51</v>
      </c>
      <c r="O91">
        <v>2024</v>
      </c>
      <c r="P91" t="s">
        <v>18</v>
      </c>
      <c r="Q91" t="s">
        <v>22</v>
      </c>
      <c r="R91" t="s">
        <v>25</v>
      </c>
      <c r="S91">
        <f t="shared" si="9"/>
        <v>9</v>
      </c>
      <c r="T91" t="str">
        <f t="shared" si="10"/>
        <v>Product C</v>
      </c>
      <c r="U91">
        <f t="shared" si="11"/>
        <v>9</v>
      </c>
      <c r="V91">
        <v>101062</v>
      </c>
      <c r="W91">
        <v>88540</v>
      </c>
      <c r="X91">
        <v>12522</v>
      </c>
      <c r="Y91">
        <v>51</v>
      </c>
    </row>
    <row r="92" spans="1:25" x14ac:dyDescent="0.3">
      <c r="A92">
        <v>2023</v>
      </c>
      <c r="B92" t="s">
        <v>14</v>
      </c>
      <c r="C92" t="s">
        <v>23</v>
      </c>
      <c r="D92" t="s">
        <v>25</v>
      </c>
      <c r="E92">
        <f t="shared" si="6"/>
        <v>9</v>
      </c>
      <c r="F92" t="str">
        <f t="shared" si="7"/>
        <v>Product C</v>
      </c>
      <c r="G92">
        <f t="shared" si="8"/>
        <v>9</v>
      </c>
      <c r="H92">
        <v>109348</v>
      </c>
      <c r="I92">
        <v>93714</v>
      </c>
      <c r="J92">
        <v>15634</v>
      </c>
      <c r="K92">
        <v>32</v>
      </c>
      <c r="O92">
        <v>2023</v>
      </c>
      <c r="P92" t="s">
        <v>14</v>
      </c>
      <c r="Q92" t="s">
        <v>23</v>
      </c>
      <c r="R92" t="s">
        <v>25</v>
      </c>
      <c r="S92">
        <f t="shared" si="9"/>
        <v>9</v>
      </c>
      <c r="T92" t="str">
        <f t="shared" si="10"/>
        <v>Product C</v>
      </c>
      <c r="U92">
        <f t="shared" si="11"/>
        <v>9</v>
      </c>
      <c r="V92">
        <v>109348</v>
      </c>
      <c r="W92">
        <v>93714</v>
      </c>
      <c r="X92">
        <v>15634</v>
      </c>
      <c r="Y92">
        <v>32</v>
      </c>
    </row>
    <row r="93" spans="1:25" x14ac:dyDescent="0.3">
      <c r="A93">
        <v>2024</v>
      </c>
      <c r="B93" t="s">
        <v>15</v>
      </c>
      <c r="C93" t="s">
        <v>22</v>
      </c>
      <c r="D93" t="s">
        <v>24</v>
      </c>
      <c r="E93">
        <f t="shared" si="6"/>
        <v>9</v>
      </c>
      <c r="F93" t="str">
        <f t="shared" si="7"/>
        <v>Product A</v>
      </c>
      <c r="G93">
        <f t="shared" si="8"/>
        <v>9</v>
      </c>
      <c r="H93">
        <v>172267</v>
      </c>
      <c r="I93">
        <v>118136</v>
      </c>
      <c r="J93">
        <v>54131</v>
      </c>
      <c r="K93">
        <v>19</v>
      </c>
      <c r="O93">
        <v>2024</v>
      </c>
      <c r="P93" t="s">
        <v>15</v>
      </c>
      <c r="Q93" t="s">
        <v>22</v>
      </c>
      <c r="R93" t="s">
        <v>24</v>
      </c>
      <c r="S93">
        <f t="shared" si="9"/>
        <v>9</v>
      </c>
      <c r="T93" t="str">
        <f t="shared" si="10"/>
        <v>Product A</v>
      </c>
      <c r="U93">
        <f t="shared" si="11"/>
        <v>9</v>
      </c>
      <c r="V93">
        <v>172267</v>
      </c>
      <c r="W93">
        <v>118136</v>
      </c>
      <c r="X93">
        <v>54131</v>
      </c>
      <c r="Y93">
        <v>19</v>
      </c>
    </row>
    <row r="94" spans="1:25" x14ac:dyDescent="0.3">
      <c r="A94">
        <v>2022</v>
      </c>
      <c r="B94" t="s">
        <v>19</v>
      </c>
      <c r="C94" t="s">
        <v>20</v>
      </c>
      <c r="D94" t="s">
        <v>26</v>
      </c>
      <c r="E94">
        <f t="shared" si="6"/>
        <v>9</v>
      </c>
      <c r="F94" t="str">
        <f t="shared" si="7"/>
        <v>Product B</v>
      </c>
      <c r="G94">
        <f t="shared" si="8"/>
        <v>9</v>
      </c>
      <c r="H94">
        <v>101542</v>
      </c>
      <c r="I94">
        <v>91677</v>
      </c>
      <c r="J94">
        <v>9865</v>
      </c>
      <c r="K94">
        <v>22</v>
      </c>
      <c r="O94">
        <v>2022</v>
      </c>
      <c r="P94" t="s">
        <v>19</v>
      </c>
      <c r="Q94" t="s">
        <v>20</v>
      </c>
      <c r="R94" t="s">
        <v>26</v>
      </c>
      <c r="S94">
        <f t="shared" si="9"/>
        <v>9</v>
      </c>
      <c r="T94" t="str">
        <f t="shared" si="10"/>
        <v>Product B</v>
      </c>
      <c r="U94">
        <f t="shared" si="11"/>
        <v>9</v>
      </c>
      <c r="V94">
        <v>101542</v>
      </c>
      <c r="W94">
        <v>91677</v>
      </c>
      <c r="X94">
        <v>9865</v>
      </c>
      <c r="Y94">
        <v>22</v>
      </c>
    </row>
    <row r="95" spans="1:25" x14ac:dyDescent="0.3">
      <c r="A95">
        <v>2022</v>
      </c>
      <c r="B95" t="s">
        <v>15</v>
      </c>
      <c r="C95" t="s">
        <v>23</v>
      </c>
      <c r="D95" t="s">
        <v>24</v>
      </c>
      <c r="E95">
        <f t="shared" si="6"/>
        <v>9</v>
      </c>
      <c r="F95" t="str">
        <f t="shared" si="7"/>
        <v>Product A</v>
      </c>
      <c r="G95">
        <f t="shared" si="8"/>
        <v>9</v>
      </c>
      <c r="H95">
        <v>188858</v>
      </c>
      <c r="I95">
        <v>89065</v>
      </c>
      <c r="J95">
        <v>99793</v>
      </c>
      <c r="K95">
        <v>11</v>
      </c>
      <c r="O95">
        <v>2022</v>
      </c>
      <c r="P95" t="s">
        <v>15</v>
      </c>
      <c r="Q95" t="s">
        <v>23</v>
      </c>
      <c r="R95" t="s">
        <v>24</v>
      </c>
      <c r="S95">
        <f t="shared" si="9"/>
        <v>9</v>
      </c>
      <c r="T95" t="str">
        <f t="shared" si="10"/>
        <v>Product A</v>
      </c>
      <c r="U95">
        <f t="shared" si="11"/>
        <v>9</v>
      </c>
      <c r="V95">
        <v>188858</v>
      </c>
      <c r="W95">
        <v>89065</v>
      </c>
      <c r="X95">
        <v>99793</v>
      </c>
      <c r="Y95">
        <v>11</v>
      </c>
    </row>
    <row r="96" spans="1:25" x14ac:dyDescent="0.3">
      <c r="A96">
        <v>2022</v>
      </c>
      <c r="B96" t="s">
        <v>19</v>
      </c>
      <c r="C96" t="s">
        <v>23</v>
      </c>
      <c r="D96" t="s">
        <v>24</v>
      </c>
      <c r="E96">
        <f t="shared" si="6"/>
        <v>9</v>
      </c>
      <c r="F96" t="str">
        <f t="shared" si="7"/>
        <v>Product A</v>
      </c>
      <c r="G96">
        <f t="shared" si="8"/>
        <v>9</v>
      </c>
      <c r="H96">
        <v>126962</v>
      </c>
      <c r="I96">
        <v>98295</v>
      </c>
      <c r="J96">
        <v>28667</v>
      </c>
      <c r="K96">
        <v>57</v>
      </c>
      <c r="O96">
        <v>2022</v>
      </c>
      <c r="P96" t="s">
        <v>19</v>
      </c>
      <c r="Q96" t="s">
        <v>23</v>
      </c>
      <c r="R96" t="s">
        <v>24</v>
      </c>
      <c r="S96">
        <f t="shared" si="9"/>
        <v>9</v>
      </c>
      <c r="T96" t="str">
        <f t="shared" si="10"/>
        <v>Product A</v>
      </c>
      <c r="U96">
        <f t="shared" si="11"/>
        <v>9</v>
      </c>
      <c r="V96">
        <v>126962</v>
      </c>
      <c r="W96">
        <v>98295</v>
      </c>
      <c r="X96">
        <v>28667</v>
      </c>
      <c r="Y96">
        <v>57</v>
      </c>
    </row>
    <row r="97" spans="1:25" x14ac:dyDescent="0.3">
      <c r="A97">
        <v>2023</v>
      </c>
      <c r="B97" t="s">
        <v>8</v>
      </c>
      <c r="C97" t="s">
        <v>23</v>
      </c>
      <c r="D97" t="s">
        <v>26</v>
      </c>
      <c r="E97">
        <f t="shared" si="6"/>
        <v>9</v>
      </c>
      <c r="F97" t="str">
        <f t="shared" si="7"/>
        <v>Product B</v>
      </c>
      <c r="G97">
        <f t="shared" si="8"/>
        <v>9</v>
      </c>
      <c r="H97">
        <v>191792</v>
      </c>
      <c r="I97">
        <v>110262</v>
      </c>
      <c r="J97">
        <v>81530</v>
      </c>
      <c r="K97">
        <v>34</v>
      </c>
      <c r="O97">
        <v>2023</v>
      </c>
      <c r="P97" t="s">
        <v>8</v>
      </c>
      <c r="Q97" t="s">
        <v>23</v>
      </c>
      <c r="R97" t="s">
        <v>26</v>
      </c>
      <c r="S97">
        <f t="shared" si="9"/>
        <v>9</v>
      </c>
      <c r="T97" t="str">
        <f t="shared" si="10"/>
        <v>Product B</v>
      </c>
      <c r="U97">
        <f t="shared" si="11"/>
        <v>9</v>
      </c>
      <c r="V97">
        <v>191792</v>
      </c>
      <c r="W97">
        <v>110262</v>
      </c>
      <c r="X97">
        <v>81530</v>
      </c>
      <c r="Y97">
        <v>34</v>
      </c>
    </row>
    <row r="98" spans="1:25" x14ac:dyDescent="0.3">
      <c r="A98">
        <v>2024</v>
      </c>
      <c r="B98" t="s">
        <v>12</v>
      </c>
      <c r="C98" t="s">
        <v>21</v>
      </c>
      <c r="D98" t="s">
        <v>26</v>
      </c>
      <c r="E98">
        <f t="shared" si="6"/>
        <v>9</v>
      </c>
      <c r="F98" t="str">
        <f t="shared" si="7"/>
        <v>Product B</v>
      </c>
      <c r="G98">
        <f t="shared" si="8"/>
        <v>9</v>
      </c>
      <c r="H98">
        <v>172124</v>
      </c>
      <c r="I98">
        <v>108069</v>
      </c>
      <c r="J98">
        <v>64055</v>
      </c>
      <c r="K98">
        <v>48</v>
      </c>
      <c r="O98">
        <v>2024</v>
      </c>
      <c r="P98" t="s">
        <v>12</v>
      </c>
      <c r="Q98" t="s">
        <v>21</v>
      </c>
      <c r="R98" t="s">
        <v>26</v>
      </c>
      <c r="S98">
        <f t="shared" si="9"/>
        <v>9</v>
      </c>
      <c r="T98" t="str">
        <f t="shared" si="10"/>
        <v>Product B</v>
      </c>
      <c r="U98">
        <f t="shared" si="11"/>
        <v>9</v>
      </c>
      <c r="V98">
        <v>172124</v>
      </c>
      <c r="W98">
        <v>108069</v>
      </c>
      <c r="X98">
        <v>64055</v>
      </c>
      <c r="Y98">
        <v>48</v>
      </c>
    </row>
    <row r="99" spans="1:25" x14ac:dyDescent="0.3">
      <c r="A99">
        <v>2023</v>
      </c>
      <c r="B99" t="s">
        <v>12</v>
      </c>
      <c r="C99" t="s">
        <v>23</v>
      </c>
      <c r="D99" t="s">
        <v>24</v>
      </c>
      <c r="E99">
        <f t="shared" si="6"/>
        <v>9</v>
      </c>
      <c r="F99" t="str">
        <f t="shared" si="7"/>
        <v>Product A</v>
      </c>
      <c r="G99">
        <f t="shared" si="8"/>
        <v>9</v>
      </c>
      <c r="H99">
        <v>194246</v>
      </c>
      <c r="I99">
        <v>85485</v>
      </c>
      <c r="J99">
        <v>108761</v>
      </c>
      <c r="K99">
        <v>12</v>
      </c>
      <c r="O99">
        <v>2023</v>
      </c>
      <c r="P99" t="s">
        <v>12</v>
      </c>
      <c r="Q99" t="s">
        <v>23</v>
      </c>
      <c r="R99" t="s">
        <v>24</v>
      </c>
      <c r="S99">
        <f t="shared" si="9"/>
        <v>9</v>
      </c>
      <c r="T99" t="str">
        <f t="shared" si="10"/>
        <v>Product A</v>
      </c>
      <c r="U99">
        <f t="shared" si="11"/>
        <v>9</v>
      </c>
      <c r="V99">
        <v>194246</v>
      </c>
      <c r="W99">
        <v>85485</v>
      </c>
      <c r="X99">
        <v>108761</v>
      </c>
      <c r="Y99">
        <v>12</v>
      </c>
    </row>
    <row r="100" spans="1:25" x14ac:dyDescent="0.3">
      <c r="A100">
        <v>2023</v>
      </c>
      <c r="B100" t="s">
        <v>11</v>
      </c>
      <c r="C100" t="s">
        <v>20</v>
      </c>
      <c r="D100" t="s">
        <v>24</v>
      </c>
      <c r="E100">
        <f t="shared" si="6"/>
        <v>9</v>
      </c>
      <c r="F100" t="str">
        <f t="shared" si="7"/>
        <v>Product A</v>
      </c>
      <c r="G100">
        <f t="shared" si="8"/>
        <v>9</v>
      </c>
      <c r="H100">
        <v>103709</v>
      </c>
      <c r="I100">
        <v>100355</v>
      </c>
      <c r="J100">
        <v>3354</v>
      </c>
      <c r="K100">
        <v>37</v>
      </c>
      <c r="O100">
        <v>2023</v>
      </c>
      <c r="P100" t="s">
        <v>11</v>
      </c>
      <c r="Q100" t="s">
        <v>20</v>
      </c>
      <c r="R100" t="s">
        <v>24</v>
      </c>
      <c r="S100">
        <f t="shared" si="9"/>
        <v>9</v>
      </c>
      <c r="T100" t="str">
        <f t="shared" si="10"/>
        <v>Product A</v>
      </c>
      <c r="U100">
        <f t="shared" si="11"/>
        <v>9</v>
      </c>
      <c r="V100">
        <v>103709</v>
      </c>
      <c r="W100">
        <v>100355</v>
      </c>
      <c r="X100">
        <v>3354</v>
      </c>
      <c r="Y100">
        <v>37</v>
      </c>
    </row>
    <row r="101" spans="1:25" x14ac:dyDescent="0.3">
      <c r="A101">
        <v>2024</v>
      </c>
      <c r="B101" t="s">
        <v>18</v>
      </c>
      <c r="C101" t="s">
        <v>20</v>
      </c>
      <c r="D101" t="s">
        <v>26</v>
      </c>
      <c r="E101">
        <f t="shared" si="6"/>
        <v>9</v>
      </c>
      <c r="F101" t="str">
        <f t="shared" si="7"/>
        <v>Product B</v>
      </c>
      <c r="G101">
        <f t="shared" si="8"/>
        <v>9</v>
      </c>
      <c r="H101">
        <v>142918</v>
      </c>
      <c r="I101">
        <v>109298</v>
      </c>
      <c r="J101">
        <v>33620</v>
      </c>
      <c r="K101">
        <v>22</v>
      </c>
      <c r="O101">
        <v>2024</v>
      </c>
      <c r="P101" t="s">
        <v>18</v>
      </c>
      <c r="Q101" t="s">
        <v>20</v>
      </c>
      <c r="R101" t="s">
        <v>26</v>
      </c>
      <c r="S101">
        <f t="shared" si="9"/>
        <v>9</v>
      </c>
      <c r="T101" t="str">
        <f t="shared" si="10"/>
        <v>Product B</v>
      </c>
      <c r="U101">
        <f t="shared" si="11"/>
        <v>9</v>
      </c>
      <c r="V101">
        <v>142918</v>
      </c>
      <c r="W101">
        <v>109298</v>
      </c>
      <c r="X101">
        <v>33620</v>
      </c>
      <c r="Y101">
        <v>22</v>
      </c>
    </row>
    <row r="103" spans="1:25" x14ac:dyDescent="0.3">
      <c r="D103" s="13" t="s">
        <v>67</v>
      </c>
      <c r="E103" s="13" t="s">
        <v>68</v>
      </c>
      <c r="F103" s="13" t="s">
        <v>67</v>
      </c>
      <c r="G103" s="13" t="s">
        <v>68</v>
      </c>
    </row>
    <row r="104" spans="1:25" x14ac:dyDescent="0.3">
      <c r="D104" s="14" t="s">
        <v>24</v>
      </c>
      <c r="E104" s="14">
        <f>COUNTIF(D2:D101,D104)</f>
        <v>31</v>
      </c>
      <c r="F104" s="14" t="s">
        <v>24</v>
      </c>
      <c r="G104" s="14">
        <f>COUNTIF(F2:F101,F104)</f>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2859-CABA-4C3A-8EEF-045C6C26AC61}">
  <sheetPr codeName="Sheet3"/>
  <dimension ref="A1:R101"/>
  <sheetViews>
    <sheetView workbookViewId="0">
      <selection activeCell="J3" sqref="J3"/>
    </sheetView>
  </sheetViews>
  <sheetFormatPr defaultRowHeight="14.4" x14ac:dyDescent="0.3"/>
  <cols>
    <col min="5" max="5" width="8" bestFit="1" customWidth="1"/>
    <col min="6" max="6" width="11.44140625" bestFit="1" customWidth="1"/>
    <col min="7" max="7" width="8.44140625" bestFit="1" customWidth="1"/>
    <col min="8" max="8" width="14.21875" bestFit="1" customWidth="1"/>
    <col min="9" max="9" width="14.21875" customWidth="1"/>
    <col min="10" max="10" width="31.44140625" bestFit="1" customWidth="1"/>
    <col min="11" max="11" width="27.21875" bestFit="1" customWidth="1"/>
    <col min="12" max="13" width="19.77734375" bestFit="1" customWidth="1"/>
  </cols>
  <sheetData>
    <row r="1" spans="1:18" x14ac:dyDescent="0.3">
      <c r="A1" s="16" t="s">
        <v>0</v>
      </c>
      <c r="B1" s="16" t="s">
        <v>1</v>
      </c>
      <c r="C1" s="16" t="s">
        <v>2</v>
      </c>
      <c r="D1" s="16" t="s">
        <v>3</v>
      </c>
      <c r="E1" s="16" t="s">
        <v>4</v>
      </c>
      <c r="F1" s="16" t="s">
        <v>5</v>
      </c>
      <c r="G1" s="16" t="s">
        <v>6</v>
      </c>
      <c r="H1" s="16" t="s">
        <v>7</v>
      </c>
      <c r="I1" s="4"/>
      <c r="J1" s="6" t="s">
        <v>53</v>
      </c>
      <c r="K1" s="6" t="s">
        <v>46</v>
      </c>
      <c r="L1" s="6" t="s">
        <v>50</v>
      </c>
      <c r="M1" s="2"/>
      <c r="N1" s="2"/>
    </row>
    <row r="2" spans="1:18" x14ac:dyDescent="0.3">
      <c r="A2">
        <v>2024</v>
      </c>
      <c r="B2" t="s">
        <v>8</v>
      </c>
      <c r="C2" t="s">
        <v>20</v>
      </c>
      <c r="D2" t="s">
        <v>24</v>
      </c>
      <c r="E2">
        <v>100860</v>
      </c>
      <c r="F2">
        <v>108158</v>
      </c>
      <c r="G2">
        <v>-7298</v>
      </c>
      <c r="H2">
        <v>52</v>
      </c>
      <c r="J2" s="7">
        <f>COUNT(H2:H101)</f>
        <v>98</v>
      </c>
      <c r="K2" s="7">
        <f>COUNTIF(D2:D101,R8)</f>
        <v>38</v>
      </c>
      <c r="L2" s="7">
        <f>COUNT(E2:E101)</f>
        <v>100</v>
      </c>
      <c r="M2" s="3"/>
    </row>
    <row r="3" spans="1:18" x14ac:dyDescent="0.3">
      <c r="A3">
        <v>2022</v>
      </c>
      <c r="B3" t="s">
        <v>9</v>
      </c>
      <c r="C3" t="s">
        <v>21</v>
      </c>
      <c r="D3" t="s">
        <v>25</v>
      </c>
      <c r="E3">
        <v>106265</v>
      </c>
      <c r="F3">
        <v>86850</v>
      </c>
      <c r="G3">
        <v>19415</v>
      </c>
      <c r="H3">
        <v>32</v>
      </c>
      <c r="J3" s="8"/>
      <c r="K3" s="9"/>
      <c r="L3" s="8"/>
    </row>
    <row r="4" spans="1:18" x14ac:dyDescent="0.3">
      <c r="A4">
        <v>2022</v>
      </c>
      <c r="B4" t="s">
        <v>8</v>
      </c>
      <c r="C4" t="s">
        <v>22</v>
      </c>
      <c r="D4" t="s">
        <v>24</v>
      </c>
      <c r="E4">
        <v>160263</v>
      </c>
      <c r="F4">
        <v>86023</v>
      </c>
      <c r="G4">
        <v>74240</v>
      </c>
      <c r="H4">
        <v>12</v>
      </c>
      <c r="J4" s="6" t="s">
        <v>53</v>
      </c>
      <c r="K4" s="6" t="s">
        <v>47</v>
      </c>
      <c r="L4" s="6" t="s">
        <v>51</v>
      </c>
    </row>
    <row r="5" spans="1:18" x14ac:dyDescent="0.3">
      <c r="A5">
        <v>2023</v>
      </c>
      <c r="B5" t="s">
        <v>10</v>
      </c>
      <c r="C5" t="s">
        <v>23</v>
      </c>
      <c r="D5" t="s">
        <v>26</v>
      </c>
      <c r="E5">
        <v>162955</v>
      </c>
      <c r="F5">
        <v>72433</v>
      </c>
      <c r="G5">
        <v>90522</v>
      </c>
      <c r="H5">
        <v>30</v>
      </c>
      <c r="J5" s="7">
        <f>COUNTA(H2:H101)</f>
        <v>99</v>
      </c>
      <c r="K5" s="10">
        <f>COUNTIF(D2:D101,R9)</f>
        <v>32</v>
      </c>
      <c r="L5" s="10">
        <f>COUNT(F2:F101)</f>
        <v>100</v>
      </c>
    </row>
    <row r="6" spans="1:18" x14ac:dyDescent="0.3">
      <c r="A6">
        <v>2023</v>
      </c>
      <c r="B6" t="s">
        <v>11</v>
      </c>
      <c r="C6" t="s">
        <v>20</v>
      </c>
      <c r="D6" t="s">
        <v>25</v>
      </c>
      <c r="E6">
        <v>193016</v>
      </c>
      <c r="F6">
        <v>111434</v>
      </c>
      <c r="G6">
        <v>81582</v>
      </c>
      <c r="H6">
        <v>51</v>
      </c>
      <c r="J6" s="8"/>
      <c r="K6" s="8"/>
      <c r="L6" s="8"/>
    </row>
    <row r="7" spans="1:18" x14ac:dyDescent="0.3">
      <c r="A7">
        <v>2023</v>
      </c>
      <c r="B7" t="s">
        <v>12</v>
      </c>
      <c r="C7" t="s">
        <v>23</v>
      </c>
      <c r="D7" t="s">
        <v>25</v>
      </c>
      <c r="E7">
        <v>167435</v>
      </c>
      <c r="F7">
        <v>71267</v>
      </c>
      <c r="G7">
        <v>96168</v>
      </c>
      <c r="H7">
        <v>12</v>
      </c>
      <c r="J7" s="6" t="s">
        <v>53</v>
      </c>
      <c r="K7" s="6" t="s">
        <v>48</v>
      </c>
      <c r="L7" s="6" t="s">
        <v>52</v>
      </c>
    </row>
    <row r="8" spans="1:18" x14ac:dyDescent="0.3">
      <c r="A8">
        <v>2024</v>
      </c>
      <c r="B8" t="s">
        <v>13</v>
      </c>
      <c r="C8" t="s">
        <v>23</v>
      </c>
      <c r="D8" t="s">
        <v>26</v>
      </c>
      <c r="E8">
        <v>180038</v>
      </c>
      <c r="F8">
        <v>91777</v>
      </c>
      <c r="G8">
        <v>88261</v>
      </c>
      <c r="H8">
        <v>13</v>
      </c>
      <c r="J8" s="10">
        <f>COUNTBLANK(H2:H101)</f>
        <v>1</v>
      </c>
      <c r="K8" s="7">
        <f>COUNTIF(D2:D101,R10)</f>
        <v>30</v>
      </c>
      <c r="L8" s="10">
        <f>COUNT(G2:G101)</f>
        <v>100</v>
      </c>
      <c r="Q8" s="2" t="s">
        <v>3</v>
      </c>
      <c r="R8" s="2" t="s">
        <v>24</v>
      </c>
    </row>
    <row r="9" spans="1:18" x14ac:dyDescent="0.3">
      <c r="A9">
        <v>2023</v>
      </c>
      <c r="B9" t="s">
        <v>14</v>
      </c>
      <c r="C9" t="s">
        <v>20</v>
      </c>
      <c r="D9" t="s">
        <v>25</v>
      </c>
      <c r="E9">
        <v>176552</v>
      </c>
      <c r="F9">
        <v>93897</v>
      </c>
      <c r="G9">
        <v>82655</v>
      </c>
      <c r="H9">
        <v>11</v>
      </c>
      <c r="R9" s="2" t="s">
        <v>26</v>
      </c>
    </row>
    <row r="10" spans="1:18" x14ac:dyDescent="0.3">
      <c r="A10">
        <v>2024</v>
      </c>
      <c r="B10" t="s">
        <v>11</v>
      </c>
      <c r="C10" t="s">
        <v>22</v>
      </c>
      <c r="D10" t="s">
        <v>24</v>
      </c>
      <c r="E10">
        <v>117159</v>
      </c>
      <c r="F10">
        <v>114974</v>
      </c>
      <c r="G10">
        <v>2185</v>
      </c>
      <c r="H10">
        <v>44</v>
      </c>
      <c r="R10" s="2" t="s">
        <v>25</v>
      </c>
    </row>
    <row r="11" spans="1:18" x14ac:dyDescent="0.3">
      <c r="A11">
        <v>2023</v>
      </c>
      <c r="B11" t="s">
        <v>10</v>
      </c>
      <c r="C11" t="s">
        <v>22</v>
      </c>
      <c r="D11" t="s">
        <v>26</v>
      </c>
      <c r="E11">
        <v>189475</v>
      </c>
      <c r="F11">
        <v>89457</v>
      </c>
      <c r="G11">
        <v>100018</v>
      </c>
      <c r="H11">
        <v>15</v>
      </c>
    </row>
    <row r="12" spans="1:18" x14ac:dyDescent="0.3">
      <c r="A12">
        <v>2023</v>
      </c>
      <c r="B12" t="s">
        <v>15</v>
      </c>
      <c r="C12" t="s">
        <v>22</v>
      </c>
      <c r="D12" t="s">
        <v>26</v>
      </c>
      <c r="E12">
        <v>172409</v>
      </c>
      <c r="F12">
        <v>75675</v>
      </c>
      <c r="G12">
        <v>96734</v>
      </c>
      <c r="H12">
        <v>43</v>
      </c>
    </row>
    <row r="13" spans="1:18" x14ac:dyDescent="0.3">
      <c r="A13">
        <v>2023</v>
      </c>
      <c r="B13" t="s">
        <v>10</v>
      </c>
      <c r="C13" t="s">
        <v>23</v>
      </c>
      <c r="D13" t="s">
        <v>24</v>
      </c>
      <c r="E13">
        <v>140397</v>
      </c>
      <c r="F13">
        <v>95851</v>
      </c>
      <c r="G13">
        <v>44546</v>
      </c>
      <c r="H13">
        <v>49</v>
      </c>
    </row>
    <row r="14" spans="1:18" x14ac:dyDescent="0.3">
      <c r="A14">
        <v>2023</v>
      </c>
      <c r="B14" t="s">
        <v>13</v>
      </c>
      <c r="C14" t="s">
        <v>20</v>
      </c>
      <c r="D14" t="s">
        <v>24</v>
      </c>
      <c r="E14">
        <v>186807</v>
      </c>
      <c r="F14">
        <v>82185</v>
      </c>
      <c r="G14">
        <v>104622</v>
      </c>
      <c r="H14" s="5" t="s">
        <v>49</v>
      </c>
    </row>
    <row r="15" spans="1:18" x14ac:dyDescent="0.3">
      <c r="A15">
        <v>2022</v>
      </c>
      <c r="B15" t="s">
        <v>16</v>
      </c>
      <c r="C15" t="s">
        <v>20</v>
      </c>
      <c r="D15" t="s">
        <v>24</v>
      </c>
      <c r="E15">
        <v>148984</v>
      </c>
      <c r="F15">
        <v>110774</v>
      </c>
      <c r="G15">
        <v>38210</v>
      </c>
      <c r="H15">
        <v>18</v>
      </c>
    </row>
    <row r="16" spans="1:18" x14ac:dyDescent="0.3">
      <c r="A16">
        <v>2024</v>
      </c>
      <c r="B16" t="s">
        <v>17</v>
      </c>
      <c r="C16" t="s">
        <v>21</v>
      </c>
      <c r="D16" t="s">
        <v>25</v>
      </c>
      <c r="E16">
        <v>187538</v>
      </c>
      <c r="F16">
        <v>109504</v>
      </c>
      <c r="G16">
        <v>78034</v>
      </c>
      <c r="H16">
        <v>17</v>
      </c>
    </row>
    <row r="17" spans="1:8" x14ac:dyDescent="0.3">
      <c r="A17">
        <v>2022</v>
      </c>
      <c r="B17" t="s">
        <v>17</v>
      </c>
      <c r="C17" t="s">
        <v>22</v>
      </c>
      <c r="D17" t="s">
        <v>24</v>
      </c>
      <c r="E17">
        <v>138660</v>
      </c>
      <c r="F17">
        <v>73561</v>
      </c>
      <c r="G17">
        <v>65099</v>
      </c>
      <c r="H17">
        <v>48</v>
      </c>
    </row>
    <row r="18" spans="1:8" x14ac:dyDescent="0.3">
      <c r="A18">
        <v>2024</v>
      </c>
      <c r="B18" t="s">
        <v>18</v>
      </c>
      <c r="C18" t="s">
        <v>23</v>
      </c>
      <c r="D18" t="s">
        <v>25</v>
      </c>
      <c r="E18">
        <v>130535</v>
      </c>
      <c r="F18">
        <v>83067</v>
      </c>
      <c r="G18">
        <v>47468</v>
      </c>
    </row>
    <row r="19" spans="1:8" x14ac:dyDescent="0.3">
      <c r="A19">
        <v>2024</v>
      </c>
      <c r="B19" t="s">
        <v>10</v>
      </c>
      <c r="C19" t="s">
        <v>22</v>
      </c>
      <c r="D19" t="s">
        <v>25</v>
      </c>
      <c r="E19">
        <v>196354</v>
      </c>
      <c r="F19">
        <v>89115</v>
      </c>
      <c r="G19">
        <v>107239</v>
      </c>
      <c r="H19">
        <v>49</v>
      </c>
    </row>
    <row r="20" spans="1:8" x14ac:dyDescent="0.3">
      <c r="A20">
        <v>2024</v>
      </c>
      <c r="B20" t="s">
        <v>16</v>
      </c>
      <c r="C20" t="s">
        <v>22</v>
      </c>
      <c r="D20" t="s">
        <v>25</v>
      </c>
      <c r="E20">
        <v>198018</v>
      </c>
      <c r="F20">
        <v>117716</v>
      </c>
      <c r="G20">
        <v>80302</v>
      </c>
      <c r="H20">
        <v>56</v>
      </c>
    </row>
    <row r="21" spans="1:8" x14ac:dyDescent="0.3">
      <c r="A21">
        <v>2022</v>
      </c>
      <c r="B21" t="s">
        <v>13</v>
      </c>
      <c r="C21" t="s">
        <v>21</v>
      </c>
      <c r="D21" t="s">
        <v>25</v>
      </c>
      <c r="E21">
        <v>198806</v>
      </c>
      <c r="F21">
        <v>76910</v>
      </c>
      <c r="G21">
        <v>121896</v>
      </c>
      <c r="H21">
        <v>23</v>
      </c>
    </row>
    <row r="22" spans="1:8" x14ac:dyDescent="0.3">
      <c r="A22">
        <v>2022</v>
      </c>
      <c r="B22" t="s">
        <v>14</v>
      </c>
      <c r="C22" t="s">
        <v>21</v>
      </c>
      <c r="D22" t="s">
        <v>24</v>
      </c>
      <c r="E22">
        <v>123419</v>
      </c>
      <c r="F22">
        <v>118702</v>
      </c>
      <c r="G22">
        <v>4717</v>
      </c>
      <c r="H22">
        <v>41</v>
      </c>
    </row>
    <row r="23" spans="1:8" x14ac:dyDescent="0.3">
      <c r="A23">
        <v>2022</v>
      </c>
      <c r="B23" t="s">
        <v>8</v>
      </c>
      <c r="C23" t="s">
        <v>21</v>
      </c>
      <c r="D23" t="s">
        <v>24</v>
      </c>
      <c r="E23">
        <v>118141</v>
      </c>
      <c r="F23">
        <v>84820</v>
      </c>
      <c r="G23">
        <v>33321</v>
      </c>
      <c r="H23">
        <v>32</v>
      </c>
    </row>
    <row r="24" spans="1:8" x14ac:dyDescent="0.3">
      <c r="A24">
        <v>2024</v>
      </c>
      <c r="B24" t="s">
        <v>17</v>
      </c>
      <c r="C24" t="s">
        <v>20</v>
      </c>
      <c r="D24" t="s">
        <v>26</v>
      </c>
      <c r="E24">
        <v>133827</v>
      </c>
      <c r="F24">
        <v>86198</v>
      </c>
      <c r="G24">
        <v>47629</v>
      </c>
      <c r="H24">
        <v>31</v>
      </c>
    </row>
    <row r="25" spans="1:8" x14ac:dyDescent="0.3">
      <c r="A25">
        <v>2023</v>
      </c>
      <c r="B25" t="s">
        <v>18</v>
      </c>
      <c r="C25" t="s">
        <v>20</v>
      </c>
      <c r="D25" t="s">
        <v>26</v>
      </c>
      <c r="E25">
        <v>102693</v>
      </c>
      <c r="F25">
        <v>99467</v>
      </c>
      <c r="G25">
        <v>3226</v>
      </c>
      <c r="H25">
        <v>37</v>
      </c>
    </row>
    <row r="26" spans="1:8" x14ac:dyDescent="0.3">
      <c r="A26">
        <v>2023</v>
      </c>
      <c r="B26" t="s">
        <v>17</v>
      </c>
      <c r="C26" t="s">
        <v>23</v>
      </c>
      <c r="D26" t="s">
        <v>25</v>
      </c>
      <c r="E26">
        <v>118047</v>
      </c>
      <c r="F26">
        <v>96105</v>
      </c>
      <c r="G26">
        <v>21942</v>
      </c>
      <c r="H26">
        <v>37</v>
      </c>
    </row>
    <row r="27" spans="1:8" x14ac:dyDescent="0.3">
      <c r="A27">
        <v>2023</v>
      </c>
      <c r="B27" t="s">
        <v>16</v>
      </c>
      <c r="C27" t="s">
        <v>23</v>
      </c>
      <c r="D27" t="s">
        <v>25</v>
      </c>
      <c r="E27">
        <v>130080</v>
      </c>
      <c r="F27">
        <v>71306</v>
      </c>
      <c r="G27">
        <v>58774</v>
      </c>
      <c r="H27">
        <v>22</v>
      </c>
    </row>
    <row r="28" spans="1:8" x14ac:dyDescent="0.3">
      <c r="A28">
        <v>2024</v>
      </c>
      <c r="B28" t="s">
        <v>19</v>
      </c>
      <c r="C28" t="s">
        <v>22</v>
      </c>
      <c r="D28" t="s">
        <v>24</v>
      </c>
      <c r="E28">
        <v>121959</v>
      </c>
      <c r="F28">
        <v>75530</v>
      </c>
      <c r="G28">
        <v>46429</v>
      </c>
      <c r="H28">
        <v>18</v>
      </c>
    </row>
    <row r="29" spans="1:8" x14ac:dyDescent="0.3">
      <c r="A29">
        <v>2022</v>
      </c>
      <c r="B29" t="s">
        <v>12</v>
      </c>
      <c r="C29" t="s">
        <v>21</v>
      </c>
      <c r="D29" t="s">
        <v>26</v>
      </c>
      <c r="E29">
        <v>113545</v>
      </c>
      <c r="F29">
        <v>70663</v>
      </c>
      <c r="G29">
        <v>42882</v>
      </c>
      <c r="H29">
        <v>24</v>
      </c>
    </row>
    <row r="30" spans="1:8" x14ac:dyDescent="0.3">
      <c r="A30">
        <v>2022</v>
      </c>
      <c r="B30" t="s">
        <v>8</v>
      </c>
      <c r="C30" t="s">
        <v>22</v>
      </c>
      <c r="D30" t="s">
        <v>25</v>
      </c>
      <c r="E30">
        <v>154384</v>
      </c>
      <c r="F30">
        <v>116576</v>
      </c>
      <c r="G30">
        <v>37808</v>
      </c>
      <c r="H30">
        <v>21</v>
      </c>
    </row>
    <row r="31" spans="1:8" x14ac:dyDescent="0.3">
      <c r="A31">
        <v>2023</v>
      </c>
      <c r="B31" t="s">
        <v>12</v>
      </c>
      <c r="C31" t="s">
        <v>20</v>
      </c>
      <c r="D31" t="s">
        <v>24</v>
      </c>
      <c r="E31">
        <v>123664</v>
      </c>
      <c r="F31">
        <v>71636</v>
      </c>
      <c r="G31">
        <v>52028</v>
      </c>
      <c r="H31">
        <v>58</v>
      </c>
    </row>
    <row r="32" spans="1:8" x14ac:dyDescent="0.3">
      <c r="A32">
        <v>2024</v>
      </c>
      <c r="B32" t="s">
        <v>16</v>
      </c>
      <c r="C32" t="s">
        <v>22</v>
      </c>
      <c r="D32" t="s">
        <v>25</v>
      </c>
      <c r="E32">
        <v>194209</v>
      </c>
      <c r="F32">
        <v>107505</v>
      </c>
      <c r="G32">
        <v>86704</v>
      </c>
      <c r="H32">
        <v>37</v>
      </c>
    </row>
    <row r="33" spans="1:8" x14ac:dyDescent="0.3">
      <c r="A33">
        <v>2022</v>
      </c>
      <c r="B33" t="s">
        <v>16</v>
      </c>
      <c r="C33" t="s">
        <v>23</v>
      </c>
      <c r="D33" t="s">
        <v>26</v>
      </c>
      <c r="E33">
        <v>155680</v>
      </c>
      <c r="F33">
        <v>116717</v>
      </c>
      <c r="G33">
        <v>38963</v>
      </c>
      <c r="H33">
        <v>11</v>
      </c>
    </row>
    <row r="34" spans="1:8" x14ac:dyDescent="0.3">
      <c r="A34">
        <v>2023</v>
      </c>
      <c r="B34" t="s">
        <v>9</v>
      </c>
      <c r="C34" t="s">
        <v>21</v>
      </c>
      <c r="D34" t="s">
        <v>26</v>
      </c>
      <c r="E34">
        <v>170467</v>
      </c>
      <c r="F34">
        <v>102970</v>
      </c>
      <c r="G34">
        <v>67497</v>
      </c>
      <c r="H34">
        <v>26</v>
      </c>
    </row>
    <row r="35" spans="1:8" x14ac:dyDescent="0.3">
      <c r="A35">
        <v>2022</v>
      </c>
      <c r="B35" t="s">
        <v>8</v>
      </c>
      <c r="C35" t="s">
        <v>21</v>
      </c>
      <c r="D35" t="s">
        <v>24</v>
      </c>
      <c r="E35">
        <v>165733</v>
      </c>
      <c r="F35">
        <v>93509</v>
      </c>
      <c r="G35">
        <v>72224</v>
      </c>
      <c r="H35">
        <v>20</v>
      </c>
    </row>
    <row r="36" spans="1:8" x14ac:dyDescent="0.3">
      <c r="A36">
        <v>2022</v>
      </c>
      <c r="B36" t="s">
        <v>11</v>
      </c>
      <c r="C36" t="s">
        <v>23</v>
      </c>
      <c r="D36" t="s">
        <v>25</v>
      </c>
      <c r="E36">
        <v>186202</v>
      </c>
      <c r="F36">
        <v>114357</v>
      </c>
      <c r="G36">
        <v>71845</v>
      </c>
      <c r="H36">
        <v>25</v>
      </c>
    </row>
    <row r="37" spans="1:8" x14ac:dyDescent="0.3">
      <c r="A37">
        <v>2024</v>
      </c>
      <c r="B37" t="s">
        <v>8</v>
      </c>
      <c r="C37" t="s">
        <v>20</v>
      </c>
      <c r="D37" t="s">
        <v>25</v>
      </c>
      <c r="E37">
        <v>172082</v>
      </c>
      <c r="F37">
        <v>104754</v>
      </c>
      <c r="G37">
        <v>67328</v>
      </c>
      <c r="H37">
        <v>28</v>
      </c>
    </row>
    <row r="38" spans="1:8" x14ac:dyDescent="0.3">
      <c r="A38">
        <v>2022</v>
      </c>
      <c r="B38" t="s">
        <v>16</v>
      </c>
      <c r="C38" t="s">
        <v>22</v>
      </c>
      <c r="D38" t="s">
        <v>24</v>
      </c>
      <c r="E38">
        <v>183879</v>
      </c>
      <c r="F38">
        <v>75759</v>
      </c>
      <c r="G38">
        <v>108120</v>
      </c>
      <c r="H38">
        <v>48</v>
      </c>
    </row>
    <row r="39" spans="1:8" x14ac:dyDescent="0.3">
      <c r="A39">
        <v>2024</v>
      </c>
      <c r="B39" t="s">
        <v>11</v>
      </c>
      <c r="C39" t="s">
        <v>21</v>
      </c>
      <c r="D39" t="s">
        <v>25</v>
      </c>
      <c r="E39">
        <v>173656</v>
      </c>
      <c r="F39">
        <v>109384</v>
      </c>
      <c r="G39">
        <v>64272</v>
      </c>
      <c r="H39">
        <v>59</v>
      </c>
    </row>
    <row r="40" spans="1:8" x14ac:dyDescent="0.3">
      <c r="A40">
        <v>2023</v>
      </c>
      <c r="B40" t="s">
        <v>14</v>
      </c>
      <c r="C40" t="s">
        <v>22</v>
      </c>
      <c r="D40" t="s">
        <v>24</v>
      </c>
      <c r="E40">
        <v>130306</v>
      </c>
      <c r="F40">
        <v>86646</v>
      </c>
      <c r="G40">
        <v>43660</v>
      </c>
      <c r="H40">
        <v>25</v>
      </c>
    </row>
    <row r="41" spans="1:8" x14ac:dyDescent="0.3">
      <c r="A41">
        <v>2022</v>
      </c>
      <c r="B41" t="s">
        <v>15</v>
      </c>
      <c r="C41" t="s">
        <v>23</v>
      </c>
      <c r="D41" t="s">
        <v>24</v>
      </c>
      <c r="E41">
        <v>131616</v>
      </c>
      <c r="F41">
        <v>108191</v>
      </c>
      <c r="G41">
        <v>23425</v>
      </c>
      <c r="H41">
        <v>21</v>
      </c>
    </row>
    <row r="42" spans="1:8" x14ac:dyDescent="0.3">
      <c r="A42">
        <v>2024</v>
      </c>
      <c r="B42" t="s">
        <v>9</v>
      </c>
      <c r="C42" t="s">
        <v>21</v>
      </c>
      <c r="D42" t="s">
        <v>25</v>
      </c>
      <c r="E42">
        <v>143016</v>
      </c>
      <c r="F42">
        <v>77400</v>
      </c>
      <c r="G42">
        <v>65616</v>
      </c>
      <c r="H42">
        <v>44</v>
      </c>
    </row>
    <row r="43" spans="1:8" x14ac:dyDescent="0.3">
      <c r="A43">
        <v>2023</v>
      </c>
      <c r="B43" t="s">
        <v>10</v>
      </c>
      <c r="C43" t="s">
        <v>23</v>
      </c>
      <c r="D43" t="s">
        <v>26</v>
      </c>
      <c r="E43">
        <v>159040</v>
      </c>
      <c r="F43">
        <v>82183</v>
      </c>
      <c r="G43">
        <v>76857</v>
      </c>
      <c r="H43">
        <v>20</v>
      </c>
    </row>
    <row r="44" spans="1:8" x14ac:dyDescent="0.3">
      <c r="A44">
        <v>2023</v>
      </c>
      <c r="B44" t="s">
        <v>12</v>
      </c>
      <c r="C44" t="s">
        <v>23</v>
      </c>
      <c r="D44" t="s">
        <v>24</v>
      </c>
      <c r="E44">
        <v>102557</v>
      </c>
      <c r="F44">
        <v>108360</v>
      </c>
      <c r="G44">
        <v>-5803</v>
      </c>
      <c r="H44">
        <v>44</v>
      </c>
    </row>
    <row r="45" spans="1:8" x14ac:dyDescent="0.3">
      <c r="A45">
        <v>2023</v>
      </c>
      <c r="B45" t="s">
        <v>15</v>
      </c>
      <c r="C45" t="s">
        <v>20</v>
      </c>
      <c r="D45" t="s">
        <v>24</v>
      </c>
      <c r="E45">
        <v>177505</v>
      </c>
      <c r="F45">
        <v>72869</v>
      </c>
      <c r="G45">
        <v>104636</v>
      </c>
      <c r="H45">
        <v>44</v>
      </c>
    </row>
    <row r="46" spans="1:8" x14ac:dyDescent="0.3">
      <c r="A46">
        <v>2022</v>
      </c>
      <c r="B46" t="s">
        <v>8</v>
      </c>
      <c r="C46" t="s">
        <v>22</v>
      </c>
      <c r="D46" t="s">
        <v>24</v>
      </c>
      <c r="E46">
        <v>190272</v>
      </c>
      <c r="F46">
        <v>108467</v>
      </c>
      <c r="G46">
        <v>81805</v>
      </c>
      <c r="H46">
        <v>42</v>
      </c>
    </row>
    <row r="47" spans="1:8" x14ac:dyDescent="0.3">
      <c r="A47">
        <v>2024</v>
      </c>
      <c r="B47" t="s">
        <v>12</v>
      </c>
      <c r="C47" t="s">
        <v>20</v>
      </c>
      <c r="D47" t="s">
        <v>25</v>
      </c>
      <c r="E47">
        <v>186416</v>
      </c>
      <c r="F47">
        <v>74735</v>
      </c>
      <c r="G47">
        <v>111681</v>
      </c>
      <c r="H47">
        <v>42</v>
      </c>
    </row>
    <row r="48" spans="1:8" x14ac:dyDescent="0.3">
      <c r="A48">
        <v>2024</v>
      </c>
      <c r="B48" t="s">
        <v>19</v>
      </c>
      <c r="C48" t="s">
        <v>22</v>
      </c>
      <c r="D48" t="s">
        <v>26</v>
      </c>
      <c r="E48">
        <v>119830</v>
      </c>
      <c r="F48">
        <v>87429</v>
      </c>
      <c r="G48">
        <v>32401</v>
      </c>
      <c r="H48">
        <v>55</v>
      </c>
    </row>
    <row r="49" spans="1:8" x14ac:dyDescent="0.3">
      <c r="A49">
        <v>2023</v>
      </c>
      <c r="B49" t="s">
        <v>12</v>
      </c>
      <c r="C49" t="s">
        <v>21</v>
      </c>
      <c r="D49" t="s">
        <v>26</v>
      </c>
      <c r="E49">
        <v>176213</v>
      </c>
      <c r="F49">
        <v>75895</v>
      </c>
      <c r="G49">
        <v>100318</v>
      </c>
      <c r="H49">
        <v>36</v>
      </c>
    </row>
    <row r="50" spans="1:8" x14ac:dyDescent="0.3">
      <c r="A50">
        <v>2022</v>
      </c>
      <c r="B50" t="s">
        <v>16</v>
      </c>
      <c r="C50" t="s">
        <v>23</v>
      </c>
      <c r="D50" t="s">
        <v>24</v>
      </c>
      <c r="E50">
        <v>139790</v>
      </c>
      <c r="F50">
        <v>111919</v>
      </c>
      <c r="G50">
        <v>27871</v>
      </c>
      <c r="H50">
        <v>42</v>
      </c>
    </row>
    <row r="51" spans="1:8" x14ac:dyDescent="0.3">
      <c r="A51">
        <v>2024</v>
      </c>
      <c r="B51" t="s">
        <v>8</v>
      </c>
      <c r="C51" t="s">
        <v>22</v>
      </c>
      <c r="D51" t="s">
        <v>24</v>
      </c>
      <c r="E51">
        <v>173744</v>
      </c>
      <c r="F51">
        <v>88589</v>
      </c>
      <c r="G51">
        <v>85155</v>
      </c>
      <c r="H51">
        <v>38</v>
      </c>
    </row>
    <row r="52" spans="1:8" x14ac:dyDescent="0.3">
      <c r="A52">
        <v>2023</v>
      </c>
      <c r="B52" t="s">
        <v>12</v>
      </c>
      <c r="C52" t="s">
        <v>23</v>
      </c>
      <c r="D52" t="s">
        <v>24</v>
      </c>
      <c r="E52">
        <v>132635</v>
      </c>
      <c r="F52">
        <v>103828</v>
      </c>
      <c r="G52">
        <v>28807</v>
      </c>
      <c r="H52">
        <v>33</v>
      </c>
    </row>
    <row r="53" spans="1:8" x14ac:dyDescent="0.3">
      <c r="A53">
        <v>2023</v>
      </c>
      <c r="B53" t="s">
        <v>13</v>
      </c>
      <c r="C53" t="s">
        <v>20</v>
      </c>
      <c r="D53" t="s">
        <v>25</v>
      </c>
      <c r="E53">
        <v>166235</v>
      </c>
      <c r="F53">
        <v>70190</v>
      </c>
      <c r="G53">
        <v>96045</v>
      </c>
      <c r="H53">
        <v>30</v>
      </c>
    </row>
    <row r="54" spans="1:8" x14ac:dyDescent="0.3">
      <c r="A54">
        <v>2022</v>
      </c>
      <c r="B54" t="s">
        <v>12</v>
      </c>
      <c r="C54" t="s">
        <v>21</v>
      </c>
      <c r="D54" t="s">
        <v>26</v>
      </c>
      <c r="E54">
        <v>126641</v>
      </c>
      <c r="F54">
        <v>104584</v>
      </c>
      <c r="G54">
        <v>22057</v>
      </c>
      <c r="H54">
        <v>51</v>
      </c>
    </row>
    <row r="55" spans="1:8" x14ac:dyDescent="0.3">
      <c r="A55">
        <v>2023</v>
      </c>
      <c r="B55" t="s">
        <v>12</v>
      </c>
      <c r="C55" t="s">
        <v>20</v>
      </c>
      <c r="D55" t="s">
        <v>25</v>
      </c>
      <c r="E55">
        <v>151885</v>
      </c>
      <c r="F55">
        <v>106631</v>
      </c>
      <c r="G55">
        <v>45254</v>
      </c>
      <c r="H55">
        <v>59</v>
      </c>
    </row>
    <row r="56" spans="1:8" x14ac:dyDescent="0.3">
      <c r="A56">
        <v>2023</v>
      </c>
      <c r="B56" t="s">
        <v>9</v>
      </c>
      <c r="C56" t="s">
        <v>22</v>
      </c>
      <c r="D56" t="s">
        <v>26</v>
      </c>
      <c r="E56">
        <v>135777</v>
      </c>
      <c r="F56">
        <v>86538</v>
      </c>
      <c r="G56">
        <v>49239</v>
      </c>
      <c r="H56">
        <v>51</v>
      </c>
    </row>
    <row r="57" spans="1:8" x14ac:dyDescent="0.3">
      <c r="A57">
        <v>2022</v>
      </c>
      <c r="B57" t="s">
        <v>10</v>
      </c>
      <c r="C57" t="s">
        <v>23</v>
      </c>
      <c r="D57" t="s">
        <v>26</v>
      </c>
      <c r="E57">
        <v>178069</v>
      </c>
      <c r="F57">
        <v>110111</v>
      </c>
      <c r="G57">
        <v>67958</v>
      </c>
      <c r="H57">
        <v>48</v>
      </c>
    </row>
    <row r="58" spans="1:8" x14ac:dyDescent="0.3">
      <c r="A58">
        <v>2024</v>
      </c>
      <c r="B58" t="s">
        <v>14</v>
      </c>
      <c r="C58" t="s">
        <v>23</v>
      </c>
      <c r="D58" t="s">
        <v>26</v>
      </c>
      <c r="E58">
        <v>150993</v>
      </c>
      <c r="F58">
        <v>99592</v>
      </c>
      <c r="G58">
        <v>51401</v>
      </c>
      <c r="H58">
        <v>33</v>
      </c>
    </row>
    <row r="59" spans="1:8" x14ac:dyDescent="0.3">
      <c r="A59">
        <v>2024</v>
      </c>
      <c r="B59" t="s">
        <v>18</v>
      </c>
      <c r="C59" t="s">
        <v>20</v>
      </c>
      <c r="D59" t="s">
        <v>26</v>
      </c>
      <c r="E59">
        <v>170316</v>
      </c>
      <c r="F59">
        <v>72368</v>
      </c>
      <c r="G59">
        <v>97948</v>
      </c>
      <c r="H59">
        <v>17</v>
      </c>
    </row>
    <row r="60" spans="1:8" x14ac:dyDescent="0.3">
      <c r="A60">
        <v>2023</v>
      </c>
      <c r="B60" t="s">
        <v>11</v>
      </c>
      <c r="C60" t="s">
        <v>22</v>
      </c>
      <c r="D60" t="s">
        <v>25</v>
      </c>
      <c r="E60">
        <v>187922</v>
      </c>
      <c r="F60">
        <v>83403</v>
      </c>
      <c r="G60">
        <v>104519</v>
      </c>
      <c r="H60">
        <v>43</v>
      </c>
    </row>
    <row r="61" spans="1:8" x14ac:dyDescent="0.3">
      <c r="A61">
        <v>2024</v>
      </c>
      <c r="B61" t="s">
        <v>19</v>
      </c>
      <c r="C61" t="s">
        <v>22</v>
      </c>
      <c r="D61" t="s">
        <v>26</v>
      </c>
      <c r="E61">
        <v>193848</v>
      </c>
      <c r="F61">
        <v>119726</v>
      </c>
      <c r="G61">
        <v>74122</v>
      </c>
      <c r="H61">
        <v>31</v>
      </c>
    </row>
    <row r="62" spans="1:8" x14ac:dyDescent="0.3">
      <c r="A62">
        <v>2023</v>
      </c>
      <c r="B62" t="s">
        <v>16</v>
      </c>
      <c r="C62" t="s">
        <v>20</v>
      </c>
      <c r="D62" t="s">
        <v>24</v>
      </c>
      <c r="E62">
        <v>170313</v>
      </c>
      <c r="F62">
        <v>99749</v>
      </c>
      <c r="G62">
        <v>70564</v>
      </c>
      <c r="H62">
        <v>52</v>
      </c>
    </row>
    <row r="63" spans="1:8" x14ac:dyDescent="0.3">
      <c r="A63">
        <v>2022</v>
      </c>
      <c r="B63" t="s">
        <v>10</v>
      </c>
      <c r="C63" t="s">
        <v>23</v>
      </c>
      <c r="D63" t="s">
        <v>25</v>
      </c>
      <c r="E63">
        <v>119508</v>
      </c>
      <c r="F63">
        <v>73051</v>
      </c>
      <c r="G63">
        <v>46457</v>
      </c>
      <c r="H63">
        <v>53</v>
      </c>
    </row>
    <row r="64" spans="1:8" x14ac:dyDescent="0.3">
      <c r="A64">
        <v>2023</v>
      </c>
      <c r="B64" t="s">
        <v>8</v>
      </c>
      <c r="C64" t="s">
        <v>21</v>
      </c>
      <c r="D64" t="s">
        <v>24</v>
      </c>
      <c r="E64">
        <v>132093</v>
      </c>
      <c r="F64">
        <v>74142</v>
      </c>
      <c r="G64">
        <v>57951</v>
      </c>
      <c r="H64">
        <v>44</v>
      </c>
    </row>
    <row r="65" spans="1:8" x14ac:dyDescent="0.3">
      <c r="A65">
        <v>2023</v>
      </c>
      <c r="B65" t="s">
        <v>11</v>
      </c>
      <c r="C65" t="s">
        <v>20</v>
      </c>
      <c r="D65" t="s">
        <v>25</v>
      </c>
      <c r="E65">
        <v>183613</v>
      </c>
      <c r="F65">
        <v>96258</v>
      </c>
      <c r="G65">
        <v>87355</v>
      </c>
      <c r="H65">
        <v>26</v>
      </c>
    </row>
    <row r="66" spans="1:8" x14ac:dyDescent="0.3">
      <c r="A66">
        <v>2024</v>
      </c>
      <c r="B66" t="s">
        <v>11</v>
      </c>
      <c r="C66" t="s">
        <v>23</v>
      </c>
      <c r="D66" t="s">
        <v>26</v>
      </c>
      <c r="E66">
        <v>125945</v>
      </c>
      <c r="F66">
        <v>95316</v>
      </c>
      <c r="G66">
        <v>30629</v>
      </c>
      <c r="H66">
        <v>35</v>
      </c>
    </row>
    <row r="67" spans="1:8" x14ac:dyDescent="0.3">
      <c r="A67">
        <v>2024</v>
      </c>
      <c r="B67" t="s">
        <v>18</v>
      </c>
      <c r="C67" t="s">
        <v>21</v>
      </c>
      <c r="D67" t="s">
        <v>26</v>
      </c>
      <c r="E67">
        <v>174740</v>
      </c>
      <c r="F67">
        <v>71081</v>
      </c>
      <c r="G67">
        <v>103659</v>
      </c>
      <c r="H67">
        <v>10</v>
      </c>
    </row>
    <row r="68" spans="1:8" x14ac:dyDescent="0.3">
      <c r="A68">
        <v>2023</v>
      </c>
      <c r="B68" t="s">
        <v>19</v>
      </c>
      <c r="C68" t="s">
        <v>23</v>
      </c>
      <c r="D68" t="s">
        <v>24</v>
      </c>
      <c r="E68">
        <v>120056</v>
      </c>
      <c r="F68">
        <v>115543</v>
      </c>
      <c r="G68">
        <v>4513</v>
      </c>
      <c r="H68">
        <v>54</v>
      </c>
    </row>
    <row r="69" spans="1:8" x14ac:dyDescent="0.3">
      <c r="A69">
        <v>2022</v>
      </c>
      <c r="B69" t="s">
        <v>9</v>
      </c>
      <c r="C69" t="s">
        <v>22</v>
      </c>
      <c r="D69" t="s">
        <v>24</v>
      </c>
      <c r="E69">
        <v>129375</v>
      </c>
      <c r="F69">
        <v>79662</v>
      </c>
      <c r="G69">
        <v>49713</v>
      </c>
      <c r="H69">
        <v>14</v>
      </c>
    </row>
    <row r="70" spans="1:8" x14ac:dyDescent="0.3">
      <c r="A70">
        <v>2024</v>
      </c>
      <c r="B70" t="s">
        <v>12</v>
      </c>
      <c r="C70" t="s">
        <v>22</v>
      </c>
      <c r="D70" t="s">
        <v>24</v>
      </c>
      <c r="E70">
        <v>185067</v>
      </c>
      <c r="F70">
        <v>71679</v>
      </c>
      <c r="G70">
        <v>113388</v>
      </c>
      <c r="H70">
        <v>46</v>
      </c>
    </row>
    <row r="71" spans="1:8" x14ac:dyDescent="0.3">
      <c r="A71">
        <v>2022</v>
      </c>
      <c r="B71" t="s">
        <v>11</v>
      </c>
      <c r="C71" t="s">
        <v>22</v>
      </c>
      <c r="D71" t="s">
        <v>26</v>
      </c>
      <c r="E71">
        <v>154340</v>
      </c>
      <c r="F71">
        <v>114078</v>
      </c>
      <c r="G71">
        <v>40262</v>
      </c>
      <c r="H71">
        <v>58</v>
      </c>
    </row>
    <row r="72" spans="1:8" x14ac:dyDescent="0.3">
      <c r="A72">
        <v>2023</v>
      </c>
      <c r="B72" t="s">
        <v>8</v>
      </c>
      <c r="C72" t="s">
        <v>22</v>
      </c>
      <c r="D72" t="s">
        <v>26</v>
      </c>
      <c r="E72">
        <v>129124</v>
      </c>
      <c r="F72">
        <v>99899</v>
      </c>
      <c r="G72">
        <v>29225</v>
      </c>
      <c r="H72">
        <v>25</v>
      </c>
    </row>
    <row r="73" spans="1:8" x14ac:dyDescent="0.3">
      <c r="A73">
        <v>2022</v>
      </c>
      <c r="B73" t="s">
        <v>9</v>
      </c>
      <c r="C73" t="s">
        <v>22</v>
      </c>
      <c r="D73" t="s">
        <v>26</v>
      </c>
      <c r="E73">
        <v>191747</v>
      </c>
      <c r="F73">
        <v>107220</v>
      </c>
      <c r="G73">
        <v>84527</v>
      </c>
      <c r="H73">
        <v>32</v>
      </c>
    </row>
    <row r="74" spans="1:8" x14ac:dyDescent="0.3">
      <c r="A74">
        <v>2023</v>
      </c>
      <c r="B74" t="s">
        <v>13</v>
      </c>
      <c r="C74" t="s">
        <v>22</v>
      </c>
      <c r="D74" t="s">
        <v>26</v>
      </c>
      <c r="E74">
        <v>197379</v>
      </c>
      <c r="F74">
        <v>72849</v>
      </c>
      <c r="G74">
        <v>124530</v>
      </c>
      <c r="H74">
        <v>40</v>
      </c>
    </row>
    <row r="75" spans="1:8" x14ac:dyDescent="0.3">
      <c r="A75">
        <v>2024</v>
      </c>
      <c r="B75" t="s">
        <v>14</v>
      </c>
      <c r="C75" t="s">
        <v>23</v>
      </c>
      <c r="D75" t="s">
        <v>25</v>
      </c>
      <c r="E75">
        <v>109823</v>
      </c>
      <c r="F75">
        <v>111975</v>
      </c>
      <c r="G75">
        <v>-2152</v>
      </c>
      <c r="H75">
        <v>14</v>
      </c>
    </row>
    <row r="76" spans="1:8" x14ac:dyDescent="0.3">
      <c r="A76">
        <v>2023</v>
      </c>
      <c r="B76" t="s">
        <v>16</v>
      </c>
      <c r="C76" t="s">
        <v>21</v>
      </c>
      <c r="D76" t="s">
        <v>26</v>
      </c>
      <c r="E76">
        <v>149115</v>
      </c>
      <c r="F76">
        <v>95471</v>
      </c>
      <c r="G76">
        <v>53644</v>
      </c>
      <c r="H76">
        <v>41</v>
      </c>
    </row>
    <row r="77" spans="1:8" x14ac:dyDescent="0.3">
      <c r="A77">
        <v>2024</v>
      </c>
      <c r="B77" t="s">
        <v>11</v>
      </c>
      <c r="C77" t="s">
        <v>23</v>
      </c>
      <c r="D77" t="s">
        <v>25</v>
      </c>
      <c r="E77">
        <v>191680</v>
      </c>
      <c r="F77">
        <v>74000</v>
      </c>
      <c r="G77">
        <v>117680</v>
      </c>
      <c r="H77">
        <v>52</v>
      </c>
    </row>
    <row r="78" spans="1:8" x14ac:dyDescent="0.3">
      <c r="A78">
        <v>2022</v>
      </c>
      <c r="B78" t="s">
        <v>16</v>
      </c>
      <c r="C78" t="s">
        <v>23</v>
      </c>
      <c r="D78" t="s">
        <v>24</v>
      </c>
      <c r="E78">
        <v>169449</v>
      </c>
      <c r="F78">
        <v>87450</v>
      </c>
      <c r="G78">
        <v>81999</v>
      </c>
      <c r="H78">
        <v>53</v>
      </c>
    </row>
    <row r="79" spans="1:8" x14ac:dyDescent="0.3">
      <c r="A79">
        <v>2024</v>
      </c>
      <c r="B79" t="s">
        <v>15</v>
      </c>
      <c r="C79" t="s">
        <v>21</v>
      </c>
      <c r="D79" t="s">
        <v>25</v>
      </c>
      <c r="E79">
        <v>197532</v>
      </c>
      <c r="F79">
        <v>97122</v>
      </c>
      <c r="G79">
        <v>100410</v>
      </c>
      <c r="H79">
        <v>59</v>
      </c>
    </row>
    <row r="80" spans="1:8" x14ac:dyDescent="0.3">
      <c r="A80">
        <v>2022</v>
      </c>
      <c r="B80" t="s">
        <v>14</v>
      </c>
      <c r="C80" t="s">
        <v>22</v>
      </c>
      <c r="D80" t="s">
        <v>26</v>
      </c>
      <c r="E80">
        <v>125351</v>
      </c>
      <c r="F80">
        <v>93132</v>
      </c>
      <c r="G80">
        <v>32219</v>
      </c>
      <c r="H80">
        <v>35</v>
      </c>
    </row>
    <row r="81" spans="1:8" x14ac:dyDescent="0.3">
      <c r="A81">
        <v>2023</v>
      </c>
      <c r="B81" t="s">
        <v>15</v>
      </c>
      <c r="C81" t="s">
        <v>20</v>
      </c>
      <c r="D81" t="s">
        <v>26</v>
      </c>
      <c r="E81">
        <v>157458</v>
      </c>
      <c r="F81">
        <v>111576</v>
      </c>
      <c r="G81">
        <v>45882</v>
      </c>
      <c r="H81">
        <v>16</v>
      </c>
    </row>
    <row r="82" spans="1:8" x14ac:dyDescent="0.3">
      <c r="A82">
        <v>2022</v>
      </c>
      <c r="B82" t="s">
        <v>15</v>
      </c>
      <c r="C82" t="s">
        <v>20</v>
      </c>
      <c r="D82" t="s">
        <v>24</v>
      </c>
      <c r="E82">
        <v>126092</v>
      </c>
      <c r="F82">
        <v>81338</v>
      </c>
      <c r="G82">
        <v>44754</v>
      </c>
      <c r="H82">
        <v>38</v>
      </c>
    </row>
    <row r="83" spans="1:8" x14ac:dyDescent="0.3">
      <c r="A83">
        <v>2022</v>
      </c>
      <c r="B83" t="s">
        <v>18</v>
      </c>
      <c r="C83" t="s">
        <v>20</v>
      </c>
      <c r="D83" t="s">
        <v>25</v>
      </c>
      <c r="E83">
        <v>144425</v>
      </c>
      <c r="F83">
        <v>108756</v>
      </c>
      <c r="G83">
        <v>35669</v>
      </c>
      <c r="H83">
        <v>18</v>
      </c>
    </row>
    <row r="84" spans="1:8" x14ac:dyDescent="0.3">
      <c r="A84">
        <v>2022</v>
      </c>
      <c r="B84" t="s">
        <v>12</v>
      </c>
      <c r="C84" t="s">
        <v>23</v>
      </c>
      <c r="D84" t="s">
        <v>25</v>
      </c>
      <c r="E84">
        <v>185999</v>
      </c>
      <c r="F84">
        <v>87955</v>
      </c>
      <c r="G84">
        <v>98044</v>
      </c>
      <c r="H84">
        <v>27</v>
      </c>
    </row>
    <row r="85" spans="1:8" x14ac:dyDescent="0.3">
      <c r="A85">
        <v>2024</v>
      </c>
      <c r="B85" t="s">
        <v>13</v>
      </c>
      <c r="C85" t="s">
        <v>21</v>
      </c>
      <c r="D85" t="s">
        <v>24</v>
      </c>
      <c r="E85">
        <v>144811</v>
      </c>
      <c r="F85">
        <v>106208</v>
      </c>
      <c r="G85">
        <v>38603</v>
      </c>
      <c r="H85">
        <v>22</v>
      </c>
    </row>
    <row r="86" spans="1:8" x14ac:dyDescent="0.3">
      <c r="A86">
        <v>2024</v>
      </c>
      <c r="B86" t="s">
        <v>18</v>
      </c>
      <c r="C86" t="s">
        <v>22</v>
      </c>
      <c r="D86" t="s">
        <v>24</v>
      </c>
      <c r="E86">
        <v>155069</v>
      </c>
      <c r="F86">
        <v>116352</v>
      </c>
      <c r="G86">
        <v>38717</v>
      </c>
      <c r="H86">
        <v>58</v>
      </c>
    </row>
    <row r="87" spans="1:8" x14ac:dyDescent="0.3">
      <c r="A87">
        <v>2023</v>
      </c>
      <c r="B87" t="s">
        <v>17</v>
      </c>
      <c r="C87" t="s">
        <v>20</v>
      </c>
      <c r="D87" t="s">
        <v>24</v>
      </c>
      <c r="E87">
        <v>139954</v>
      </c>
      <c r="F87">
        <v>117280</v>
      </c>
      <c r="G87">
        <v>22674</v>
      </c>
      <c r="H87">
        <v>45</v>
      </c>
    </row>
    <row r="88" spans="1:8" x14ac:dyDescent="0.3">
      <c r="A88">
        <v>2022</v>
      </c>
      <c r="B88" t="s">
        <v>12</v>
      </c>
      <c r="C88" t="s">
        <v>20</v>
      </c>
      <c r="D88" t="s">
        <v>26</v>
      </c>
      <c r="E88">
        <v>136939</v>
      </c>
      <c r="F88">
        <v>74360</v>
      </c>
      <c r="G88">
        <v>62579</v>
      </c>
      <c r="H88">
        <v>16</v>
      </c>
    </row>
    <row r="89" spans="1:8" x14ac:dyDescent="0.3">
      <c r="A89">
        <v>2024</v>
      </c>
      <c r="B89" t="s">
        <v>8</v>
      </c>
      <c r="C89" t="s">
        <v>23</v>
      </c>
      <c r="D89" t="s">
        <v>24</v>
      </c>
      <c r="E89">
        <v>154098</v>
      </c>
      <c r="F89">
        <v>75486</v>
      </c>
      <c r="G89">
        <v>78612</v>
      </c>
      <c r="H89">
        <v>25</v>
      </c>
    </row>
    <row r="90" spans="1:8" x14ac:dyDescent="0.3">
      <c r="A90">
        <v>2024</v>
      </c>
      <c r="B90" t="s">
        <v>11</v>
      </c>
      <c r="C90" t="s">
        <v>20</v>
      </c>
      <c r="D90" t="s">
        <v>24</v>
      </c>
      <c r="E90">
        <v>189112</v>
      </c>
      <c r="F90">
        <v>101667</v>
      </c>
      <c r="G90">
        <v>87445</v>
      </c>
      <c r="H90">
        <v>30</v>
      </c>
    </row>
    <row r="91" spans="1:8" x14ac:dyDescent="0.3">
      <c r="A91">
        <v>2024</v>
      </c>
      <c r="B91" t="s">
        <v>18</v>
      </c>
      <c r="C91" t="s">
        <v>22</v>
      </c>
      <c r="D91" t="s">
        <v>25</v>
      </c>
      <c r="E91">
        <v>101062</v>
      </c>
      <c r="F91">
        <v>88540</v>
      </c>
      <c r="G91">
        <v>12522</v>
      </c>
      <c r="H91">
        <v>51</v>
      </c>
    </row>
    <row r="92" spans="1:8" x14ac:dyDescent="0.3">
      <c r="A92">
        <v>2023</v>
      </c>
      <c r="B92" t="s">
        <v>14</v>
      </c>
      <c r="C92" t="s">
        <v>23</v>
      </c>
      <c r="D92" t="s">
        <v>25</v>
      </c>
      <c r="E92">
        <v>109348</v>
      </c>
      <c r="F92">
        <v>93714</v>
      </c>
      <c r="G92">
        <v>15634</v>
      </c>
      <c r="H92">
        <v>32</v>
      </c>
    </row>
    <row r="93" spans="1:8" x14ac:dyDescent="0.3">
      <c r="A93">
        <v>2024</v>
      </c>
      <c r="B93" t="s">
        <v>15</v>
      </c>
      <c r="C93" t="s">
        <v>22</v>
      </c>
      <c r="D93" t="s">
        <v>24</v>
      </c>
      <c r="E93">
        <v>172267</v>
      </c>
      <c r="F93">
        <v>118136</v>
      </c>
      <c r="G93">
        <v>54131</v>
      </c>
      <c r="H93">
        <v>19</v>
      </c>
    </row>
    <row r="94" spans="1:8" x14ac:dyDescent="0.3">
      <c r="A94">
        <v>2022</v>
      </c>
      <c r="B94" t="s">
        <v>19</v>
      </c>
      <c r="C94" t="s">
        <v>20</v>
      </c>
      <c r="D94" t="s">
        <v>26</v>
      </c>
      <c r="E94">
        <v>101542</v>
      </c>
      <c r="F94">
        <v>91677</v>
      </c>
      <c r="G94">
        <v>9865</v>
      </c>
      <c r="H94">
        <v>22</v>
      </c>
    </row>
    <row r="95" spans="1:8" x14ac:dyDescent="0.3">
      <c r="A95">
        <v>2022</v>
      </c>
      <c r="B95" t="s">
        <v>15</v>
      </c>
      <c r="C95" t="s">
        <v>23</v>
      </c>
      <c r="D95" t="s">
        <v>24</v>
      </c>
      <c r="E95">
        <v>188858</v>
      </c>
      <c r="F95">
        <v>89065</v>
      </c>
      <c r="G95">
        <v>99793</v>
      </c>
      <c r="H95">
        <v>11</v>
      </c>
    </row>
    <row r="96" spans="1:8" x14ac:dyDescent="0.3">
      <c r="A96">
        <v>2022</v>
      </c>
      <c r="B96" t="s">
        <v>19</v>
      </c>
      <c r="C96" t="s">
        <v>23</v>
      </c>
      <c r="D96" t="s">
        <v>24</v>
      </c>
      <c r="E96">
        <v>126962</v>
      </c>
      <c r="F96">
        <v>98295</v>
      </c>
      <c r="G96">
        <v>28667</v>
      </c>
      <c r="H96">
        <v>57</v>
      </c>
    </row>
    <row r="97" spans="1:8" x14ac:dyDescent="0.3">
      <c r="A97">
        <v>2023</v>
      </c>
      <c r="B97" t="s">
        <v>8</v>
      </c>
      <c r="C97" t="s">
        <v>23</v>
      </c>
      <c r="D97" t="s">
        <v>26</v>
      </c>
      <c r="E97">
        <v>191792</v>
      </c>
      <c r="F97">
        <v>110262</v>
      </c>
      <c r="G97">
        <v>81530</v>
      </c>
      <c r="H97">
        <v>34</v>
      </c>
    </row>
    <row r="98" spans="1:8" x14ac:dyDescent="0.3">
      <c r="A98">
        <v>2024</v>
      </c>
      <c r="B98" t="s">
        <v>12</v>
      </c>
      <c r="C98" t="s">
        <v>21</v>
      </c>
      <c r="D98" t="s">
        <v>26</v>
      </c>
      <c r="E98">
        <v>172124</v>
      </c>
      <c r="F98">
        <v>108069</v>
      </c>
      <c r="G98">
        <v>64055</v>
      </c>
      <c r="H98">
        <v>48</v>
      </c>
    </row>
    <row r="99" spans="1:8" x14ac:dyDescent="0.3">
      <c r="A99">
        <v>2023</v>
      </c>
      <c r="B99" t="s">
        <v>12</v>
      </c>
      <c r="C99" t="s">
        <v>23</v>
      </c>
      <c r="D99" t="s">
        <v>24</v>
      </c>
      <c r="E99">
        <v>194246</v>
      </c>
      <c r="F99">
        <v>85485</v>
      </c>
      <c r="G99">
        <v>108761</v>
      </c>
      <c r="H99">
        <v>12</v>
      </c>
    </row>
    <row r="100" spans="1:8" x14ac:dyDescent="0.3">
      <c r="A100">
        <v>2023</v>
      </c>
      <c r="B100" t="s">
        <v>11</v>
      </c>
      <c r="C100" t="s">
        <v>20</v>
      </c>
      <c r="D100" t="s">
        <v>24</v>
      </c>
      <c r="E100">
        <v>103709</v>
      </c>
      <c r="F100">
        <v>100355</v>
      </c>
      <c r="G100">
        <v>3354</v>
      </c>
      <c r="H100">
        <v>37</v>
      </c>
    </row>
    <row r="101" spans="1:8" x14ac:dyDescent="0.3">
      <c r="A101">
        <v>2024</v>
      </c>
      <c r="B101" t="s">
        <v>18</v>
      </c>
      <c r="C101" t="s">
        <v>20</v>
      </c>
      <c r="D101" t="s">
        <v>26</v>
      </c>
      <c r="E101">
        <v>142918</v>
      </c>
      <c r="F101">
        <v>109298</v>
      </c>
      <c r="G101">
        <v>33620</v>
      </c>
      <c r="H101">
        <v>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C818E-DE97-4B05-A632-F5EC8DA10D55}">
  <sheetPr codeName="Sheet4"/>
  <dimension ref="A1:M91"/>
  <sheetViews>
    <sheetView topLeftCell="A12" workbookViewId="0">
      <selection activeCell="J29" sqref="J29"/>
    </sheetView>
  </sheetViews>
  <sheetFormatPr defaultRowHeight="14.4" x14ac:dyDescent="0.3"/>
  <cols>
    <col min="2" max="2" width="9.77734375" bestFit="1" customWidth="1"/>
    <col min="3" max="3" width="6.5546875" bestFit="1" customWidth="1"/>
    <col min="5" max="5" width="7.5546875" bestFit="1" customWidth="1"/>
    <col min="6" max="6" width="11" bestFit="1" customWidth="1"/>
    <col min="7" max="7" width="8.109375" bestFit="1" customWidth="1"/>
    <col min="8" max="8" width="14" bestFit="1" customWidth="1"/>
    <col min="12" max="12" width="19.88671875" bestFit="1" customWidth="1"/>
    <col min="13" max="13" width="12" bestFit="1" customWidth="1"/>
  </cols>
  <sheetData>
    <row r="1" spans="1:13" x14ac:dyDescent="0.3">
      <c r="A1" s="15" t="s">
        <v>0</v>
      </c>
      <c r="B1" s="15" t="s">
        <v>1</v>
      </c>
      <c r="C1" s="15" t="s">
        <v>2</v>
      </c>
      <c r="D1" s="15" t="s">
        <v>3</v>
      </c>
      <c r="E1" s="15" t="s">
        <v>4</v>
      </c>
      <c r="F1" s="15" t="s">
        <v>5</v>
      </c>
      <c r="G1" s="15" t="s">
        <v>6</v>
      </c>
      <c r="H1" s="15" t="s">
        <v>7</v>
      </c>
    </row>
    <row r="2" spans="1:13" x14ac:dyDescent="0.3">
      <c r="A2">
        <v>2024</v>
      </c>
      <c r="B2" t="s">
        <v>8</v>
      </c>
      <c r="C2" t="s">
        <v>20</v>
      </c>
      <c r="D2" t="s">
        <v>24</v>
      </c>
      <c r="E2">
        <v>100860</v>
      </c>
      <c r="F2">
        <v>108158</v>
      </c>
      <c r="G2">
        <v>-7298</v>
      </c>
      <c r="H2">
        <v>52</v>
      </c>
      <c r="L2" s="13" t="s">
        <v>54</v>
      </c>
      <c r="M2" s="13"/>
    </row>
    <row r="3" spans="1:13" x14ac:dyDescent="0.3">
      <c r="A3">
        <v>2022</v>
      </c>
      <c r="B3" t="s">
        <v>9</v>
      </c>
      <c r="C3" t="s">
        <v>21</v>
      </c>
      <c r="D3" t="s">
        <v>25</v>
      </c>
      <c r="E3">
        <v>106265</v>
      </c>
      <c r="F3">
        <v>86850</v>
      </c>
      <c r="G3">
        <v>19415</v>
      </c>
      <c r="H3">
        <v>32</v>
      </c>
      <c r="L3" s="14" t="s">
        <v>55</v>
      </c>
      <c r="M3" s="14">
        <f>AVERAGE(E2:E91)</f>
        <v>153987.29999999999</v>
      </c>
    </row>
    <row r="4" spans="1:13" x14ac:dyDescent="0.3">
      <c r="A4">
        <v>2022</v>
      </c>
      <c r="B4" t="s">
        <v>8</v>
      </c>
      <c r="C4" t="s">
        <v>22</v>
      </c>
      <c r="D4" t="s">
        <v>24</v>
      </c>
      <c r="E4">
        <v>160263</v>
      </c>
      <c r="F4">
        <v>86023</v>
      </c>
      <c r="G4">
        <v>74240</v>
      </c>
      <c r="H4">
        <v>12</v>
      </c>
      <c r="L4" s="14" t="s">
        <v>56</v>
      </c>
      <c r="M4" s="14">
        <f>AVERAGE(F2:F91)</f>
        <v>94259.111111111109</v>
      </c>
    </row>
    <row r="5" spans="1:13" x14ac:dyDescent="0.3">
      <c r="A5">
        <v>2023</v>
      </c>
      <c r="B5" t="s">
        <v>10</v>
      </c>
      <c r="C5" t="s">
        <v>23</v>
      </c>
      <c r="D5" t="s">
        <v>26</v>
      </c>
      <c r="E5">
        <v>162955</v>
      </c>
      <c r="F5">
        <v>72433</v>
      </c>
      <c r="G5">
        <v>90522</v>
      </c>
      <c r="H5">
        <v>30</v>
      </c>
      <c r="L5" s="14" t="s">
        <v>57</v>
      </c>
      <c r="M5" s="14">
        <f>AVERAGE(G2:G91)</f>
        <v>59728.188888888886</v>
      </c>
    </row>
    <row r="6" spans="1:13" x14ac:dyDescent="0.3">
      <c r="A6">
        <v>2023</v>
      </c>
      <c r="B6" t="s">
        <v>11</v>
      </c>
      <c r="C6" t="s">
        <v>20</v>
      </c>
      <c r="D6" t="s">
        <v>25</v>
      </c>
      <c r="E6">
        <v>193016</v>
      </c>
      <c r="F6">
        <v>111434</v>
      </c>
      <c r="G6">
        <v>81582</v>
      </c>
      <c r="H6">
        <v>51</v>
      </c>
      <c r="L6" s="14" t="s">
        <v>58</v>
      </c>
      <c r="M6" s="14">
        <f>AVERAGE(H2:H91)</f>
        <v>34.466666666666669</v>
      </c>
    </row>
    <row r="7" spans="1:13" x14ac:dyDescent="0.3">
      <c r="A7">
        <v>2023</v>
      </c>
      <c r="B7" t="s">
        <v>12</v>
      </c>
      <c r="C7" t="s">
        <v>23</v>
      </c>
      <c r="D7" t="s">
        <v>25</v>
      </c>
      <c r="E7">
        <v>167435</v>
      </c>
      <c r="F7">
        <v>71267</v>
      </c>
      <c r="G7">
        <v>96168</v>
      </c>
      <c r="H7">
        <v>12</v>
      </c>
      <c r="L7" s="14" t="s">
        <v>59</v>
      </c>
      <c r="M7" s="14"/>
    </row>
    <row r="8" spans="1:13" x14ac:dyDescent="0.3">
      <c r="A8">
        <v>2024</v>
      </c>
      <c r="B8" t="s">
        <v>13</v>
      </c>
      <c r="C8" t="s">
        <v>23</v>
      </c>
      <c r="D8" t="s">
        <v>26</v>
      </c>
      <c r="E8">
        <v>180038</v>
      </c>
      <c r="F8">
        <v>91777</v>
      </c>
      <c r="G8">
        <v>88261</v>
      </c>
      <c r="H8">
        <v>13</v>
      </c>
    </row>
    <row r="9" spans="1:13" x14ac:dyDescent="0.3">
      <c r="A9">
        <v>2023</v>
      </c>
      <c r="B9" t="s">
        <v>14</v>
      </c>
      <c r="C9" t="s">
        <v>20</v>
      </c>
      <c r="D9" t="s">
        <v>25</v>
      </c>
      <c r="E9">
        <v>176552</v>
      </c>
      <c r="F9">
        <v>93897</v>
      </c>
      <c r="G9">
        <v>82655</v>
      </c>
      <c r="H9">
        <v>11</v>
      </c>
      <c r="L9" s="13" t="s">
        <v>60</v>
      </c>
      <c r="M9" s="13"/>
    </row>
    <row r="10" spans="1:13" x14ac:dyDescent="0.3">
      <c r="A10">
        <v>2024</v>
      </c>
      <c r="B10" t="s">
        <v>11</v>
      </c>
      <c r="C10" t="s">
        <v>22</v>
      </c>
      <c r="D10" t="s">
        <v>24</v>
      </c>
      <c r="E10">
        <v>117159</v>
      </c>
      <c r="F10">
        <v>114974</v>
      </c>
      <c r="G10">
        <v>2185</v>
      </c>
      <c r="H10">
        <v>44</v>
      </c>
      <c r="L10" s="14" t="s">
        <v>61</v>
      </c>
      <c r="M10" s="14">
        <f>MEDIAN(E2:E91)</f>
        <v>155374.5</v>
      </c>
    </row>
    <row r="11" spans="1:13" x14ac:dyDescent="0.3">
      <c r="A11">
        <v>2023</v>
      </c>
      <c r="B11" t="s">
        <v>10</v>
      </c>
      <c r="C11" t="s">
        <v>22</v>
      </c>
      <c r="D11" t="s">
        <v>26</v>
      </c>
      <c r="E11">
        <v>189475</v>
      </c>
      <c r="F11">
        <v>89457</v>
      </c>
      <c r="G11">
        <v>100018</v>
      </c>
      <c r="H11">
        <v>15</v>
      </c>
      <c r="L11" s="14" t="s">
        <v>62</v>
      </c>
      <c r="M11" s="14">
        <f>MEDIAN(F2:F91)</f>
        <v>94606.5</v>
      </c>
    </row>
    <row r="12" spans="1:13" x14ac:dyDescent="0.3">
      <c r="A12">
        <v>2023</v>
      </c>
      <c r="B12" t="s">
        <v>15</v>
      </c>
      <c r="C12" t="s">
        <v>22</v>
      </c>
      <c r="D12" t="s">
        <v>26</v>
      </c>
      <c r="E12">
        <v>172409</v>
      </c>
      <c r="F12">
        <v>75675</v>
      </c>
      <c r="G12">
        <v>96734</v>
      </c>
      <c r="H12">
        <v>43</v>
      </c>
      <c r="L12" s="14" t="s">
        <v>63</v>
      </c>
      <c r="M12" s="14">
        <f>MEDIAN(G2:G91)</f>
        <v>58362.5</v>
      </c>
    </row>
    <row r="13" spans="1:13" x14ac:dyDescent="0.3">
      <c r="A13">
        <v>2023</v>
      </c>
      <c r="B13" t="s">
        <v>10</v>
      </c>
      <c r="C13" t="s">
        <v>23</v>
      </c>
      <c r="D13" t="s">
        <v>24</v>
      </c>
      <c r="E13">
        <v>140397</v>
      </c>
      <c r="F13">
        <v>95851</v>
      </c>
      <c r="G13">
        <v>44546</v>
      </c>
      <c r="H13">
        <v>49</v>
      </c>
      <c r="L13" s="14" t="s">
        <v>7</v>
      </c>
      <c r="M13" s="14">
        <f>MEDIAN(H2:H91)</f>
        <v>34.5</v>
      </c>
    </row>
    <row r="14" spans="1:13" x14ac:dyDescent="0.3">
      <c r="A14">
        <v>2024</v>
      </c>
      <c r="B14" t="s">
        <v>10</v>
      </c>
      <c r="C14" t="s">
        <v>22</v>
      </c>
      <c r="D14" t="s">
        <v>25</v>
      </c>
      <c r="E14">
        <v>196354</v>
      </c>
      <c r="F14">
        <v>89115</v>
      </c>
      <c r="G14">
        <v>107239</v>
      </c>
      <c r="H14">
        <v>49</v>
      </c>
    </row>
    <row r="15" spans="1:13" x14ac:dyDescent="0.3">
      <c r="A15">
        <v>2024</v>
      </c>
      <c r="B15" t="s">
        <v>16</v>
      </c>
      <c r="C15" t="s">
        <v>22</v>
      </c>
      <c r="D15" t="s">
        <v>25</v>
      </c>
      <c r="E15">
        <v>198018</v>
      </c>
      <c r="F15">
        <v>117716</v>
      </c>
      <c r="G15">
        <v>80302</v>
      </c>
      <c r="H15">
        <v>56</v>
      </c>
      <c r="L15" s="13" t="s">
        <v>64</v>
      </c>
      <c r="M15" s="13"/>
    </row>
    <row r="16" spans="1:13" x14ac:dyDescent="0.3">
      <c r="A16">
        <v>2022</v>
      </c>
      <c r="B16" t="s">
        <v>13</v>
      </c>
      <c r="C16" t="s">
        <v>21</v>
      </c>
      <c r="D16" t="s">
        <v>25</v>
      </c>
      <c r="E16">
        <v>198806</v>
      </c>
      <c r="F16">
        <v>76910</v>
      </c>
      <c r="G16">
        <v>121896</v>
      </c>
      <c r="H16">
        <v>23</v>
      </c>
      <c r="L16" s="14" t="s">
        <v>61</v>
      </c>
      <c r="M16" s="14">
        <f>MIN(E2:E91)</f>
        <v>100860</v>
      </c>
    </row>
    <row r="17" spans="1:13" x14ac:dyDescent="0.3">
      <c r="A17">
        <v>2022</v>
      </c>
      <c r="B17" t="s">
        <v>14</v>
      </c>
      <c r="C17" t="s">
        <v>21</v>
      </c>
      <c r="D17" t="s">
        <v>24</v>
      </c>
      <c r="E17">
        <v>123419</v>
      </c>
      <c r="F17">
        <v>118702</v>
      </c>
      <c r="G17">
        <v>4717</v>
      </c>
      <c r="H17">
        <v>41</v>
      </c>
      <c r="L17" s="14" t="s">
        <v>62</v>
      </c>
      <c r="M17" s="14">
        <f>MIN(F2:F91)</f>
        <v>70190</v>
      </c>
    </row>
    <row r="18" spans="1:13" x14ac:dyDescent="0.3">
      <c r="A18">
        <v>2022</v>
      </c>
      <c r="B18" t="s">
        <v>8</v>
      </c>
      <c r="C18" t="s">
        <v>21</v>
      </c>
      <c r="D18" t="s">
        <v>24</v>
      </c>
      <c r="E18">
        <v>118141</v>
      </c>
      <c r="F18">
        <v>84820</v>
      </c>
      <c r="G18">
        <v>33321</v>
      </c>
      <c r="H18">
        <v>32</v>
      </c>
      <c r="L18" s="14" t="s">
        <v>63</v>
      </c>
      <c r="M18" s="14">
        <f>MIN(G2:G91)</f>
        <v>-7298</v>
      </c>
    </row>
    <row r="19" spans="1:13" x14ac:dyDescent="0.3">
      <c r="A19">
        <v>2024</v>
      </c>
      <c r="B19" t="s">
        <v>17</v>
      </c>
      <c r="C19" t="s">
        <v>20</v>
      </c>
      <c r="D19" t="s">
        <v>26</v>
      </c>
      <c r="E19">
        <v>133827</v>
      </c>
      <c r="F19">
        <v>86198</v>
      </c>
      <c r="G19">
        <v>47629</v>
      </c>
      <c r="H19">
        <v>31</v>
      </c>
      <c r="L19" s="14" t="s">
        <v>7</v>
      </c>
      <c r="M19" s="14">
        <f>MIN(H2:H91)</f>
        <v>10</v>
      </c>
    </row>
    <row r="20" spans="1:13" x14ac:dyDescent="0.3">
      <c r="A20">
        <v>2023</v>
      </c>
      <c r="B20" t="s">
        <v>18</v>
      </c>
      <c r="C20" t="s">
        <v>20</v>
      </c>
      <c r="D20" t="s">
        <v>26</v>
      </c>
      <c r="E20">
        <v>102693</v>
      </c>
      <c r="F20">
        <v>99467</v>
      </c>
      <c r="G20">
        <v>3226</v>
      </c>
      <c r="H20">
        <v>37</v>
      </c>
    </row>
    <row r="21" spans="1:13" x14ac:dyDescent="0.3">
      <c r="A21">
        <v>2023</v>
      </c>
      <c r="B21" t="s">
        <v>17</v>
      </c>
      <c r="C21" t="s">
        <v>23</v>
      </c>
      <c r="D21" t="s">
        <v>25</v>
      </c>
      <c r="E21">
        <v>118047</v>
      </c>
      <c r="F21">
        <v>96105</v>
      </c>
      <c r="G21">
        <v>21942</v>
      </c>
      <c r="H21">
        <v>37</v>
      </c>
      <c r="L21" s="13" t="s">
        <v>65</v>
      </c>
      <c r="M21" s="13"/>
    </row>
    <row r="22" spans="1:13" x14ac:dyDescent="0.3">
      <c r="A22">
        <v>2023</v>
      </c>
      <c r="B22" t="s">
        <v>16</v>
      </c>
      <c r="C22" t="s">
        <v>23</v>
      </c>
      <c r="D22" t="s">
        <v>25</v>
      </c>
      <c r="E22">
        <v>130080</v>
      </c>
      <c r="F22">
        <v>71306</v>
      </c>
      <c r="G22">
        <v>58774</v>
      </c>
      <c r="H22">
        <v>22</v>
      </c>
      <c r="L22" s="14" t="s">
        <v>61</v>
      </c>
      <c r="M22" s="14">
        <f>MAX(E2:E91)</f>
        <v>198806</v>
      </c>
    </row>
    <row r="23" spans="1:13" x14ac:dyDescent="0.3">
      <c r="A23">
        <v>2024</v>
      </c>
      <c r="B23" t="s">
        <v>19</v>
      </c>
      <c r="C23" t="s">
        <v>22</v>
      </c>
      <c r="D23" t="s">
        <v>24</v>
      </c>
      <c r="E23">
        <v>121959</v>
      </c>
      <c r="F23">
        <v>75530</v>
      </c>
      <c r="G23">
        <v>46429</v>
      </c>
      <c r="H23">
        <v>18</v>
      </c>
      <c r="L23" s="14" t="s">
        <v>62</v>
      </c>
      <c r="M23" s="14">
        <f>MAX(F2:F91)</f>
        <v>119726</v>
      </c>
    </row>
    <row r="24" spans="1:13" x14ac:dyDescent="0.3">
      <c r="A24">
        <v>2022</v>
      </c>
      <c r="B24" t="s">
        <v>12</v>
      </c>
      <c r="C24" t="s">
        <v>21</v>
      </c>
      <c r="D24" t="s">
        <v>26</v>
      </c>
      <c r="E24">
        <v>113545</v>
      </c>
      <c r="F24">
        <v>70663</v>
      </c>
      <c r="G24">
        <v>42882</v>
      </c>
      <c r="H24">
        <v>24</v>
      </c>
      <c r="L24" s="14" t="s">
        <v>63</v>
      </c>
      <c r="M24" s="14">
        <f>MAX(G2:G91)</f>
        <v>124530</v>
      </c>
    </row>
    <row r="25" spans="1:13" x14ac:dyDescent="0.3">
      <c r="A25">
        <v>2022</v>
      </c>
      <c r="B25" t="s">
        <v>8</v>
      </c>
      <c r="C25" t="s">
        <v>22</v>
      </c>
      <c r="D25" t="s">
        <v>25</v>
      </c>
      <c r="E25">
        <v>154384</v>
      </c>
      <c r="F25">
        <v>116576</v>
      </c>
      <c r="G25">
        <v>37808</v>
      </c>
      <c r="H25">
        <v>21</v>
      </c>
      <c r="L25" s="14" t="s">
        <v>7</v>
      </c>
      <c r="M25" s="14">
        <f>MAX(H2:H91)</f>
        <v>59</v>
      </c>
    </row>
    <row r="26" spans="1:13" x14ac:dyDescent="0.3">
      <c r="A26">
        <v>2023</v>
      </c>
      <c r="B26" t="s">
        <v>12</v>
      </c>
      <c r="C26" t="s">
        <v>20</v>
      </c>
      <c r="D26" t="s">
        <v>24</v>
      </c>
      <c r="E26">
        <v>123664</v>
      </c>
      <c r="F26">
        <v>71636</v>
      </c>
      <c r="G26">
        <v>52028</v>
      </c>
      <c r="H26">
        <v>58</v>
      </c>
    </row>
    <row r="27" spans="1:13" x14ac:dyDescent="0.3">
      <c r="A27">
        <v>2024</v>
      </c>
      <c r="B27" t="s">
        <v>16</v>
      </c>
      <c r="C27" t="s">
        <v>22</v>
      </c>
      <c r="D27" t="s">
        <v>25</v>
      </c>
      <c r="E27">
        <v>194209</v>
      </c>
      <c r="F27">
        <v>107505</v>
      </c>
      <c r="G27">
        <v>86704</v>
      </c>
      <c r="H27">
        <v>37</v>
      </c>
      <c r="L27" s="13" t="s">
        <v>66</v>
      </c>
      <c r="M27" s="13"/>
    </row>
    <row r="28" spans="1:13" x14ac:dyDescent="0.3">
      <c r="A28">
        <v>2022</v>
      </c>
      <c r="B28" t="s">
        <v>16</v>
      </c>
      <c r="C28" t="s">
        <v>23</v>
      </c>
      <c r="D28" t="s">
        <v>26</v>
      </c>
      <c r="E28">
        <v>155680</v>
      </c>
      <c r="F28">
        <v>116717</v>
      </c>
      <c r="G28">
        <v>38963</v>
      </c>
      <c r="H28">
        <v>11</v>
      </c>
      <c r="L28" s="14" t="s">
        <v>61</v>
      </c>
      <c r="M28" s="14" t="s">
        <v>86</v>
      </c>
    </row>
    <row r="29" spans="1:13" x14ac:dyDescent="0.3">
      <c r="A29">
        <v>2023</v>
      </c>
      <c r="B29" t="s">
        <v>9</v>
      </c>
      <c r="C29" t="s">
        <v>21</v>
      </c>
      <c r="D29" t="s">
        <v>26</v>
      </c>
      <c r="E29">
        <v>170467</v>
      </c>
      <c r="F29">
        <v>102970</v>
      </c>
      <c r="G29">
        <v>67497</v>
      </c>
      <c r="H29">
        <v>26</v>
      </c>
      <c r="L29" s="14" t="s">
        <v>62</v>
      </c>
      <c r="M29" s="14">
        <f>MAX(F2:F91) - MIN(F2:F91)</f>
        <v>49536</v>
      </c>
    </row>
    <row r="30" spans="1:13" x14ac:dyDescent="0.3">
      <c r="A30">
        <v>2022</v>
      </c>
      <c r="B30" t="s">
        <v>8</v>
      </c>
      <c r="C30" t="s">
        <v>21</v>
      </c>
      <c r="D30" t="s">
        <v>24</v>
      </c>
      <c r="E30">
        <v>165733</v>
      </c>
      <c r="F30">
        <v>93509</v>
      </c>
      <c r="G30">
        <v>72224</v>
      </c>
      <c r="H30">
        <v>20</v>
      </c>
      <c r="L30" s="14" t="s">
        <v>63</v>
      </c>
      <c r="M30" s="14">
        <f>MAX(G2:G91) - MIN(G2:G91)</f>
        <v>131828</v>
      </c>
    </row>
    <row r="31" spans="1:13" x14ac:dyDescent="0.3">
      <c r="A31">
        <v>2022</v>
      </c>
      <c r="B31" t="s">
        <v>11</v>
      </c>
      <c r="C31" t="s">
        <v>23</v>
      </c>
      <c r="D31" t="s">
        <v>25</v>
      </c>
      <c r="E31">
        <v>186202</v>
      </c>
      <c r="F31">
        <v>114357</v>
      </c>
      <c r="G31">
        <v>71845</v>
      </c>
      <c r="H31">
        <v>25</v>
      </c>
      <c r="L31" s="14" t="s">
        <v>7</v>
      </c>
      <c r="M31" s="14">
        <f>MAX(H2:H91) - MIN(H2:H91)</f>
        <v>49</v>
      </c>
    </row>
    <row r="32" spans="1:13" x14ac:dyDescent="0.3">
      <c r="A32">
        <v>2024</v>
      </c>
      <c r="B32" t="s">
        <v>8</v>
      </c>
      <c r="C32" t="s">
        <v>20</v>
      </c>
      <c r="D32" t="s">
        <v>25</v>
      </c>
      <c r="E32">
        <v>172082</v>
      </c>
      <c r="F32">
        <v>104754</v>
      </c>
      <c r="G32">
        <v>67328</v>
      </c>
      <c r="H32">
        <v>28</v>
      </c>
    </row>
    <row r="33" spans="1:8" x14ac:dyDescent="0.3">
      <c r="A33">
        <v>2023</v>
      </c>
      <c r="B33" t="s">
        <v>10</v>
      </c>
      <c r="C33" t="s">
        <v>23</v>
      </c>
      <c r="D33" t="s">
        <v>26</v>
      </c>
      <c r="E33">
        <v>159040</v>
      </c>
      <c r="F33">
        <v>82183</v>
      </c>
      <c r="G33">
        <v>76857</v>
      </c>
      <c r="H33">
        <v>20</v>
      </c>
    </row>
    <row r="34" spans="1:8" x14ac:dyDescent="0.3">
      <c r="A34">
        <v>2023</v>
      </c>
      <c r="B34" t="s">
        <v>12</v>
      </c>
      <c r="C34" t="s">
        <v>23</v>
      </c>
      <c r="D34" t="s">
        <v>24</v>
      </c>
      <c r="E34">
        <v>102557</v>
      </c>
      <c r="F34">
        <v>108360</v>
      </c>
      <c r="G34">
        <v>-5803</v>
      </c>
      <c r="H34">
        <v>44</v>
      </c>
    </row>
    <row r="35" spans="1:8" x14ac:dyDescent="0.3">
      <c r="A35">
        <v>2023</v>
      </c>
      <c r="B35" t="s">
        <v>15</v>
      </c>
      <c r="C35" t="s">
        <v>20</v>
      </c>
      <c r="D35" t="s">
        <v>24</v>
      </c>
      <c r="E35">
        <v>177505</v>
      </c>
      <c r="F35">
        <v>72869</v>
      </c>
      <c r="G35">
        <v>104636</v>
      </c>
      <c r="H35">
        <v>44</v>
      </c>
    </row>
    <row r="36" spans="1:8" x14ac:dyDescent="0.3">
      <c r="A36">
        <v>2022</v>
      </c>
      <c r="B36" t="s">
        <v>8</v>
      </c>
      <c r="C36" t="s">
        <v>22</v>
      </c>
      <c r="D36" t="s">
        <v>24</v>
      </c>
      <c r="E36">
        <v>190272</v>
      </c>
      <c r="F36">
        <v>108467</v>
      </c>
      <c r="G36">
        <v>81805</v>
      </c>
      <c r="H36">
        <v>42</v>
      </c>
    </row>
    <row r="37" spans="1:8" x14ac:dyDescent="0.3">
      <c r="A37">
        <v>2024</v>
      </c>
      <c r="B37" t="s">
        <v>12</v>
      </c>
      <c r="C37" t="s">
        <v>20</v>
      </c>
      <c r="D37" t="s">
        <v>25</v>
      </c>
      <c r="E37">
        <v>186416</v>
      </c>
      <c r="F37">
        <v>74735</v>
      </c>
      <c r="G37">
        <v>111681</v>
      </c>
      <c r="H37">
        <v>42</v>
      </c>
    </row>
    <row r="38" spans="1:8" x14ac:dyDescent="0.3">
      <c r="A38">
        <v>2024</v>
      </c>
      <c r="B38" t="s">
        <v>19</v>
      </c>
      <c r="C38" t="s">
        <v>22</v>
      </c>
      <c r="D38" t="s">
        <v>26</v>
      </c>
      <c r="E38">
        <v>119830</v>
      </c>
      <c r="F38">
        <v>87429</v>
      </c>
      <c r="G38">
        <v>32401</v>
      </c>
      <c r="H38">
        <v>55</v>
      </c>
    </row>
    <row r="39" spans="1:8" x14ac:dyDescent="0.3">
      <c r="A39">
        <v>2023</v>
      </c>
      <c r="B39" t="s">
        <v>12</v>
      </c>
      <c r="C39" t="s">
        <v>21</v>
      </c>
      <c r="D39" t="s">
        <v>26</v>
      </c>
      <c r="E39">
        <v>176213</v>
      </c>
      <c r="F39">
        <v>75895</v>
      </c>
      <c r="G39">
        <v>100318</v>
      </c>
      <c r="H39">
        <v>36</v>
      </c>
    </row>
    <row r="40" spans="1:8" x14ac:dyDescent="0.3">
      <c r="A40">
        <v>2022</v>
      </c>
      <c r="B40" t="s">
        <v>16</v>
      </c>
      <c r="C40" t="s">
        <v>23</v>
      </c>
      <c r="D40" t="s">
        <v>24</v>
      </c>
      <c r="E40">
        <v>139790</v>
      </c>
      <c r="F40">
        <v>111919</v>
      </c>
      <c r="G40">
        <v>27871</v>
      </c>
      <c r="H40">
        <v>42</v>
      </c>
    </row>
    <row r="41" spans="1:8" x14ac:dyDescent="0.3">
      <c r="A41">
        <v>2024</v>
      </c>
      <c r="B41" t="s">
        <v>8</v>
      </c>
      <c r="C41" t="s">
        <v>22</v>
      </c>
      <c r="D41" t="s">
        <v>24</v>
      </c>
      <c r="E41">
        <v>173744</v>
      </c>
      <c r="F41">
        <v>88589</v>
      </c>
      <c r="G41">
        <v>85155</v>
      </c>
      <c r="H41">
        <v>38</v>
      </c>
    </row>
    <row r="42" spans="1:8" x14ac:dyDescent="0.3">
      <c r="A42">
        <v>2023</v>
      </c>
      <c r="B42" t="s">
        <v>12</v>
      </c>
      <c r="C42" t="s">
        <v>23</v>
      </c>
      <c r="D42" t="s">
        <v>24</v>
      </c>
      <c r="E42">
        <v>132635</v>
      </c>
      <c r="F42">
        <v>103828</v>
      </c>
      <c r="G42">
        <v>28807</v>
      </c>
      <c r="H42">
        <v>33</v>
      </c>
    </row>
    <row r="43" spans="1:8" x14ac:dyDescent="0.3">
      <c r="A43">
        <v>2023</v>
      </c>
      <c r="B43" t="s">
        <v>13</v>
      </c>
      <c r="C43" t="s">
        <v>20</v>
      </c>
      <c r="D43" t="s">
        <v>25</v>
      </c>
      <c r="E43">
        <v>166235</v>
      </c>
      <c r="F43">
        <v>70190</v>
      </c>
      <c r="G43">
        <v>96045</v>
      </c>
      <c r="H43">
        <v>30</v>
      </c>
    </row>
    <row r="44" spans="1:8" x14ac:dyDescent="0.3">
      <c r="A44">
        <v>2022</v>
      </c>
      <c r="B44" t="s">
        <v>12</v>
      </c>
      <c r="C44" t="s">
        <v>21</v>
      </c>
      <c r="D44" t="s">
        <v>26</v>
      </c>
      <c r="E44">
        <v>126641</v>
      </c>
      <c r="F44">
        <v>104584</v>
      </c>
      <c r="G44">
        <v>22057</v>
      </c>
      <c r="H44">
        <v>51</v>
      </c>
    </row>
    <row r="45" spans="1:8" x14ac:dyDescent="0.3">
      <c r="A45">
        <v>2023</v>
      </c>
      <c r="B45" t="s">
        <v>12</v>
      </c>
      <c r="C45" t="s">
        <v>20</v>
      </c>
      <c r="D45" t="s">
        <v>25</v>
      </c>
      <c r="E45">
        <v>151885</v>
      </c>
      <c r="F45">
        <v>106631</v>
      </c>
      <c r="G45">
        <v>45254</v>
      </c>
      <c r="H45">
        <v>59</v>
      </c>
    </row>
    <row r="46" spans="1:8" x14ac:dyDescent="0.3">
      <c r="A46">
        <v>2023</v>
      </c>
      <c r="B46" t="s">
        <v>9</v>
      </c>
      <c r="C46" t="s">
        <v>22</v>
      </c>
      <c r="D46" t="s">
        <v>26</v>
      </c>
      <c r="E46">
        <v>135777</v>
      </c>
      <c r="F46">
        <v>86538</v>
      </c>
      <c r="G46">
        <v>49239</v>
      </c>
      <c r="H46">
        <v>51</v>
      </c>
    </row>
    <row r="47" spans="1:8" x14ac:dyDescent="0.3">
      <c r="A47">
        <v>2022</v>
      </c>
      <c r="B47" t="s">
        <v>10</v>
      </c>
      <c r="C47" t="s">
        <v>23</v>
      </c>
      <c r="D47" t="s">
        <v>26</v>
      </c>
      <c r="E47">
        <v>178069</v>
      </c>
      <c r="F47">
        <v>110111</v>
      </c>
      <c r="G47">
        <v>67958</v>
      </c>
      <c r="H47">
        <v>48</v>
      </c>
    </row>
    <row r="48" spans="1:8" x14ac:dyDescent="0.3">
      <c r="A48">
        <v>2024</v>
      </c>
      <c r="B48" t="s">
        <v>14</v>
      </c>
      <c r="C48" t="s">
        <v>23</v>
      </c>
      <c r="D48" t="s">
        <v>26</v>
      </c>
      <c r="E48">
        <v>150993</v>
      </c>
      <c r="F48">
        <v>99592</v>
      </c>
      <c r="G48">
        <v>51401</v>
      </c>
      <c r="H48">
        <v>33</v>
      </c>
    </row>
    <row r="49" spans="1:8" x14ac:dyDescent="0.3">
      <c r="A49">
        <v>2024</v>
      </c>
      <c r="B49" t="s">
        <v>18</v>
      </c>
      <c r="C49" t="s">
        <v>20</v>
      </c>
      <c r="D49" t="s">
        <v>26</v>
      </c>
      <c r="E49">
        <v>170316</v>
      </c>
      <c r="F49">
        <v>72368</v>
      </c>
      <c r="G49">
        <v>97948</v>
      </c>
      <c r="H49">
        <v>17</v>
      </c>
    </row>
    <row r="50" spans="1:8" x14ac:dyDescent="0.3">
      <c r="A50">
        <v>2023</v>
      </c>
      <c r="B50" t="s">
        <v>11</v>
      </c>
      <c r="C50" t="s">
        <v>22</v>
      </c>
      <c r="D50" t="s">
        <v>25</v>
      </c>
      <c r="E50">
        <v>187922</v>
      </c>
      <c r="F50">
        <v>83403</v>
      </c>
      <c r="G50">
        <v>104519</v>
      </c>
      <c r="H50">
        <v>43</v>
      </c>
    </row>
    <row r="51" spans="1:8" x14ac:dyDescent="0.3">
      <c r="A51">
        <v>2024</v>
      </c>
      <c r="B51" t="s">
        <v>19</v>
      </c>
      <c r="C51" t="s">
        <v>22</v>
      </c>
      <c r="D51" t="s">
        <v>26</v>
      </c>
      <c r="E51">
        <v>193848</v>
      </c>
      <c r="F51">
        <v>119726</v>
      </c>
      <c r="G51">
        <v>74122</v>
      </c>
      <c r="H51">
        <v>31</v>
      </c>
    </row>
    <row r="52" spans="1:8" x14ac:dyDescent="0.3">
      <c r="A52">
        <v>2023</v>
      </c>
      <c r="B52" t="s">
        <v>16</v>
      </c>
      <c r="C52" t="s">
        <v>20</v>
      </c>
      <c r="D52" t="s">
        <v>24</v>
      </c>
      <c r="E52">
        <v>170313</v>
      </c>
      <c r="F52">
        <v>99749</v>
      </c>
      <c r="G52">
        <v>70564</v>
      </c>
      <c r="H52">
        <v>52</v>
      </c>
    </row>
    <row r="53" spans="1:8" x14ac:dyDescent="0.3">
      <c r="A53">
        <v>2022</v>
      </c>
      <c r="B53" t="s">
        <v>10</v>
      </c>
      <c r="C53" t="s">
        <v>23</v>
      </c>
      <c r="D53" t="s">
        <v>25</v>
      </c>
      <c r="E53">
        <v>119508</v>
      </c>
      <c r="F53">
        <v>73051</v>
      </c>
      <c r="G53">
        <v>46457</v>
      </c>
      <c r="H53">
        <v>53</v>
      </c>
    </row>
    <row r="54" spans="1:8" x14ac:dyDescent="0.3">
      <c r="A54">
        <v>2023</v>
      </c>
      <c r="B54" t="s">
        <v>8</v>
      </c>
      <c r="C54" t="s">
        <v>21</v>
      </c>
      <c r="D54" t="s">
        <v>24</v>
      </c>
      <c r="E54">
        <v>132093</v>
      </c>
      <c r="F54">
        <v>74142</v>
      </c>
      <c r="G54">
        <v>57951</v>
      </c>
      <c r="H54">
        <v>44</v>
      </c>
    </row>
    <row r="55" spans="1:8" x14ac:dyDescent="0.3">
      <c r="A55">
        <v>2023</v>
      </c>
      <c r="B55" t="s">
        <v>11</v>
      </c>
      <c r="C55" t="s">
        <v>20</v>
      </c>
      <c r="D55" t="s">
        <v>25</v>
      </c>
      <c r="E55">
        <v>183613</v>
      </c>
      <c r="F55">
        <v>96258</v>
      </c>
      <c r="G55">
        <v>87355</v>
      </c>
      <c r="H55">
        <v>26</v>
      </c>
    </row>
    <row r="56" spans="1:8" x14ac:dyDescent="0.3">
      <c r="A56">
        <v>2024</v>
      </c>
      <c r="B56" t="s">
        <v>11</v>
      </c>
      <c r="C56" t="s">
        <v>23</v>
      </c>
      <c r="D56" t="s">
        <v>26</v>
      </c>
      <c r="E56">
        <v>125945</v>
      </c>
      <c r="F56">
        <v>95316</v>
      </c>
      <c r="G56">
        <v>30629</v>
      </c>
      <c r="H56">
        <v>35</v>
      </c>
    </row>
    <row r="57" spans="1:8" x14ac:dyDescent="0.3">
      <c r="A57">
        <v>2024</v>
      </c>
      <c r="B57" t="s">
        <v>18</v>
      </c>
      <c r="C57" t="s">
        <v>21</v>
      </c>
      <c r="D57" t="s">
        <v>26</v>
      </c>
      <c r="E57">
        <v>174740</v>
      </c>
      <c r="F57">
        <v>71081</v>
      </c>
      <c r="G57">
        <v>103659</v>
      </c>
      <c r="H57">
        <v>10</v>
      </c>
    </row>
    <row r="58" spans="1:8" x14ac:dyDescent="0.3">
      <c r="A58">
        <v>2023</v>
      </c>
      <c r="B58" t="s">
        <v>19</v>
      </c>
      <c r="C58" t="s">
        <v>23</v>
      </c>
      <c r="D58" t="s">
        <v>24</v>
      </c>
      <c r="E58">
        <v>120056</v>
      </c>
      <c r="F58">
        <v>115543</v>
      </c>
      <c r="G58">
        <v>4513</v>
      </c>
      <c r="H58">
        <v>54</v>
      </c>
    </row>
    <row r="59" spans="1:8" x14ac:dyDescent="0.3">
      <c r="A59">
        <v>2022</v>
      </c>
      <c r="B59" t="s">
        <v>9</v>
      </c>
      <c r="C59" t="s">
        <v>22</v>
      </c>
      <c r="D59" t="s">
        <v>24</v>
      </c>
      <c r="E59">
        <v>129375</v>
      </c>
      <c r="F59">
        <v>79662</v>
      </c>
      <c r="G59">
        <v>49713</v>
      </c>
      <c r="H59">
        <v>14</v>
      </c>
    </row>
    <row r="60" spans="1:8" x14ac:dyDescent="0.3">
      <c r="A60">
        <v>2024</v>
      </c>
      <c r="B60" t="s">
        <v>12</v>
      </c>
      <c r="C60" t="s">
        <v>22</v>
      </c>
      <c r="D60" t="s">
        <v>24</v>
      </c>
      <c r="E60">
        <v>185067</v>
      </c>
      <c r="F60">
        <v>71679</v>
      </c>
      <c r="G60">
        <v>113388</v>
      </c>
      <c r="H60">
        <v>46</v>
      </c>
    </row>
    <row r="61" spans="1:8" x14ac:dyDescent="0.3">
      <c r="A61">
        <v>2022</v>
      </c>
      <c r="B61" t="s">
        <v>11</v>
      </c>
      <c r="C61" t="s">
        <v>22</v>
      </c>
      <c r="D61" t="s">
        <v>26</v>
      </c>
      <c r="E61">
        <v>154340</v>
      </c>
      <c r="F61">
        <v>114078</v>
      </c>
      <c r="G61">
        <v>40262</v>
      </c>
      <c r="H61">
        <v>58</v>
      </c>
    </row>
    <row r="62" spans="1:8" x14ac:dyDescent="0.3">
      <c r="A62">
        <v>2023</v>
      </c>
      <c r="B62" t="s">
        <v>8</v>
      </c>
      <c r="C62" t="s">
        <v>22</v>
      </c>
      <c r="D62" t="s">
        <v>26</v>
      </c>
      <c r="E62">
        <v>129124</v>
      </c>
      <c r="F62">
        <v>99899</v>
      </c>
      <c r="G62">
        <v>29225</v>
      </c>
      <c r="H62">
        <v>25</v>
      </c>
    </row>
    <row r="63" spans="1:8" x14ac:dyDescent="0.3">
      <c r="A63">
        <v>2022</v>
      </c>
      <c r="B63" t="s">
        <v>9</v>
      </c>
      <c r="C63" t="s">
        <v>22</v>
      </c>
      <c r="D63" t="s">
        <v>26</v>
      </c>
      <c r="E63">
        <v>191747</v>
      </c>
      <c r="F63">
        <v>107220</v>
      </c>
      <c r="G63">
        <v>84527</v>
      </c>
      <c r="H63">
        <v>32</v>
      </c>
    </row>
    <row r="64" spans="1:8" x14ac:dyDescent="0.3">
      <c r="A64">
        <v>2023</v>
      </c>
      <c r="B64" t="s">
        <v>13</v>
      </c>
      <c r="C64" t="s">
        <v>22</v>
      </c>
      <c r="D64" t="s">
        <v>26</v>
      </c>
      <c r="E64">
        <v>197379</v>
      </c>
      <c r="F64">
        <v>72849</v>
      </c>
      <c r="G64">
        <v>124530</v>
      </c>
      <c r="H64">
        <v>40</v>
      </c>
    </row>
    <row r="65" spans="1:8" x14ac:dyDescent="0.3">
      <c r="A65">
        <v>2024</v>
      </c>
      <c r="B65" t="s">
        <v>14</v>
      </c>
      <c r="C65" t="s">
        <v>23</v>
      </c>
      <c r="D65" t="s">
        <v>25</v>
      </c>
      <c r="E65">
        <v>109823</v>
      </c>
      <c r="F65">
        <v>111975</v>
      </c>
      <c r="G65">
        <v>-2152</v>
      </c>
      <c r="H65">
        <v>14</v>
      </c>
    </row>
    <row r="66" spans="1:8" x14ac:dyDescent="0.3">
      <c r="A66">
        <v>2023</v>
      </c>
      <c r="B66" t="s">
        <v>16</v>
      </c>
      <c r="C66" t="s">
        <v>21</v>
      </c>
      <c r="D66" t="s">
        <v>26</v>
      </c>
      <c r="E66">
        <v>149115</v>
      </c>
      <c r="F66">
        <v>95471</v>
      </c>
      <c r="G66">
        <v>53644</v>
      </c>
      <c r="H66">
        <v>41</v>
      </c>
    </row>
    <row r="67" spans="1:8" x14ac:dyDescent="0.3">
      <c r="A67">
        <v>2024</v>
      </c>
      <c r="B67" t="s">
        <v>11</v>
      </c>
      <c r="C67" t="s">
        <v>23</v>
      </c>
      <c r="D67" t="s">
        <v>25</v>
      </c>
      <c r="E67">
        <v>191680</v>
      </c>
      <c r="F67">
        <v>74000</v>
      </c>
      <c r="G67">
        <v>117680</v>
      </c>
      <c r="H67">
        <v>52</v>
      </c>
    </row>
    <row r="68" spans="1:8" x14ac:dyDescent="0.3">
      <c r="A68">
        <v>2022</v>
      </c>
      <c r="B68" t="s">
        <v>16</v>
      </c>
      <c r="C68" t="s">
        <v>23</v>
      </c>
      <c r="D68" t="s">
        <v>24</v>
      </c>
      <c r="E68">
        <v>169449</v>
      </c>
      <c r="F68">
        <v>87450</v>
      </c>
      <c r="G68">
        <v>81999</v>
      </c>
      <c r="H68">
        <v>53</v>
      </c>
    </row>
    <row r="69" spans="1:8" x14ac:dyDescent="0.3">
      <c r="A69">
        <v>2024</v>
      </c>
      <c r="B69" t="s">
        <v>15</v>
      </c>
      <c r="C69" t="s">
        <v>21</v>
      </c>
      <c r="D69" t="s">
        <v>25</v>
      </c>
      <c r="E69">
        <v>197532</v>
      </c>
      <c r="F69">
        <v>97122</v>
      </c>
      <c r="G69">
        <v>100410</v>
      </c>
      <c r="H69">
        <v>59</v>
      </c>
    </row>
    <row r="70" spans="1:8" x14ac:dyDescent="0.3">
      <c r="A70">
        <v>2022</v>
      </c>
      <c r="B70" t="s">
        <v>14</v>
      </c>
      <c r="C70" t="s">
        <v>22</v>
      </c>
      <c r="D70" t="s">
        <v>26</v>
      </c>
      <c r="E70">
        <v>125351</v>
      </c>
      <c r="F70">
        <v>93132</v>
      </c>
      <c r="G70">
        <v>32219</v>
      </c>
      <c r="H70">
        <v>35</v>
      </c>
    </row>
    <row r="71" spans="1:8" x14ac:dyDescent="0.3">
      <c r="A71">
        <v>2023</v>
      </c>
      <c r="B71" t="s">
        <v>15</v>
      </c>
      <c r="C71" t="s">
        <v>20</v>
      </c>
      <c r="D71" t="s">
        <v>26</v>
      </c>
      <c r="E71">
        <v>157458</v>
      </c>
      <c r="F71">
        <v>111576</v>
      </c>
      <c r="G71">
        <v>45882</v>
      </c>
      <c r="H71">
        <v>16</v>
      </c>
    </row>
    <row r="72" spans="1:8" x14ac:dyDescent="0.3">
      <c r="A72">
        <v>2022</v>
      </c>
      <c r="B72" t="s">
        <v>15</v>
      </c>
      <c r="C72" t="s">
        <v>20</v>
      </c>
      <c r="D72" t="s">
        <v>24</v>
      </c>
      <c r="E72">
        <v>126092</v>
      </c>
      <c r="F72">
        <v>81338</v>
      </c>
      <c r="G72">
        <v>44754</v>
      </c>
      <c r="H72">
        <v>38</v>
      </c>
    </row>
    <row r="73" spans="1:8" x14ac:dyDescent="0.3">
      <c r="A73">
        <v>2022</v>
      </c>
      <c r="B73" t="s">
        <v>18</v>
      </c>
      <c r="C73" t="s">
        <v>20</v>
      </c>
      <c r="D73" t="s">
        <v>25</v>
      </c>
      <c r="E73">
        <v>144425</v>
      </c>
      <c r="F73">
        <v>108756</v>
      </c>
      <c r="G73">
        <v>35669</v>
      </c>
      <c r="H73">
        <v>18</v>
      </c>
    </row>
    <row r="74" spans="1:8" x14ac:dyDescent="0.3">
      <c r="A74">
        <v>2022</v>
      </c>
      <c r="B74" t="s">
        <v>12</v>
      </c>
      <c r="C74" t="s">
        <v>23</v>
      </c>
      <c r="D74" t="s">
        <v>25</v>
      </c>
      <c r="E74">
        <v>185999</v>
      </c>
      <c r="F74">
        <v>87955</v>
      </c>
      <c r="G74">
        <v>98044</v>
      </c>
      <c r="H74">
        <v>27</v>
      </c>
    </row>
    <row r="75" spans="1:8" x14ac:dyDescent="0.3">
      <c r="A75">
        <v>2024</v>
      </c>
      <c r="B75" t="s">
        <v>13</v>
      </c>
      <c r="C75" t="s">
        <v>21</v>
      </c>
      <c r="D75" t="s">
        <v>24</v>
      </c>
      <c r="E75">
        <v>144811</v>
      </c>
      <c r="F75">
        <v>106208</v>
      </c>
      <c r="G75">
        <v>38603</v>
      </c>
      <c r="H75">
        <v>22</v>
      </c>
    </row>
    <row r="76" spans="1:8" x14ac:dyDescent="0.3">
      <c r="A76">
        <v>2024</v>
      </c>
      <c r="B76" t="s">
        <v>18</v>
      </c>
      <c r="C76" t="s">
        <v>22</v>
      </c>
      <c r="D76" t="s">
        <v>24</v>
      </c>
      <c r="E76">
        <v>155069</v>
      </c>
      <c r="F76">
        <v>116352</v>
      </c>
      <c r="G76">
        <v>38717</v>
      </c>
      <c r="H76">
        <v>58</v>
      </c>
    </row>
    <row r="77" spans="1:8" x14ac:dyDescent="0.3">
      <c r="A77">
        <v>2023</v>
      </c>
      <c r="B77" t="s">
        <v>17</v>
      </c>
      <c r="C77" t="s">
        <v>20</v>
      </c>
      <c r="D77" t="s">
        <v>24</v>
      </c>
      <c r="E77">
        <v>139954</v>
      </c>
      <c r="F77">
        <v>117280</v>
      </c>
      <c r="G77">
        <v>22674</v>
      </c>
      <c r="H77">
        <v>45</v>
      </c>
    </row>
    <row r="78" spans="1:8" x14ac:dyDescent="0.3">
      <c r="A78">
        <v>2022</v>
      </c>
      <c r="B78" t="s">
        <v>12</v>
      </c>
      <c r="C78" t="s">
        <v>20</v>
      </c>
      <c r="D78" t="s">
        <v>26</v>
      </c>
      <c r="E78">
        <v>136939</v>
      </c>
      <c r="F78">
        <v>74360</v>
      </c>
      <c r="G78">
        <v>62579</v>
      </c>
      <c r="H78">
        <v>16</v>
      </c>
    </row>
    <row r="79" spans="1:8" x14ac:dyDescent="0.3">
      <c r="A79">
        <v>2024</v>
      </c>
      <c r="B79" t="s">
        <v>8</v>
      </c>
      <c r="C79" t="s">
        <v>23</v>
      </c>
      <c r="D79" t="s">
        <v>24</v>
      </c>
      <c r="E79">
        <v>154098</v>
      </c>
      <c r="F79">
        <v>75486</v>
      </c>
      <c r="G79">
        <v>78612</v>
      </c>
      <c r="H79">
        <v>25</v>
      </c>
    </row>
    <row r="80" spans="1:8" x14ac:dyDescent="0.3">
      <c r="A80">
        <v>2024</v>
      </c>
      <c r="B80" t="s">
        <v>11</v>
      </c>
      <c r="C80" t="s">
        <v>20</v>
      </c>
      <c r="D80" t="s">
        <v>24</v>
      </c>
      <c r="E80">
        <v>189112</v>
      </c>
      <c r="F80">
        <v>101667</v>
      </c>
      <c r="G80">
        <v>87445</v>
      </c>
      <c r="H80">
        <v>30</v>
      </c>
    </row>
    <row r="81" spans="1:8" x14ac:dyDescent="0.3">
      <c r="A81">
        <v>2024</v>
      </c>
      <c r="B81" t="s">
        <v>18</v>
      </c>
      <c r="C81" t="s">
        <v>22</v>
      </c>
      <c r="D81" t="s">
        <v>25</v>
      </c>
      <c r="E81">
        <v>101062</v>
      </c>
      <c r="F81">
        <v>88540</v>
      </c>
      <c r="G81">
        <v>12522</v>
      </c>
      <c r="H81">
        <v>51</v>
      </c>
    </row>
    <row r="82" spans="1:8" x14ac:dyDescent="0.3">
      <c r="A82">
        <v>2023</v>
      </c>
      <c r="B82" t="s">
        <v>14</v>
      </c>
      <c r="C82" t="s">
        <v>23</v>
      </c>
      <c r="D82" t="s">
        <v>25</v>
      </c>
      <c r="E82">
        <v>109348</v>
      </c>
      <c r="F82">
        <v>93714</v>
      </c>
      <c r="G82">
        <v>15634</v>
      </c>
      <c r="H82">
        <v>32</v>
      </c>
    </row>
    <row r="83" spans="1:8" x14ac:dyDescent="0.3">
      <c r="A83">
        <v>2024</v>
      </c>
      <c r="B83" t="s">
        <v>15</v>
      </c>
      <c r="C83" t="s">
        <v>22</v>
      </c>
      <c r="D83" t="s">
        <v>24</v>
      </c>
      <c r="E83">
        <v>172267</v>
      </c>
      <c r="F83">
        <v>118136</v>
      </c>
      <c r="G83">
        <v>54131</v>
      </c>
      <c r="H83">
        <v>19</v>
      </c>
    </row>
    <row r="84" spans="1:8" x14ac:dyDescent="0.3">
      <c r="A84">
        <v>2022</v>
      </c>
      <c r="B84" t="s">
        <v>19</v>
      </c>
      <c r="C84" t="s">
        <v>20</v>
      </c>
      <c r="D84" t="s">
        <v>26</v>
      </c>
      <c r="E84">
        <v>101542</v>
      </c>
      <c r="F84">
        <v>91677</v>
      </c>
      <c r="G84">
        <v>9865</v>
      </c>
      <c r="H84">
        <v>22</v>
      </c>
    </row>
    <row r="85" spans="1:8" x14ac:dyDescent="0.3">
      <c r="A85">
        <v>2022</v>
      </c>
      <c r="B85" t="s">
        <v>15</v>
      </c>
      <c r="C85" t="s">
        <v>23</v>
      </c>
      <c r="D85" t="s">
        <v>24</v>
      </c>
      <c r="E85">
        <v>188858</v>
      </c>
      <c r="F85">
        <v>89065</v>
      </c>
      <c r="G85">
        <v>99793</v>
      </c>
      <c r="H85">
        <v>11</v>
      </c>
    </row>
    <row r="86" spans="1:8" x14ac:dyDescent="0.3">
      <c r="A86">
        <v>2022</v>
      </c>
      <c r="B86" t="s">
        <v>19</v>
      </c>
      <c r="C86" t="s">
        <v>23</v>
      </c>
      <c r="D86" t="s">
        <v>24</v>
      </c>
      <c r="E86">
        <v>126962</v>
      </c>
      <c r="F86">
        <v>98295</v>
      </c>
      <c r="G86">
        <v>28667</v>
      </c>
      <c r="H86">
        <v>57</v>
      </c>
    </row>
    <row r="87" spans="1:8" x14ac:dyDescent="0.3">
      <c r="A87">
        <v>2023</v>
      </c>
      <c r="B87" t="s">
        <v>8</v>
      </c>
      <c r="C87" t="s">
        <v>23</v>
      </c>
      <c r="D87" t="s">
        <v>26</v>
      </c>
      <c r="E87">
        <v>191792</v>
      </c>
      <c r="F87">
        <v>110262</v>
      </c>
      <c r="G87">
        <v>81530</v>
      </c>
      <c r="H87">
        <v>34</v>
      </c>
    </row>
    <row r="88" spans="1:8" x14ac:dyDescent="0.3">
      <c r="A88">
        <v>2024</v>
      </c>
      <c r="B88" t="s">
        <v>12</v>
      </c>
      <c r="C88" t="s">
        <v>21</v>
      </c>
      <c r="D88" t="s">
        <v>26</v>
      </c>
      <c r="E88">
        <v>172124</v>
      </c>
      <c r="F88">
        <v>108069</v>
      </c>
      <c r="G88">
        <v>64055</v>
      </c>
      <c r="H88">
        <v>48</v>
      </c>
    </row>
    <row r="89" spans="1:8" x14ac:dyDescent="0.3">
      <c r="A89">
        <v>2023</v>
      </c>
      <c r="B89" t="s">
        <v>12</v>
      </c>
      <c r="C89" t="s">
        <v>23</v>
      </c>
      <c r="D89" t="s">
        <v>24</v>
      </c>
      <c r="E89">
        <v>194246</v>
      </c>
      <c r="F89">
        <v>85485</v>
      </c>
      <c r="G89">
        <v>108761</v>
      </c>
      <c r="H89">
        <v>12</v>
      </c>
    </row>
    <row r="90" spans="1:8" x14ac:dyDescent="0.3">
      <c r="A90">
        <v>2023</v>
      </c>
      <c r="B90" t="s">
        <v>11</v>
      </c>
      <c r="C90" t="s">
        <v>20</v>
      </c>
      <c r="D90" t="s">
        <v>24</v>
      </c>
      <c r="E90">
        <v>103709</v>
      </c>
      <c r="F90">
        <v>100355</v>
      </c>
      <c r="G90">
        <v>3354</v>
      </c>
      <c r="H90">
        <v>37</v>
      </c>
    </row>
    <row r="91" spans="1:8" x14ac:dyDescent="0.3">
      <c r="A91">
        <v>2024</v>
      </c>
      <c r="B91" t="s">
        <v>18</v>
      </c>
      <c r="C91" t="s">
        <v>20</v>
      </c>
      <c r="D91" t="s">
        <v>26</v>
      </c>
      <c r="E91">
        <v>142918</v>
      </c>
      <c r="F91">
        <v>109298</v>
      </c>
      <c r="G91">
        <v>33620</v>
      </c>
      <c r="H91">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8AA6B-7548-4763-B98E-71513FEE6482}">
  <sheetPr codeName="Sheet5"/>
  <dimension ref="A1:O101"/>
  <sheetViews>
    <sheetView workbookViewId="0">
      <selection activeCell="L4" sqref="L4"/>
    </sheetView>
  </sheetViews>
  <sheetFormatPr defaultRowHeight="14.4" x14ac:dyDescent="0.3"/>
  <cols>
    <col min="1" max="1" width="5" bestFit="1" customWidth="1"/>
    <col min="2" max="2" width="9.77734375" bestFit="1" customWidth="1"/>
    <col min="3" max="3" width="6.77734375" bestFit="1" customWidth="1"/>
    <col min="5" max="5" width="8" bestFit="1" customWidth="1"/>
    <col min="6" max="6" width="11.44140625" bestFit="1" customWidth="1"/>
    <col min="7" max="7" width="8.44140625" bestFit="1" customWidth="1"/>
    <col min="8" max="8" width="14.21875" bestFit="1" customWidth="1"/>
    <col min="11" max="11" width="11" bestFit="1" customWidth="1"/>
    <col min="12" max="12" width="7" bestFit="1" customWidth="1"/>
    <col min="13" max="13" width="8.5546875" bestFit="1" customWidth="1"/>
    <col min="14" max="14" width="8.109375" bestFit="1" customWidth="1"/>
    <col min="15" max="15" width="14.21875" bestFit="1" customWidth="1"/>
  </cols>
  <sheetData>
    <row r="1" spans="1:15" x14ac:dyDescent="0.3">
      <c r="A1" s="12" t="s">
        <v>0</v>
      </c>
      <c r="B1" s="12" t="s">
        <v>1</v>
      </c>
      <c r="C1" s="12" t="s">
        <v>2</v>
      </c>
      <c r="D1" s="12" t="s">
        <v>3</v>
      </c>
      <c r="E1" s="12" t="s">
        <v>4</v>
      </c>
      <c r="F1" s="12" t="s">
        <v>5</v>
      </c>
      <c r="G1" s="12" t="s">
        <v>6</v>
      </c>
      <c r="H1" s="12" t="s">
        <v>7</v>
      </c>
      <c r="N1" s="12"/>
      <c r="O1" s="12"/>
    </row>
    <row r="2" spans="1:15" x14ac:dyDescent="0.3">
      <c r="A2">
        <v>2024</v>
      </c>
      <c r="B2" t="s">
        <v>8</v>
      </c>
      <c r="C2" t="s">
        <v>20</v>
      </c>
      <c r="D2" t="s">
        <v>24</v>
      </c>
      <c r="E2">
        <v>100860</v>
      </c>
      <c r="F2">
        <v>108158</v>
      </c>
      <c r="G2">
        <v>-7298</v>
      </c>
      <c r="H2">
        <v>52</v>
      </c>
      <c r="K2" s="13" t="s">
        <v>77</v>
      </c>
      <c r="L2" s="13" t="s">
        <v>61</v>
      </c>
      <c r="M2" s="13" t="s">
        <v>62</v>
      </c>
      <c r="N2" s="13" t="s">
        <v>63</v>
      </c>
      <c r="O2" s="13" t="s">
        <v>7</v>
      </c>
    </row>
    <row r="3" spans="1:15" x14ac:dyDescent="0.3">
      <c r="A3">
        <v>2022</v>
      </c>
      <c r="B3" t="s">
        <v>9</v>
      </c>
      <c r="C3" t="s">
        <v>21</v>
      </c>
      <c r="D3" t="s">
        <v>25</v>
      </c>
      <c r="E3">
        <v>106265</v>
      </c>
      <c r="F3">
        <v>86850</v>
      </c>
      <c r="G3">
        <v>19415</v>
      </c>
      <c r="H3">
        <v>32</v>
      </c>
      <c r="K3" s="14" t="s">
        <v>24</v>
      </c>
      <c r="L3" s="14">
        <f>_xlfn.XLOOKUP(K3,D2:D101,E2:E101,)</f>
        <v>100860</v>
      </c>
      <c r="M3" s="14">
        <f>_xlfn.XLOOKUP(K3,D2:D101,F2:F101,)</f>
        <v>108158</v>
      </c>
      <c r="N3" s="14">
        <f>_xlfn.XLOOKUP(K3,D2:D101,G2:G101,)</f>
        <v>-7298</v>
      </c>
      <c r="O3" s="14">
        <f>_xlfn.XLOOKUP(K3,D2:D101,H2:H101,)</f>
        <v>52</v>
      </c>
    </row>
    <row r="4" spans="1:15" x14ac:dyDescent="0.3">
      <c r="A4">
        <v>2022</v>
      </c>
      <c r="B4" t="s">
        <v>8</v>
      </c>
      <c r="C4" t="s">
        <v>22</v>
      </c>
      <c r="D4" t="s">
        <v>24</v>
      </c>
      <c r="E4">
        <v>160263</v>
      </c>
      <c r="F4">
        <v>86023</v>
      </c>
      <c r="G4">
        <v>74240</v>
      </c>
      <c r="H4">
        <v>12</v>
      </c>
      <c r="K4" s="14" t="s">
        <v>26</v>
      </c>
      <c r="L4" s="14">
        <f>_xlfn.XLOOKUP(K4,D3:D102,E3:E102,)</f>
        <v>162955</v>
      </c>
      <c r="M4" s="14">
        <f>_xlfn.XLOOKUP(K4,D3:D102,F3:F102,)</f>
        <v>72433</v>
      </c>
      <c r="N4" s="14">
        <f>_xlfn.XLOOKUP(K4,D3:D102,G3:G102,)</f>
        <v>90522</v>
      </c>
      <c r="O4" s="14">
        <f>_xlfn.XLOOKUP(K4,D3:D102,H3:H102,)</f>
        <v>30</v>
      </c>
    </row>
    <row r="5" spans="1:15" x14ac:dyDescent="0.3">
      <c r="A5">
        <v>2023</v>
      </c>
      <c r="B5" t="s">
        <v>10</v>
      </c>
      <c r="C5" t="s">
        <v>23</v>
      </c>
      <c r="D5" t="s">
        <v>26</v>
      </c>
      <c r="E5">
        <v>162955</v>
      </c>
      <c r="F5">
        <v>72433</v>
      </c>
      <c r="G5">
        <v>90522</v>
      </c>
      <c r="H5">
        <v>30</v>
      </c>
    </row>
    <row r="6" spans="1:15" x14ac:dyDescent="0.3">
      <c r="A6">
        <v>2023</v>
      </c>
      <c r="B6" t="s">
        <v>11</v>
      </c>
      <c r="C6" t="s">
        <v>20</v>
      </c>
      <c r="D6" t="s">
        <v>25</v>
      </c>
      <c r="E6">
        <v>193016</v>
      </c>
      <c r="F6">
        <v>111434</v>
      </c>
      <c r="G6">
        <v>81582</v>
      </c>
      <c r="H6">
        <v>51</v>
      </c>
    </row>
    <row r="7" spans="1:15" x14ac:dyDescent="0.3">
      <c r="A7">
        <v>2023</v>
      </c>
      <c r="B7" t="s">
        <v>12</v>
      </c>
      <c r="C7" t="s">
        <v>23</v>
      </c>
      <c r="D7" t="s">
        <v>25</v>
      </c>
      <c r="E7">
        <v>167435</v>
      </c>
      <c r="F7">
        <v>71267</v>
      </c>
      <c r="G7">
        <v>96168</v>
      </c>
      <c r="H7">
        <v>12</v>
      </c>
    </row>
    <row r="8" spans="1:15" x14ac:dyDescent="0.3">
      <c r="A8">
        <v>2024</v>
      </c>
      <c r="B8" t="s">
        <v>13</v>
      </c>
      <c r="C8" t="s">
        <v>23</v>
      </c>
      <c r="D8" t="s">
        <v>26</v>
      </c>
      <c r="E8">
        <v>180038</v>
      </c>
      <c r="F8">
        <v>91777</v>
      </c>
      <c r="G8">
        <v>88261</v>
      </c>
      <c r="H8">
        <v>13</v>
      </c>
    </row>
    <row r="9" spans="1:15" x14ac:dyDescent="0.3">
      <c r="A9">
        <v>2023</v>
      </c>
      <c r="B9" t="s">
        <v>14</v>
      </c>
      <c r="C9" t="s">
        <v>20</v>
      </c>
      <c r="D9" t="s">
        <v>25</v>
      </c>
      <c r="E9">
        <v>176552</v>
      </c>
      <c r="F9">
        <v>93897</v>
      </c>
      <c r="G9">
        <v>82655</v>
      </c>
      <c r="H9">
        <v>11</v>
      </c>
    </row>
    <row r="10" spans="1:15" x14ac:dyDescent="0.3">
      <c r="A10">
        <v>2024</v>
      </c>
      <c r="B10" t="s">
        <v>11</v>
      </c>
      <c r="C10" t="s">
        <v>22</v>
      </c>
      <c r="D10" t="s">
        <v>24</v>
      </c>
      <c r="E10">
        <v>117159</v>
      </c>
      <c r="F10">
        <v>114974</v>
      </c>
      <c r="G10">
        <v>2185</v>
      </c>
      <c r="H10">
        <v>44</v>
      </c>
    </row>
    <row r="11" spans="1:15" x14ac:dyDescent="0.3">
      <c r="A11">
        <v>2023</v>
      </c>
      <c r="B11" t="s">
        <v>10</v>
      </c>
      <c r="C11" t="s">
        <v>22</v>
      </c>
      <c r="D11" t="s">
        <v>26</v>
      </c>
      <c r="E11">
        <v>189475</v>
      </c>
      <c r="F11">
        <v>89457</v>
      </c>
      <c r="G11">
        <v>100018</v>
      </c>
      <c r="H11">
        <v>15</v>
      </c>
    </row>
    <row r="12" spans="1:15" x14ac:dyDescent="0.3">
      <c r="A12">
        <v>2023</v>
      </c>
      <c r="B12" t="s">
        <v>15</v>
      </c>
      <c r="C12" t="s">
        <v>22</v>
      </c>
      <c r="D12" t="s">
        <v>26</v>
      </c>
      <c r="E12">
        <v>172409</v>
      </c>
      <c r="F12">
        <v>75675</v>
      </c>
      <c r="G12">
        <v>96734</v>
      </c>
      <c r="H12">
        <v>43</v>
      </c>
    </row>
    <row r="13" spans="1:15" x14ac:dyDescent="0.3">
      <c r="A13">
        <v>2023</v>
      </c>
      <c r="B13" t="s">
        <v>10</v>
      </c>
      <c r="C13" t="s">
        <v>23</v>
      </c>
      <c r="D13" t="s">
        <v>24</v>
      </c>
      <c r="E13">
        <v>140397</v>
      </c>
      <c r="F13">
        <v>95851</v>
      </c>
      <c r="G13">
        <v>44546</v>
      </c>
      <c r="H13">
        <v>49</v>
      </c>
    </row>
    <row r="14" spans="1:15" x14ac:dyDescent="0.3">
      <c r="A14">
        <v>2023</v>
      </c>
      <c r="B14" t="s">
        <v>13</v>
      </c>
      <c r="C14" t="s">
        <v>20</v>
      </c>
      <c r="D14" t="s">
        <v>24</v>
      </c>
      <c r="E14">
        <v>186807</v>
      </c>
      <c r="F14">
        <v>82185</v>
      </c>
      <c r="G14">
        <v>104622</v>
      </c>
      <c r="H14">
        <v>34</v>
      </c>
    </row>
    <row r="15" spans="1:15" x14ac:dyDescent="0.3">
      <c r="A15">
        <v>2022</v>
      </c>
      <c r="B15" t="s">
        <v>16</v>
      </c>
      <c r="C15" t="s">
        <v>20</v>
      </c>
      <c r="D15" t="s">
        <v>24</v>
      </c>
      <c r="E15">
        <v>148984</v>
      </c>
      <c r="F15">
        <v>110774</v>
      </c>
      <c r="G15">
        <v>38210</v>
      </c>
      <c r="H15">
        <v>18</v>
      </c>
    </row>
    <row r="16" spans="1:15" x14ac:dyDescent="0.3">
      <c r="A16">
        <v>2024</v>
      </c>
      <c r="B16" t="s">
        <v>17</v>
      </c>
      <c r="C16" t="s">
        <v>21</v>
      </c>
      <c r="D16" t="s">
        <v>25</v>
      </c>
      <c r="E16">
        <v>187538</v>
      </c>
      <c r="F16">
        <v>109504</v>
      </c>
      <c r="G16">
        <v>78034</v>
      </c>
      <c r="H16">
        <v>17</v>
      </c>
    </row>
    <row r="17" spans="1:8" x14ac:dyDescent="0.3">
      <c r="A17">
        <v>2022</v>
      </c>
      <c r="B17" t="s">
        <v>17</v>
      </c>
      <c r="C17" t="s">
        <v>22</v>
      </c>
      <c r="D17" t="s">
        <v>24</v>
      </c>
      <c r="E17">
        <v>138660</v>
      </c>
      <c r="F17">
        <v>73561</v>
      </c>
      <c r="G17">
        <v>65099</v>
      </c>
      <c r="H17">
        <v>48</v>
      </c>
    </row>
    <row r="18" spans="1:8" x14ac:dyDescent="0.3">
      <c r="A18">
        <v>2024</v>
      </c>
      <c r="B18" t="s">
        <v>18</v>
      </c>
      <c r="C18" t="s">
        <v>23</v>
      </c>
      <c r="D18" t="s">
        <v>25</v>
      </c>
      <c r="E18">
        <v>130535</v>
      </c>
      <c r="F18">
        <v>83067</v>
      </c>
      <c r="G18">
        <v>47468</v>
      </c>
      <c r="H18">
        <v>43</v>
      </c>
    </row>
    <row r="19" spans="1:8" x14ac:dyDescent="0.3">
      <c r="A19">
        <v>2024</v>
      </c>
      <c r="B19" t="s">
        <v>10</v>
      </c>
      <c r="C19" t="s">
        <v>22</v>
      </c>
      <c r="D19" t="s">
        <v>25</v>
      </c>
      <c r="E19">
        <v>196354</v>
      </c>
      <c r="F19">
        <v>89115</v>
      </c>
      <c r="G19">
        <v>107239</v>
      </c>
      <c r="H19">
        <v>49</v>
      </c>
    </row>
    <row r="20" spans="1:8" x14ac:dyDescent="0.3">
      <c r="A20">
        <v>2024</v>
      </c>
      <c r="B20" t="s">
        <v>16</v>
      </c>
      <c r="C20" t="s">
        <v>22</v>
      </c>
      <c r="D20" t="s">
        <v>25</v>
      </c>
      <c r="E20">
        <v>198018</v>
      </c>
      <c r="F20">
        <v>117716</v>
      </c>
      <c r="G20">
        <v>80302</v>
      </c>
      <c r="H20">
        <v>56</v>
      </c>
    </row>
    <row r="21" spans="1:8" x14ac:dyDescent="0.3">
      <c r="A21">
        <v>2022</v>
      </c>
      <c r="B21" t="s">
        <v>13</v>
      </c>
      <c r="C21" t="s">
        <v>21</v>
      </c>
      <c r="D21" t="s">
        <v>25</v>
      </c>
      <c r="E21">
        <v>198806</v>
      </c>
      <c r="F21">
        <v>76910</v>
      </c>
      <c r="G21">
        <v>121896</v>
      </c>
      <c r="H21">
        <v>23</v>
      </c>
    </row>
    <row r="22" spans="1:8" x14ac:dyDescent="0.3">
      <c r="A22">
        <v>2022</v>
      </c>
      <c r="B22" t="s">
        <v>14</v>
      </c>
      <c r="C22" t="s">
        <v>21</v>
      </c>
      <c r="D22" t="s">
        <v>24</v>
      </c>
      <c r="E22">
        <v>123419</v>
      </c>
      <c r="F22">
        <v>118702</v>
      </c>
      <c r="G22">
        <v>4717</v>
      </c>
      <c r="H22">
        <v>41</v>
      </c>
    </row>
    <row r="23" spans="1:8" x14ac:dyDescent="0.3">
      <c r="A23">
        <v>2022</v>
      </c>
      <c r="B23" t="s">
        <v>8</v>
      </c>
      <c r="C23" t="s">
        <v>21</v>
      </c>
      <c r="D23" t="s">
        <v>24</v>
      </c>
      <c r="E23">
        <v>118141</v>
      </c>
      <c r="F23">
        <v>84820</v>
      </c>
      <c r="G23">
        <v>33321</v>
      </c>
      <c r="H23">
        <v>32</v>
      </c>
    </row>
    <row r="24" spans="1:8" x14ac:dyDescent="0.3">
      <c r="A24">
        <v>2024</v>
      </c>
      <c r="B24" t="s">
        <v>17</v>
      </c>
      <c r="C24" t="s">
        <v>20</v>
      </c>
      <c r="D24" t="s">
        <v>26</v>
      </c>
      <c r="E24">
        <v>133827</v>
      </c>
      <c r="F24">
        <v>86198</v>
      </c>
      <c r="G24">
        <v>47629</v>
      </c>
      <c r="H24">
        <v>31</v>
      </c>
    </row>
    <row r="25" spans="1:8" x14ac:dyDescent="0.3">
      <c r="A25">
        <v>2023</v>
      </c>
      <c r="B25" t="s">
        <v>18</v>
      </c>
      <c r="C25" t="s">
        <v>20</v>
      </c>
      <c r="D25" t="s">
        <v>26</v>
      </c>
      <c r="E25">
        <v>102693</v>
      </c>
      <c r="F25">
        <v>99467</v>
      </c>
      <c r="G25">
        <v>3226</v>
      </c>
      <c r="H25">
        <v>37</v>
      </c>
    </row>
    <row r="26" spans="1:8" x14ac:dyDescent="0.3">
      <c r="A26">
        <v>2023</v>
      </c>
      <c r="B26" t="s">
        <v>17</v>
      </c>
      <c r="C26" t="s">
        <v>23</v>
      </c>
      <c r="D26" t="s">
        <v>25</v>
      </c>
      <c r="E26">
        <v>118047</v>
      </c>
      <c r="F26">
        <v>96105</v>
      </c>
      <c r="G26">
        <v>21942</v>
      </c>
      <c r="H26">
        <v>37</v>
      </c>
    </row>
    <row r="27" spans="1:8" x14ac:dyDescent="0.3">
      <c r="A27">
        <v>2023</v>
      </c>
      <c r="B27" t="s">
        <v>16</v>
      </c>
      <c r="C27" t="s">
        <v>23</v>
      </c>
      <c r="D27" t="s">
        <v>25</v>
      </c>
      <c r="E27">
        <v>130080</v>
      </c>
      <c r="F27">
        <v>71306</v>
      </c>
      <c r="G27">
        <v>58774</v>
      </c>
      <c r="H27">
        <v>22</v>
      </c>
    </row>
    <row r="28" spans="1:8" x14ac:dyDescent="0.3">
      <c r="A28">
        <v>2024</v>
      </c>
      <c r="B28" t="s">
        <v>19</v>
      </c>
      <c r="C28" t="s">
        <v>22</v>
      </c>
      <c r="D28" t="s">
        <v>24</v>
      </c>
      <c r="E28">
        <v>121959</v>
      </c>
      <c r="F28">
        <v>75530</v>
      </c>
      <c r="G28">
        <v>46429</v>
      </c>
      <c r="H28">
        <v>18</v>
      </c>
    </row>
    <row r="29" spans="1:8" x14ac:dyDescent="0.3">
      <c r="A29">
        <v>2022</v>
      </c>
      <c r="B29" t="s">
        <v>12</v>
      </c>
      <c r="C29" t="s">
        <v>21</v>
      </c>
      <c r="D29" t="s">
        <v>26</v>
      </c>
      <c r="E29">
        <v>113545</v>
      </c>
      <c r="F29">
        <v>70663</v>
      </c>
      <c r="G29">
        <v>42882</v>
      </c>
      <c r="H29">
        <v>24</v>
      </c>
    </row>
    <row r="30" spans="1:8" x14ac:dyDescent="0.3">
      <c r="A30">
        <v>2022</v>
      </c>
      <c r="B30" t="s">
        <v>8</v>
      </c>
      <c r="C30" t="s">
        <v>22</v>
      </c>
      <c r="D30" t="s">
        <v>25</v>
      </c>
      <c r="E30">
        <v>154384</v>
      </c>
      <c r="F30">
        <v>116576</v>
      </c>
      <c r="G30">
        <v>37808</v>
      </c>
      <c r="H30">
        <v>21</v>
      </c>
    </row>
    <row r="31" spans="1:8" x14ac:dyDescent="0.3">
      <c r="A31">
        <v>2023</v>
      </c>
      <c r="B31" t="s">
        <v>12</v>
      </c>
      <c r="C31" t="s">
        <v>20</v>
      </c>
      <c r="D31" t="s">
        <v>24</v>
      </c>
      <c r="E31">
        <v>123664</v>
      </c>
      <c r="F31">
        <v>71636</v>
      </c>
      <c r="G31">
        <v>52028</v>
      </c>
      <c r="H31">
        <v>58</v>
      </c>
    </row>
    <row r="32" spans="1:8" x14ac:dyDescent="0.3">
      <c r="A32">
        <v>2024</v>
      </c>
      <c r="B32" t="s">
        <v>16</v>
      </c>
      <c r="C32" t="s">
        <v>22</v>
      </c>
      <c r="D32" t="s">
        <v>25</v>
      </c>
      <c r="E32">
        <v>194209</v>
      </c>
      <c r="F32">
        <v>107505</v>
      </c>
      <c r="G32">
        <v>86704</v>
      </c>
      <c r="H32">
        <v>37</v>
      </c>
    </row>
    <row r="33" spans="1:8" x14ac:dyDescent="0.3">
      <c r="A33">
        <v>2022</v>
      </c>
      <c r="B33" t="s">
        <v>16</v>
      </c>
      <c r="C33" t="s">
        <v>23</v>
      </c>
      <c r="D33" t="s">
        <v>26</v>
      </c>
      <c r="E33">
        <v>155680</v>
      </c>
      <c r="F33">
        <v>116717</v>
      </c>
      <c r="G33">
        <v>38963</v>
      </c>
      <c r="H33">
        <v>11</v>
      </c>
    </row>
    <row r="34" spans="1:8" x14ac:dyDescent="0.3">
      <c r="A34">
        <v>2023</v>
      </c>
      <c r="B34" t="s">
        <v>9</v>
      </c>
      <c r="C34" t="s">
        <v>21</v>
      </c>
      <c r="D34" t="s">
        <v>26</v>
      </c>
      <c r="E34">
        <v>170467</v>
      </c>
      <c r="F34">
        <v>102970</v>
      </c>
      <c r="G34">
        <v>67497</v>
      </c>
      <c r="H34">
        <v>26</v>
      </c>
    </row>
    <row r="35" spans="1:8" x14ac:dyDescent="0.3">
      <c r="A35">
        <v>2022</v>
      </c>
      <c r="B35" t="s">
        <v>8</v>
      </c>
      <c r="C35" t="s">
        <v>21</v>
      </c>
      <c r="D35" t="s">
        <v>24</v>
      </c>
      <c r="E35">
        <v>165733</v>
      </c>
      <c r="F35">
        <v>93509</v>
      </c>
      <c r="G35">
        <v>72224</v>
      </c>
      <c r="H35">
        <v>20</v>
      </c>
    </row>
    <row r="36" spans="1:8" x14ac:dyDescent="0.3">
      <c r="A36">
        <v>2022</v>
      </c>
      <c r="B36" t="s">
        <v>11</v>
      </c>
      <c r="C36" t="s">
        <v>23</v>
      </c>
      <c r="D36" t="s">
        <v>25</v>
      </c>
      <c r="E36">
        <v>186202</v>
      </c>
      <c r="F36">
        <v>114357</v>
      </c>
      <c r="G36">
        <v>71845</v>
      </c>
      <c r="H36">
        <v>25</v>
      </c>
    </row>
    <row r="37" spans="1:8" x14ac:dyDescent="0.3">
      <c r="A37">
        <v>2024</v>
      </c>
      <c r="B37" t="s">
        <v>8</v>
      </c>
      <c r="C37" t="s">
        <v>20</v>
      </c>
      <c r="D37" t="s">
        <v>25</v>
      </c>
      <c r="E37">
        <v>172082</v>
      </c>
      <c r="F37">
        <v>104754</v>
      </c>
      <c r="G37">
        <v>67328</v>
      </c>
      <c r="H37">
        <v>28</v>
      </c>
    </row>
    <row r="38" spans="1:8" x14ac:dyDescent="0.3">
      <c r="A38">
        <v>2022</v>
      </c>
      <c r="B38" t="s">
        <v>16</v>
      </c>
      <c r="C38" t="s">
        <v>22</v>
      </c>
      <c r="D38" t="s">
        <v>24</v>
      </c>
      <c r="E38">
        <v>183879</v>
      </c>
      <c r="F38">
        <v>75759</v>
      </c>
      <c r="G38">
        <v>108120</v>
      </c>
      <c r="H38">
        <v>48</v>
      </c>
    </row>
    <row r="39" spans="1:8" x14ac:dyDescent="0.3">
      <c r="A39">
        <v>2024</v>
      </c>
      <c r="B39" t="s">
        <v>11</v>
      </c>
      <c r="C39" t="s">
        <v>21</v>
      </c>
      <c r="D39" t="s">
        <v>25</v>
      </c>
      <c r="E39">
        <v>173656</v>
      </c>
      <c r="F39">
        <v>109384</v>
      </c>
      <c r="G39">
        <v>64272</v>
      </c>
      <c r="H39">
        <v>59</v>
      </c>
    </row>
    <row r="40" spans="1:8" x14ac:dyDescent="0.3">
      <c r="A40">
        <v>2023</v>
      </c>
      <c r="B40" t="s">
        <v>14</v>
      </c>
      <c r="C40" t="s">
        <v>22</v>
      </c>
      <c r="D40" t="s">
        <v>24</v>
      </c>
      <c r="E40">
        <v>130306</v>
      </c>
      <c r="F40">
        <v>86646</v>
      </c>
      <c r="G40">
        <v>43660</v>
      </c>
      <c r="H40">
        <v>25</v>
      </c>
    </row>
    <row r="41" spans="1:8" x14ac:dyDescent="0.3">
      <c r="A41">
        <v>2022</v>
      </c>
      <c r="B41" t="s">
        <v>15</v>
      </c>
      <c r="C41" t="s">
        <v>23</v>
      </c>
      <c r="D41" t="s">
        <v>24</v>
      </c>
      <c r="E41">
        <v>131616</v>
      </c>
      <c r="F41">
        <v>108191</v>
      </c>
      <c r="G41">
        <v>23425</v>
      </c>
      <c r="H41">
        <v>21</v>
      </c>
    </row>
    <row r="42" spans="1:8" x14ac:dyDescent="0.3">
      <c r="A42">
        <v>2024</v>
      </c>
      <c r="B42" t="s">
        <v>9</v>
      </c>
      <c r="C42" t="s">
        <v>21</v>
      </c>
      <c r="D42" t="s">
        <v>25</v>
      </c>
      <c r="E42">
        <v>143016</v>
      </c>
      <c r="F42">
        <v>77400</v>
      </c>
      <c r="G42">
        <v>65616</v>
      </c>
      <c r="H42">
        <v>44</v>
      </c>
    </row>
    <row r="43" spans="1:8" x14ac:dyDescent="0.3">
      <c r="A43">
        <v>2023</v>
      </c>
      <c r="B43" t="s">
        <v>10</v>
      </c>
      <c r="C43" t="s">
        <v>23</v>
      </c>
      <c r="D43" t="s">
        <v>26</v>
      </c>
      <c r="E43">
        <v>159040</v>
      </c>
      <c r="F43">
        <v>82183</v>
      </c>
      <c r="G43">
        <v>76857</v>
      </c>
      <c r="H43">
        <v>20</v>
      </c>
    </row>
    <row r="44" spans="1:8" x14ac:dyDescent="0.3">
      <c r="A44">
        <v>2023</v>
      </c>
      <c r="B44" t="s">
        <v>12</v>
      </c>
      <c r="C44" t="s">
        <v>23</v>
      </c>
      <c r="D44" t="s">
        <v>24</v>
      </c>
      <c r="E44">
        <v>102557</v>
      </c>
      <c r="F44">
        <v>108360</v>
      </c>
      <c r="G44">
        <v>-5803</v>
      </c>
      <c r="H44">
        <v>44</v>
      </c>
    </row>
    <row r="45" spans="1:8" x14ac:dyDescent="0.3">
      <c r="A45">
        <v>2023</v>
      </c>
      <c r="B45" t="s">
        <v>15</v>
      </c>
      <c r="C45" t="s">
        <v>20</v>
      </c>
      <c r="D45" t="s">
        <v>24</v>
      </c>
      <c r="E45">
        <v>177505</v>
      </c>
      <c r="F45">
        <v>72869</v>
      </c>
      <c r="G45">
        <v>104636</v>
      </c>
      <c r="H45">
        <v>44</v>
      </c>
    </row>
    <row r="46" spans="1:8" x14ac:dyDescent="0.3">
      <c r="A46">
        <v>2022</v>
      </c>
      <c r="B46" t="s">
        <v>8</v>
      </c>
      <c r="C46" t="s">
        <v>22</v>
      </c>
      <c r="D46" t="s">
        <v>24</v>
      </c>
      <c r="E46">
        <v>190272</v>
      </c>
      <c r="F46">
        <v>108467</v>
      </c>
      <c r="G46">
        <v>81805</v>
      </c>
      <c r="H46">
        <v>42</v>
      </c>
    </row>
    <row r="47" spans="1:8" x14ac:dyDescent="0.3">
      <c r="A47">
        <v>2024</v>
      </c>
      <c r="B47" t="s">
        <v>12</v>
      </c>
      <c r="C47" t="s">
        <v>20</v>
      </c>
      <c r="D47" t="s">
        <v>25</v>
      </c>
      <c r="E47">
        <v>186416</v>
      </c>
      <c r="F47">
        <v>74735</v>
      </c>
      <c r="G47">
        <v>111681</v>
      </c>
      <c r="H47">
        <v>42</v>
      </c>
    </row>
    <row r="48" spans="1:8" x14ac:dyDescent="0.3">
      <c r="A48">
        <v>2024</v>
      </c>
      <c r="B48" t="s">
        <v>19</v>
      </c>
      <c r="C48" t="s">
        <v>22</v>
      </c>
      <c r="D48" t="s">
        <v>26</v>
      </c>
      <c r="E48">
        <v>119830</v>
      </c>
      <c r="F48">
        <v>87429</v>
      </c>
      <c r="G48">
        <v>32401</v>
      </c>
      <c r="H48">
        <v>55</v>
      </c>
    </row>
    <row r="49" spans="1:8" x14ac:dyDescent="0.3">
      <c r="A49">
        <v>2023</v>
      </c>
      <c r="B49" t="s">
        <v>12</v>
      </c>
      <c r="C49" t="s">
        <v>21</v>
      </c>
      <c r="D49" t="s">
        <v>26</v>
      </c>
      <c r="E49">
        <v>176213</v>
      </c>
      <c r="F49">
        <v>75895</v>
      </c>
      <c r="G49">
        <v>100318</v>
      </c>
      <c r="H49">
        <v>36</v>
      </c>
    </row>
    <row r="50" spans="1:8" x14ac:dyDescent="0.3">
      <c r="A50">
        <v>2022</v>
      </c>
      <c r="B50" t="s">
        <v>16</v>
      </c>
      <c r="C50" t="s">
        <v>23</v>
      </c>
      <c r="D50" t="s">
        <v>24</v>
      </c>
      <c r="E50">
        <v>139790</v>
      </c>
      <c r="F50">
        <v>111919</v>
      </c>
      <c r="G50">
        <v>27871</v>
      </c>
      <c r="H50">
        <v>42</v>
      </c>
    </row>
    <row r="51" spans="1:8" x14ac:dyDescent="0.3">
      <c r="A51">
        <v>2024</v>
      </c>
      <c r="B51" t="s">
        <v>8</v>
      </c>
      <c r="C51" t="s">
        <v>22</v>
      </c>
      <c r="D51" t="s">
        <v>24</v>
      </c>
      <c r="E51">
        <v>173744</v>
      </c>
      <c r="F51">
        <v>88589</v>
      </c>
      <c r="G51">
        <v>85155</v>
      </c>
      <c r="H51">
        <v>38</v>
      </c>
    </row>
    <row r="52" spans="1:8" x14ac:dyDescent="0.3">
      <c r="A52">
        <v>2023</v>
      </c>
      <c r="B52" t="s">
        <v>12</v>
      </c>
      <c r="C52" t="s">
        <v>23</v>
      </c>
      <c r="D52" t="s">
        <v>24</v>
      </c>
      <c r="E52">
        <v>132635</v>
      </c>
      <c r="F52">
        <v>103828</v>
      </c>
      <c r="G52">
        <v>28807</v>
      </c>
      <c r="H52">
        <v>33</v>
      </c>
    </row>
    <row r="53" spans="1:8" x14ac:dyDescent="0.3">
      <c r="A53">
        <v>2023</v>
      </c>
      <c r="B53" t="s">
        <v>13</v>
      </c>
      <c r="C53" t="s">
        <v>20</v>
      </c>
      <c r="D53" t="s">
        <v>25</v>
      </c>
      <c r="E53">
        <v>166235</v>
      </c>
      <c r="F53">
        <v>70190</v>
      </c>
      <c r="G53">
        <v>96045</v>
      </c>
      <c r="H53">
        <v>30</v>
      </c>
    </row>
    <row r="54" spans="1:8" x14ac:dyDescent="0.3">
      <c r="A54">
        <v>2022</v>
      </c>
      <c r="B54" t="s">
        <v>12</v>
      </c>
      <c r="C54" t="s">
        <v>21</v>
      </c>
      <c r="D54" t="s">
        <v>26</v>
      </c>
      <c r="E54">
        <v>126641</v>
      </c>
      <c r="F54">
        <v>104584</v>
      </c>
      <c r="G54">
        <v>22057</v>
      </c>
      <c r="H54">
        <v>51</v>
      </c>
    </row>
    <row r="55" spans="1:8" x14ac:dyDescent="0.3">
      <c r="A55">
        <v>2023</v>
      </c>
      <c r="B55" t="s">
        <v>12</v>
      </c>
      <c r="C55" t="s">
        <v>20</v>
      </c>
      <c r="D55" t="s">
        <v>25</v>
      </c>
      <c r="E55">
        <v>151885</v>
      </c>
      <c r="F55">
        <v>106631</v>
      </c>
      <c r="G55">
        <v>45254</v>
      </c>
      <c r="H55">
        <v>59</v>
      </c>
    </row>
    <row r="56" spans="1:8" x14ac:dyDescent="0.3">
      <c r="A56">
        <v>2023</v>
      </c>
      <c r="B56" t="s">
        <v>9</v>
      </c>
      <c r="C56" t="s">
        <v>22</v>
      </c>
      <c r="D56" t="s">
        <v>26</v>
      </c>
      <c r="E56">
        <v>135777</v>
      </c>
      <c r="F56">
        <v>86538</v>
      </c>
      <c r="G56">
        <v>49239</v>
      </c>
      <c r="H56">
        <v>51</v>
      </c>
    </row>
    <row r="57" spans="1:8" x14ac:dyDescent="0.3">
      <c r="A57">
        <v>2022</v>
      </c>
      <c r="B57" t="s">
        <v>10</v>
      </c>
      <c r="C57" t="s">
        <v>23</v>
      </c>
      <c r="D57" t="s">
        <v>26</v>
      </c>
      <c r="E57">
        <v>178069</v>
      </c>
      <c r="F57">
        <v>110111</v>
      </c>
      <c r="G57">
        <v>67958</v>
      </c>
      <c r="H57">
        <v>48</v>
      </c>
    </row>
    <row r="58" spans="1:8" x14ac:dyDescent="0.3">
      <c r="A58">
        <v>2024</v>
      </c>
      <c r="B58" t="s">
        <v>14</v>
      </c>
      <c r="C58" t="s">
        <v>23</v>
      </c>
      <c r="D58" t="s">
        <v>26</v>
      </c>
      <c r="E58">
        <v>150993</v>
      </c>
      <c r="F58">
        <v>99592</v>
      </c>
      <c r="G58">
        <v>51401</v>
      </c>
      <c r="H58">
        <v>33</v>
      </c>
    </row>
    <row r="59" spans="1:8" x14ac:dyDescent="0.3">
      <c r="A59">
        <v>2024</v>
      </c>
      <c r="B59" t="s">
        <v>18</v>
      </c>
      <c r="C59" t="s">
        <v>20</v>
      </c>
      <c r="D59" t="s">
        <v>26</v>
      </c>
      <c r="E59">
        <v>170316</v>
      </c>
      <c r="F59">
        <v>72368</v>
      </c>
      <c r="G59">
        <v>97948</v>
      </c>
      <c r="H59">
        <v>17</v>
      </c>
    </row>
    <row r="60" spans="1:8" x14ac:dyDescent="0.3">
      <c r="A60">
        <v>2023</v>
      </c>
      <c r="B60" t="s">
        <v>11</v>
      </c>
      <c r="C60" t="s">
        <v>22</v>
      </c>
      <c r="D60" t="s">
        <v>25</v>
      </c>
      <c r="E60">
        <v>187922</v>
      </c>
      <c r="F60">
        <v>83403</v>
      </c>
      <c r="G60">
        <v>104519</v>
      </c>
      <c r="H60">
        <v>43</v>
      </c>
    </row>
    <row r="61" spans="1:8" x14ac:dyDescent="0.3">
      <c r="A61">
        <v>2024</v>
      </c>
      <c r="B61" t="s">
        <v>19</v>
      </c>
      <c r="C61" t="s">
        <v>22</v>
      </c>
      <c r="D61" t="s">
        <v>26</v>
      </c>
      <c r="E61">
        <v>193848</v>
      </c>
      <c r="F61">
        <v>119726</v>
      </c>
      <c r="G61">
        <v>74122</v>
      </c>
      <c r="H61">
        <v>31</v>
      </c>
    </row>
    <row r="62" spans="1:8" x14ac:dyDescent="0.3">
      <c r="A62">
        <v>2023</v>
      </c>
      <c r="B62" t="s">
        <v>16</v>
      </c>
      <c r="C62" t="s">
        <v>20</v>
      </c>
      <c r="D62" t="s">
        <v>24</v>
      </c>
      <c r="E62">
        <v>170313</v>
      </c>
      <c r="F62">
        <v>99749</v>
      </c>
      <c r="G62">
        <v>70564</v>
      </c>
      <c r="H62">
        <v>52</v>
      </c>
    </row>
    <row r="63" spans="1:8" x14ac:dyDescent="0.3">
      <c r="A63">
        <v>2022</v>
      </c>
      <c r="B63" t="s">
        <v>10</v>
      </c>
      <c r="C63" t="s">
        <v>23</v>
      </c>
      <c r="D63" t="s">
        <v>25</v>
      </c>
      <c r="E63">
        <v>119508</v>
      </c>
      <c r="F63">
        <v>73051</v>
      </c>
      <c r="G63">
        <v>46457</v>
      </c>
      <c r="H63">
        <v>53</v>
      </c>
    </row>
    <row r="64" spans="1:8" x14ac:dyDescent="0.3">
      <c r="A64">
        <v>2023</v>
      </c>
      <c r="B64" t="s">
        <v>8</v>
      </c>
      <c r="C64" t="s">
        <v>21</v>
      </c>
      <c r="D64" t="s">
        <v>24</v>
      </c>
      <c r="E64">
        <v>132093</v>
      </c>
      <c r="F64">
        <v>74142</v>
      </c>
      <c r="G64">
        <v>57951</v>
      </c>
      <c r="H64">
        <v>44</v>
      </c>
    </row>
    <row r="65" spans="1:8" x14ac:dyDescent="0.3">
      <c r="A65">
        <v>2023</v>
      </c>
      <c r="B65" t="s">
        <v>11</v>
      </c>
      <c r="C65" t="s">
        <v>20</v>
      </c>
      <c r="D65" t="s">
        <v>25</v>
      </c>
      <c r="E65">
        <v>183613</v>
      </c>
      <c r="F65">
        <v>96258</v>
      </c>
      <c r="G65">
        <v>87355</v>
      </c>
      <c r="H65">
        <v>26</v>
      </c>
    </row>
    <row r="66" spans="1:8" x14ac:dyDescent="0.3">
      <c r="A66">
        <v>2024</v>
      </c>
      <c r="B66" t="s">
        <v>11</v>
      </c>
      <c r="C66" t="s">
        <v>23</v>
      </c>
      <c r="D66" t="s">
        <v>26</v>
      </c>
      <c r="E66">
        <v>125945</v>
      </c>
      <c r="F66">
        <v>95316</v>
      </c>
      <c r="G66">
        <v>30629</v>
      </c>
      <c r="H66">
        <v>35</v>
      </c>
    </row>
    <row r="67" spans="1:8" x14ac:dyDescent="0.3">
      <c r="A67">
        <v>2024</v>
      </c>
      <c r="B67" t="s">
        <v>18</v>
      </c>
      <c r="C67" t="s">
        <v>21</v>
      </c>
      <c r="D67" t="s">
        <v>26</v>
      </c>
      <c r="E67">
        <v>174740</v>
      </c>
      <c r="F67">
        <v>71081</v>
      </c>
      <c r="G67">
        <v>103659</v>
      </c>
      <c r="H67">
        <v>10</v>
      </c>
    </row>
    <row r="68" spans="1:8" x14ac:dyDescent="0.3">
      <c r="A68">
        <v>2023</v>
      </c>
      <c r="B68" t="s">
        <v>19</v>
      </c>
      <c r="C68" t="s">
        <v>23</v>
      </c>
      <c r="D68" t="s">
        <v>24</v>
      </c>
      <c r="E68">
        <v>120056</v>
      </c>
      <c r="F68">
        <v>115543</v>
      </c>
      <c r="G68">
        <v>4513</v>
      </c>
      <c r="H68">
        <v>54</v>
      </c>
    </row>
    <row r="69" spans="1:8" x14ac:dyDescent="0.3">
      <c r="A69">
        <v>2022</v>
      </c>
      <c r="B69" t="s">
        <v>9</v>
      </c>
      <c r="C69" t="s">
        <v>22</v>
      </c>
      <c r="D69" t="s">
        <v>24</v>
      </c>
      <c r="E69">
        <v>129375</v>
      </c>
      <c r="F69">
        <v>79662</v>
      </c>
      <c r="G69">
        <v>49713</v>
      </c>
      <c r="H69">
        <v>14</v>
      </c>
    </row>
    <row r="70" spans="1:8" x14ac:dyDescent="0.3">
      <c r="A70">
        <v>2024</v>
      </c>
      <c r="B70" t="s">
        <v>12</v>
      </c>
      <c r="C70" t="s">
        <v>22</v>
      </c>
      <c r="D70" t="s">
        <v>24</v>
      </c>
      <c r="E70">
        <v>185067</v>
      </c>
      <c r="F70">
        <v>71679</v>
      </c>
      <c r="G70">
        <v>113388</v>
      </c>
      <c r="H70">
        <v>46</v>
      </c>
    </row>
    <row r="71" spans="1:8" x14ac:dyDescent="0.3">
      <c r="A71">
        <v>2022</v>
      </c>
      <c r="B71" t="s">
        <v>11</v>
      </c>
      <c r="C71" t="s">
        <v>22</v>
      </c>
      <c r="D71" t="s">
        <v>26</v>
      </c>
      <c r="E71">
        <v>154340</v>
      </c>
      <c r="F71">
        <v>114078</v>
      </c>
      <c r="G71">
        <v>40262</v>
      </c>
      <c r="H71">
        <v>58</v>
      </c>
    </row>
    <row r="72" spans="1:8" x14ac:dyDescent="0.3">
      <c r="A72">
        <v>2023</v>
      </c>
      <c r="B72" t="s">
        <v>8</v>
      </c>
      <c r="C72" t="s">
        <v>22</v>
      </c>
      <c r="D72" t="s">
        <v>26</v>
      </c>
      <c r="E72">
        <v>129124</v>
      </c>
      <c r="F72">
        <v>99899</v>
      </c>
      <c r="G72">
        <v>29225</v>
      </c>
      <c r="H72">
        <v>25</v>
      </c>
    </row>
    <row r="73" spans="1:8" x14ac:dyDescent="0.3">
      <c r="A73">
        <v>2022</v>
      </c>
      <c r="B73" t="s">
        <v>9</v>
      </c>
      <c r="C73" t="s">
        <v>22</v>
      </c>
      <c r="D73" t="s">
        <v>26</v>
      </c>
      <c r="E73">
        <v>191747</v>
      </c>
      <c r="F73">
        <v>107220</v>
      </c>
      <c r="G73">
        <v>84527</v>
      </c>
      <c r="H73">
        <v>32</v>
      </c>
    </row>
    <row r="74" spans="1:8" x14ac:dyDescent="0.3">
      <c r="A74">
        <v>2023</v>
      </c>
      <c r="B74" t="s">
        <v>13</v>
      </c>
      <c r="C74" t="s">
        <v>22</v>
      </c>
      <c r="D74" t="s">
        <v>26</v>
      </c>
      <c r="E74">
        <v>197379</v>
      </c>
      <c r="F74">
        <v>72849</v>
      </c>
      <c r="G74">
        <v>124530</v>
      </c>
      <c r="H74">
        <v>40</v>
      </c>
    </row>
    <row r="75" spans="1:8" x14ac:dyDescent="0.3">
      <c r="A75">
        <v>2024</v>
      </c>
      <c r="B75" t="s">
        <v>14</v>
      </c>
      <c r="C75" t="s">
        <v>23</v>
      </c>
      <c r="D75" t="s">
        <v>25</v>
      </c>
      <c r="E75">
        <v>109823</v>
      </c>
      <c r="F75">
        <v>111975</v>
      </c>
      <c r="G75">
        <v>-2152</v>
      </c>
      <c r="H75">
        <v>14</v>
      </c>
    </row>
    <row r="76" spans="1:8" x14ac:dyDescent="0.3">
      <c r="A76">
        <v>2023</v>
      </c>
      <c r="B76" t="s">
        <v>16</v>
      </c>
      <c r="C76" t="s">
        <v>21</v>
      </c>
      <c r="D76" t="s">
        <v>26</v>
      </c>
      <c r="E76">
        <v>149115</v>
      </c>
      <c r="F76">
        <v>95471</v>
      </c>
      <c r="G76">
        <v>53644</v>
      </c>
      <c r="H76">
        <v>41</v>
      </c>
    </row>
    <row r="77" spans="1:8" x14ac:dyDescent="0.3">
      <c r="A77">
        <v>2024</v>
      </c>
      <c r="B77" t="s">
        <v>11</v>
      </c>
      <c r="C77" t="s">
        <v>23</v>
      </c>
      <c r="D77" t="s">
        <v>25</v>
      </c>
      <c r="E77">
        <v>191680</v>
      </c>
      <c r="F77">
        <v>74000</v>
      </c>
      <c r="G77">
        <v>117680</v>
      </c>
      <c r="H77">
        <v>52</v>
      </c>
    </row>
    <row r="78" spans="1:8" x14ac:dyDescent="0.3">
      <c r="A78">
        <v>2022</v>
      </c>
      <c r="B78" t="s">
        <v>16</v>
      </c>
      <c r="C78" t="s">
        <v>23</v>
      </c>
      <c r="D78" t="s">
        <v>24</v>
      </c>
      <c r="E78">
        <v>169449</v>
      </c>
      <c r="F78">
        <v>87450</v>
      </c>
      <c r="G78">
        <v>81999</v>
      </c>
      <c r="H78">
        <v>53</v>
      </c>
    </row>
    <row r="79" spans="1:8" x14ac:dyDescent="0.3">
      <c r="A79">
        <v>2024</v>
      </c>
      <c r="B79" t="s">
        <v>15</v>
      </c>
      <c r="C79" t="s">
        <v>21</v>
      </c>
      <c r="D79" t="s">
        <v>25</v>
      </c>
      <c r="E79">
        <v>197532</v>
      </c>
      <c r="F79">
        <v>97122</v>
      </c>
      <c r="G79">
        <v>100410</v>
      </c>
      <c r="H79">
        <v>59</v>
      </c>
    </row>
    <row r="80" spans="1:8" x14ac:dyDescent="0.3">
      <c r="A80">
        <v>2022</v>
      </c>
      <c r="B80" t="s">
        <v>14</v>
      </c>
      <c r="C80" t="s">
        <v>22</v>
      </c>
      <c r="D80" t="s">
        <v>26</v>
      </c>
      <c r="E80">
        <v>125351</v>
      </c>
      <c r="F80">
        <v>93132</v>
      </c>
      <c r="G80">
        <v>32219</v>
      </c>
      <c r="H80">
        <v>35</v>
      </c>
    </row>
    <row r="81" spans="1:8" x14ac:dyDescent="0.3">
      <c r="A81">
        <v>2023</v>
      </c>
      <c r="B81" t="s">
        <v>15</v>
      </c>
      <c r="C81" t="s">
        <v>20</v>
      </c>
      <c r="D81" t="s">
        <v>26</v>
      </c>
      <c r="E81">
        <v>157458</v>
      </c>
      <c r="F81">
        <v>111576</v>
      </c>
      <c r="G81">
        <v>45882</v>
      </c>
      <c r="H81">
        <v>16</v>
      </c>
    </row>
    <row r="82" spans="1:8" x14ac:dyDescent="0.3">
      <c r="A82">
        <v>2022</v>
      </c>
      <c r="B82" t="s">
        <v>15</v>
      </c>
      <c r="C82" t="s">
        <v>20</v>
      </c>
      <c r="D82" t="s">
        <v>24</v>
      </c>
      <c r="E82">
        <v>126092</v>
      </c>
      <c r="F82">
        <v>81338</v>
      </c>
      <c r="G82">
        <v>44754</v>
      </c>
      <c r="H82">
        <v>38</v>
      </c>
    </row>
    <row r="83" spans="1:8" x14ac:dyDescent="0.3">
      <c r="A83">
        <v>2022</v>
      </c>
      <c r="B83" t="s">
        <v>18</v>
      </c>
      <c r="C83" t="s">
        <v>20</v>
      </c>
      <c r="D83" t="s">
        <v>25</v>
      </c>
      <c r="E83">
        <v>144425</v>
      </c>
      <c r="F83">
        <v>108756</v>
      </c>
      <c r="G83">
        <v>35669</v>
      </c>
      <c r="H83">
        <v>18</v>
      </c>
    </row>
    <row r="84" spans="1:8" x14ac:dyDescent="0.3">
      <c r="A84">
        <v>2022</v>
      </c>
      <c r="B84" t="s">
        <v>12</v>
      </c>
      <c r="C84" t="s">
        <v>23</v>
      </c>
      <c r="D84" t="s">
        <v>25</v>
      </c>
      <c r="E84">
        <v>185999</v>
      </c>
      <c r="F84">
        <v>87955</v>
      </c>
      <c r="G84">
        <v>98044</v>
      </c>
      <c r="H84">
        <v>27</v>
      </c>
    </row>
    <row r="85" spans="1:8" x14ac:dyDescent="0.3">
      <c r="A85">
        <v>2024</v>
      </c>
      <c r="B85" t="s">
        <v>13</v>
      </c>
      <c r="C85" t="s">
        <v>21</v>
      </c>
      <c r="D85" t="s">
        <v>24</v>
      </c>
      <c r="E85">
        <v>144811</v>
      </c>
      <c r="F85">
        <v>106208</v>
      </c>
      <c r="G85">
        <v>38603</v>
      </c>
      <c r="H85">
        <v>22</v>
      </c>
    </row>
    <row r="86" spans="1:8" x14ac:dyDescent="0.3">
      <c r="A86">
        <v>2024</v>
      </c>
      <c r="B86" t="s">
        <v>18</v>
      </c>
      <c r="C86" t="s">
        <v>22</v>
      </c>
      <c r="D86" t="s">
        <v>24</v>
      </c>
      <c r="E86">
        <v>155069</v>
      </c>
      <c r="F86">
        <v>116352</v>
      </c>
      <c r="G86">
        <v>38717</v>
      </c>
      <c r="H86">
        <v>58</v>
      </c>
    </row>
    <row r="87" spans="1:8" x14ac:dyDescent="0.3">
      <c r="A87">
        <v>2023</v>
      </c>
      <c r="B87" t="s">
        <v>17</v>
      </c>
      <c r="C87" t="s">
        <v>20</v>
      </c>
      <c r="D87" t="s">
        <v>24</v>
      </c>
      <c r="E87">
        <v>139954</v>
      </c>
      <c r="F87">
        <v>117280</v>
      </c>
      <c r="G87">
        <v>22674</v>
      </c>
      <c r="H87">
        <v>45</v>
      </c>
    </row>
    <row r="88" spans="1:8" x14ac:dyDescent="0.3">
      <c r="A88">
        <v>2022</v>
      </c>
      <c r="B88" t="s">
        <v>12</v>
      </c>
      <c r="C88" t="s">
        <v>20</v>
      </c>
      <c r="D88" t="s">
        <v>26</v>
      </c>
      <c r="E88">
        <v>136939</v>
      </c>
      <c r="F88">
        <v>74360</v>
      </c>
      <c r="G88">
        <v>62579</v>
      </c>
      <c r="H88">
        <v>16</v>
      </c>
    </row>
    <row r="89" spans="1:8" x14ac:dyDescent="0.3">
      <c r="A89">
        <v>2024</v>
      </c>
      <c r="B89" t="s">
        <v>8</v>
      </c>
      <c r="C89" t="s">
        <v>23</v>
      </c>
      <c r="D89" t="s">
        <v>24</v>
      </c>
      <c r="E89">
        <v>154098</v>
      </c>
      <c r="F89">
        <v>75486</v>
      </c>
      <c r="G89">
        <v>78612</v>
      </c>
      <c r="H89">
        <v>25</v>
      </c>
    </row>
    <row r="90" spans="1:8" x14ac:dyDescent="0.3">
      <c r="A90">
        <v>2024</v>
      </c>
      <c r="B90" t="s">
        <v>11</v>
      </c>
      <c r="C90" t="s">
        <v>20</v>
      </c>
      <c r="D90" t="s">
        <v>24</v>
      </c>
      <c r="E90">
        <v>189112</v>
      </c>
      <c r="F90">
        <v>101667</v>
      </c>
      <c r="G90">
        <v>87445</v>
      </c>
      <c r="H90">
        <v>30</v>
      </c>
    </row>
    <row r="91" spans="1:8" x14ac:dyDescent="0.3">
      <c r="A91">
        <v>2024</v>
      </c>
      <c r="B91" t="s">
        <v>18</v>
      </c>
      <c r="C91" t="s">
        <v>22</v>
      </c>
      <c r="D91" t="s">
        <v>25</v>
      </c>
      <c r="E91">
        <v>101062</v>
      </c>
      <c r="F91">
        <v>88540</v>
      </c>
      <c r="G91">
        <v>12522</v>
      </c>
      <c r="H91">
        <v>51</v>
      </c>
    </row>
    <row r="92" spans="1:8" x14ac:dyDescent="0.3">
      <c r="A92">
        <v>2023</v>
      </c>
      <c r="B92" t="s">
        <v>14</v>
      </c>
      <c r="C92" t="s">
        <v>23</v>
      </c>
      <c r="D92" t="s">
        <v>25</v>
      </c>
      <c r="E92">
        <v>109348</v>
      </c>
      <c r="F92">
        <v>93714</v>
      </c>
      <c r="G92">
        <v>15634</v>
      </c>
      <c r="H92">
        <v>32</v>
      </c>
    </row>
    <row r="93" spans="1:8" x14ac:dyDescent="0.3">
      <c r="A93">
        <v>2024</v>
      </c>
      <c r="B93" t="s">
        <v>15</v>
      </c>
      <c r="C93" t="s">
        <v>22</v>
      </c>
      <c r="D93" t="s">
        <v>24</v>
      </c>
      <c r="E93">
        <v>172267</v>
      </c>
      <c r="F93">
        <v>118136</v>
      </c>
      <c r="G93">
        <v>54131</v>
      </c>
      <c r="H93">
        <v>19</v>
      </c>
    </row>
    <row r="94" spans="1:8" x14ac:dyDescent="0.3">
      <c r="A94">
        <v>2022</v>
      </c>
      <c r="B94" t="s">
        <v>19</v>
      </c>
      <c r="C94" t="s">
        <v>20</v>
      </c>
      <c r="D94" t="s">
        <v>26</v>
      </c>
      <c r="E94">
        <v>101542</v>
      </c>
      <c r="F94">
        <v>91677</v>
      </c>
      <c r="G94">
        <v>9865</v>
      </c>
      <c r="H94">
        <v>22</v>
      </c>
    </row>
    <row r="95" spans="1:8" x14ac:dyDescent="0.3">
      <c r="A95">
        <v>2022</v>
      </c>
      <c r="B95" t="s">
        <v>15</v>
      </c>
      <c r="C95" t="s">
        <v>23</v>
      </c>
      <c r="D95" t="s">
        <v>24</v>
      </c>
      <c r="E95">
        <v>188858</v>
      </c>
      <c r="F95">
        <v>89065</v>
      </c>
      <c r="G95">
        <v>99793</v>
      </c>
      <c r="H95">
        <v>11</v>
      </c>
    </row>
    <row r="96" spans="1:8" x14ac:dyDescent="0.3">
      <c r="A96">
        <v>2022</v>
      </c>
      <c r="B96" t="s">
        <v>19</v>
      </c>
      <c r="C96" t="s">
        <v>23</v>
      </c>
      <c r="D96" t="s">
        <v>24</v>
      </c>
      <c r="E96">
        <v>126962</v>
      </c>
      <c r="F96">
        <v>98295</v>
      </c>
      <c r="G96">
        <v>28667</v>
      </c>
      <c r="H96">
        <v>57</v>
      </c>
    </row>
    <row r="97" spans="1:8" x14ac:dyDescent="0.3">
      <c r="A97">
        <v>2023</v>
      </c>
      <c r="B97" t="s">
        <v>8</v>
      </c>
      <c r="C97" t="s">
        <v>23</v>
      </c>
      <c r="D97" t="s">
        <v>26</v>
      </c>
      <c r="E97">
        <v>191792</v>
      </c>
      <c r="F97">
        <v>110262</v>
      </c>
      <c r="G97">
        <v>81530</v>
      </c>
      <c r="H97">
        <v>34</v>
      </c>
    </row>
    <row r="98" spans="1:8" x14ac:dyDescent="0.3">
      <c r="A98">
        <v>2024</v>
      </c>
      <c r="B98" t="s">
        <v>12</v>
      </c>
      <c r="C98" t="s">
        <v>21</v>
      </c>
      <c r="D98" t="s">
        <v>26</v>
      </c>
      <c r="E98">
        <v>172124</v>
      </c>
      <c r="F98">
        <v>108069</v>
      </c>
      <c r="G98">
        <v>64055</v>
      </c>
      <c r="H98">
        <v>48</v>
      </c>
    </row>
    <row r="99" spans="1:8" x14ac:dyDescent="0.3">
      <c r="A99">
        <v>2023</v>
      </c>
      <c r="B99" t="s">
        <v>12</v>
      </c>
      <c r="C99" t="s">
        <v>23</v>
      </c>
      <c r="D99" t="s">
        <v>24</v>
      </c>
      <c r="E99">
        <v>194246</v>
      </c>
      <c r="F99">
        <v>85485</v>
      </c>
      <c r="G99">
        <v>108761</v>
      </c>
      <c r="H99">
        <v>12</v>
      </c>
    </row>
    <row r="100" spans="1:8" x14ac:dyDescent="0.3">
      <c r="A100">
        <v>2023</v>
      </c>
      <c r="B100" t="s">
        <v>11</v>
      </c>
      <c r="C100" t="s">
        <v>20</v>
      </c>
      <c r="D100" t="s">
        <v>24</v>
      </c>
      <c r="E100">
        <v>103709</v>
      </c>
      <c r="F100">
        <v>100355</v>
      </c>
      <c r="G100">
        <v>3354</v>
      </c>
      <c r="H100">
        <v>37</v>
      </c>
    </row>
    <row r="101" spans="1:8" x14ac:dyDescent="0.3">
      <c r="A101">
        <v>2024</v>
      </c>
      <c r="B101" t="s">
        <v>18</v>
      </c>
      <c r="C101" t="s">
        <v>20</v>
      </c>
      <c r="D101" t="s">
        <v>26</v>
      </c>
      <c r="E101">
        <v>142918</v>
      </c>
      <c r="F101">
        <v>109298</v>
      </c>
      <c r="G101">
        <v>33620</v>
      </c>
      <c r="H101">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C05C-2890-4B6A-BC62-756E42D1C375}">
  <sheetPr codeName="Sheet6"/>
  <dimension ref="A1:H33"/>
  <sheetViews>
    <sheetView zoomScale="68" workbookViewId="0">
      <selection activeCell="J29" sqref="J29"/>
    </sheetView>
  </sheetViews>
  <sheetFormatPr defaultRowHeight="14.4" x14ac:dyDescent="0.3"/>
  <cols>
    <col min="1" max="7" width="15.88671875" customWidth="1"/>
    <col min="8" max="8" width="20.77734375" bestFit="1" customWidth="1"/>
    <col min="9" max="9" width="20.33203125" customWidth="1"/>
    <col min="10" max="10" width="20.109375" customWidth="1"/>
    <col min="11" max="11" width="25.88671875" customWidth="1"/>
  </cols>
  <sheetData>
    <row r="1" spans="1:8" x14ac:dyDescent="0.3">
      <c r="A1" s="20" t="s">
        <v>0</v>
      </c>
      <c r="B1" s="20" t="s">
        <v>1</v>
      </c>
      <c r="C1" s="20" t="s">
        <v>2</v>
      </c>
      <c r="D1" s="20" t="s">
        <v>3</v>
      </c>
      <c r="E1" s="20" t="s">
        <v>4</v>
      </c>
      <c r="F1" s="20" t="s">
        <v>5</v>
      </c>
      <c r="G1" s="20" t="s">
        <v>6</v>
      </c>
      <c r="H1" s="20" t="s">
        <v>7</v>
      </c>
    </row>
    <row r="2" spans="1:8" x14ac:dyDescent="0.3">
      <c r="A2">
        <v>2022</v>
      </c>
      <c r="B2" t="s">
        <v>8</v>
      </c>
      <c r="C2" t="s">
        <v>22</v>
      </c>
      <c r="D2" t="s">
        <v>24</v>
      </c>
      <c r="E2">
        <v>160263</v>
      </c>
      <c r="F2">
        <v>86023</v>
      </c>
      <c r="G2">
        <v>74240</v>
      </c>
      <c r="H2">
        <v>12</v>
      </c>
    </row>
    <row r="3" spans="1:8" x14ac:dyDescent="0.3">
      <c r="A3" s="21">
        <v>2022</v>
      </c>
      <c r="B3" t="s">
        <v>8</v>
      </c>
      <c r="C3" t="s">
        <v>21</v>
      </c>
      <c r="D3" t="s">
        <v>24</v>
      </c>
      <c r="E3">
        <v>118141</v>
      </c>
      <c r="F3">
        <v>84820</v>
      </c>
      <c r="G3">
        <v>33321</v>
      </c>
      <c r="H3">
        <v>32</v>
      </c>
    </row>
    <row r="4" spans="1:8" x14ac:dyDescent="0.3">
      <c r="A4">
        <v>2022</v>
      </c>
      <c r="B4" t="s">
        <v>8</v>
      </c>
      <c r="C4" t="s">
        <v>22</v>
      </c>
      <c r="D4" t="s">
        <v>25</v>
      </c>
      <c r="E4">
        <v>154384</v>
      </c>
      <c r="F4">
        <v>116576</v>
      </c>
      <c r="G4">
        <v>37808</v>
      </c>
      <c r="H4">
        <v>21</v>
      </c>
    </row>
    <row r="5" spans="1:8" x14ac:dyDescent="0.3">
      <c r="A5">
        <v>2022</v>
      </c>
      <c r="B5" t="s">
        <v>8</v>
      </c>
      <c r="C5" t="s">
        <v>21</v>
      </c>
      <c r="D5" t="s">
        <v>24</v>
      </c>
      <c r="E5">
        <v>165733</v>
      </c>
      <c r="F5">
        <v>93509</v>
      </c>
      <c r="G5">
        <v>72224</v>
      </c>
      <c r="H5">
        <v>20</v>
      </c>
    </row>
    <row r="6" spans="1:8" x14ac:dyDescent="0.3">
      <c r="A6">
        <v>2022</v>
      </c>
      <c r="B6" t="s">
        <v>8</v>
      </c>
      <c r="C6" t="s">
        <v>22</v>
      </c>
      <c r="D6" t="s">
        <v>24</v>
      </c>
      <c r="E6">
        <v>190272</v>
      </c>
      <c r="F6">
        <v>108467</v>
      </c>
      <c r="G6">
        <v>81805</v>
      </c>
      <c r="H6">
        <v>42</v>
      </c>
    </row>
    <row r="7" spans="1:8" x14ac:dyDescent="0.3">
      <c r="A7">
        <v>2022</v>
      </c>
      <c r="B7" t="s">
        <v>10</v>
      </c>
      <c r="C7" t="s">
        <v>23</v>
      </c>
      <c r="D7" t="s">
        <v>26</v>
      </c>
      <c r="E7">
        <v>178069</v>
      </c>
      <c r="F7">
        <v>110111</v>
      </c>
      <c r="G7">
        <v>67958</v>
      </c>
      <c r="H7">
        <v>48</v>
      </c>
    </row>
    <row r="8" spans="1:8" x14ac:dyDescent="0.3">
      <c r="A8">
        <v>2022</v>
      </c>
      <c r="B8" t="s">
        <v>10</v>
      </c>
      <c r="C8" t="s">
        <v>23</v>
      </c>
      <c r="D8" t="s">
        <v>25</v>
      </c>
      <c r="E8">
        <v>119508</v>
      </c>
      <c r="F8">
        <v>73051</v>
      </c>
      <c r="G8">
        <v>46457</v>
      </c>
      <c r="H8">
        <v>53</v>
      </c>
    </row>
    <row r="9" spans="1:8" x14ac:dyDescent="0.3">
      <c r="A9">
        <v>2022</v>
      </c>
      <c r="B9" t="s">
        <v>11</v>
      </c>
      <c r="C9" t="s">
        <v>23</v>
      </c>
      <c r="D9" t="s">
        <v>25</v>
      </c>
      <c r="E9">
        <v>186202</v>
      </c>
      <c r="F9">
        <v>114357</v>
      </c>
      <c r="G9">
        <v>71845</v>
      </c>
      <c r="H9">
        <v>25</v>
      </c>
    </row>
    <row r="10" spans="1:8" x14ac:dyDescent="0.3">
      <c r="A10">
        <v>2022</v>
      </c>
      <c r="B10" t="s">
        <v>11</v>
      </c>
      <c r="C10" t="s">
        <v>22</v>
      </c>
      <c r="D10" t="s">
        <v>26</v>
      </c>
      <c r="E10">
        <v>154340</v>
      </c>
      <c r="F10">
        <v>114078</v>
      </c>
      <c r="G10">
        <v>40262</v>
      </c>
      <c r="H10">
        <v>58</v>
      </c>
    </row>
    <row r="11" spans="1:8" x14ac:dyDescent="0.3">
      <c r="A11">
        <v>2022</v>
      </c>
      <c r="B11" t="s">
        <v>15</v>
      </c>
      <c r="C11" t="s">
        <v>23</v>
      </c>
      <c r="D11" t="s">
        <v>24</v>
      </c>
      <c r="E11">
        <v>131616</v>
      </c>
      <c r="F11">
        <v>108191</v>
      </c>
      <c r="G11">
        <v>23425</v>
      </c>
      <c r="H11">
        <v>21</v>
      </c>
    </row>
    <row r="12" spans="1:8" x14ac:dyDescent="0.3">
      <c r="A12">
        <v>2022</v>
      </c>
      <c r="B12" t="s">
        <v>15</v>
      </c>
      <c r="C12" t="s">
        <v>20</v>
      </c>
      <c r="D12" t="s">
        <v>24</v>
      </c>
      <c r="E12">
        <v>126092</v>
      </c>
      <c r="F12">
        <v>81338</v>
      </c>
      <c r="G12">
        <v>44754</v>
      </c>
      <c r="H12">
        <v>38</v>
      </c>
    </row>
    <row r="13" spans="1:8" x14ac:dyDescent="0.3">
      <c r="A13">
        <v>2022</v>
      </c>
      <c r="B13" t="s">
        <v>15</v>
      </c>
      <c r="C13" t="s">
        <v>23</v>
      </c>
      <c r="D13" t="s">
        <v>24</v>
      </c>
      <c r="E13">
        <v>188858</v>
      </c>
      <c r="F13">
        <v>89065</v>
      </c>
      <c r="G13">
        <v>99793</v>
      </c>
      <c r="H13">
        <v>11</v>
      </c>
    </row>
    <row r="14" spans="1:8" x14ac:dyDescent="0.3">
      <c r="A14">
        <v>2022</v>
      </c>
      <c r="B14" t="s">
        <v>16</v>
      </c>
      <c r="C14" t="s">
        <v>20</v>
      </c>
      <c r="D14" t="s">
        <v>24</v>
      </c>
      <c r="E14">
        <v>148984</v>
      </c>
      <c r="F14">
        <v>110774</v>
      </c>
      <c r="G14">
        <v>38210</v>
      </c>
      <c r="H14">
        <v>18</v>
      </c>
    </row>
    <row r="15" spans="1:8" x14ac:dyDescent="0.3">
      <c r="A15">
        <v>2022</v>
      </c>
      <c r="B15" t="s">
        <v>16</v>
      </c>
      <c r="C15" t="s">
        <v>23</v>
      </c>
      <c r="D15" t="s">
        <v>26</v>
      </c>
      <c r="E15">
        <v>155680</v>
      </c>
      <c r="F15">
        <v>116717</v>
      </c>
      <c r="G15">
        <v>38963</v>
      </c>
      <c r="H15">
        <v>11</v>
      </c>
    </row>
    <row r="16" spans="1:8" x14ac:dyDescent="0.3">
      <c r="A16">
        <v>2022</v>
      </c>
      <c r="B16" t="s">
        <v>16</v>
      </c>
      <c r="C16" t="s">
        <v>22</v>
      </c>
      <c r="D16" t="s">
        <v>24</v>
      </c>
      <c r="E16">
        <v>183879</v>
      </c>
      <c r="F16">
        <v>75759</v>
      </c>
      <c r="G16">
        <v>108120</v>
      </c>
      <c r="H16">
        <v>48</v>
      </c>
    </row>
    <row r="17" spans="1:8" x14ac:dyDescent="0.3">
      <c r="A17">
        <v>2022</v>
      </c>
      <c r="B17" t="s">
        <v>16</v>
      </c>
      <c r="C17" t="s">
        <v>23</v>
      </c>
      <c r="D17" t="s">
        <v>24</v>
      </c>
      <c r="E17">
        <v>139790</v>
      </c>
      <c r="F17">
        <v>111919</v>
      </c>
      <c r="G17">
        <v>27871</v>
      </c>
      <c r="H17">
        <v>42</v>
      </c>
    </row>
    <row r="18" spans="1:8" x14ac:dyDescent="0.3">
      <c r="A18">
        <v>2022</v>
      </c>
      <c r="B18" t="s">
        <v>16</v>
      </c>
      <c r="C18" t="s">
        <v>23</v>
      </c>
      <c r="D18" t="s">
        <v>24</v>
      </c>
      <c r="E18">
        <v>169449</v>
      </c>
      <c r="F18">
        <v>87450</v>
      </c>
      <c r="G18">
        <v>81999</v>
      </c>
      <c r="H18">
        <v>53</v>
      </c>
    </row>
    <row r="19" spans="1:8" x14ac:dyDescent="0.3">
      <c r="A19">
        <v>2022</v>
      </c>
      <c r="B19" t="s">
        <v>9</v>
      </c>
      <c r="C19" t="s">
        <v>21</v>
      </c>
      <c r="D19" t="s">
        <v>25</v>
      </c>
      <c r="E19">
        <v>106265</v>
      </c>
      <c r="F19">
        <v>86850</v>
      </c>
      <c r="G19">
        <v>19415</v>
      </c>
      <c r="H19">
        <v>32</v>
      </c>
    </row>
    <row r="20" spans="1:8" x14ac:dyDescent="0.3">
      <c r="A20">
        <v>2022</v>
      </c>
      <c r="B20" t="s">
        <v>9</v>
      </c>
      <c r="C20" t="s">
        <v>22</v>
      </c>
      <c r="D20" t="s">
        <v>24</v>
      </c>
      <c r="E20">
        <v>129375</v>
      </c>
      <c r="F20">
        <v>79662</v>
      </c>
      <c r="G20">
        <v>49713</v>
      </c>
      <c r="H20">
        <v>14</v>
      </c>
    </row>
    <row r="21" spans="1:8" x14ac:dyDescent="0.3">
      <c r="A21">
        <v>2022</v>
      </c>
      <c r="B21" t="s">
        <v>9</v>
      </c>
      <c r="C21" t="s">
        <v>22</v>
      </c>
      <c r="D21" t="s">
        <v>26</v>
      </c>
      <c r="E21">
        <v>191747</v>
      </c>
      <c r="F21">
        <v>107220</v>
      </c>
      <c r="G21">
        <v>84527</v>
      </c>
      <c r="H21">
        <v>32</v>
      </c>
    </row>
    <row r="22" spans="1:8" x14ac:dyDescent="0.3">
      <c r="A22">
        <v>2022</v>
      </c>
      <c r="B22" t="s">
        <v>19</v>
      </c>
      <c r="C22" t="s">
        <v>20</v>
      </c>
      <c r="D22" t="s">
        <v>26</v>
      </c>
      <c r="E22">
        <v>101542</v>
      </c>
      <c r="F22">
        <v>91677</v>
      </c>
      <c r="G22">
        <v>9865</v>
      </c>
      <c r="H22">
        <v>22</v>
      </c>
    </row>
    <row r="23" spans="1:8" x14ac:dyDescent="0.3">
      <c r="A23">
        <v>2022</v>
      </c>
      <c r="B23" t="s">
        <v>19</v>
      </c>
      <c r="C23" t="s">
        <v>23</v>
      </c>
      <c r="D23" t="s">
        <v>24</v>
      </c>
      <c r="E23">
        <v>126962</v>
      </c>
      <c r="F23">
        <v>98295</v>
      </c>
      <c r="G23">
        <v>28667</v>
      </c>
      <c r="H23">
        <v>57</v>
      </c>
    </row>
    <row r="24" spans="1:8" x14ac:dyDescent="0.3">
      <c r="A24">
        <v>2022</v>
      </c>
      <c r="B24" t="s">
        <v>12</v>
      </c>
      <c r="C24" t="s">
        <v>21</v>
      </c>
      <c r="D24" t="s">
        <v>26</v>
      </c>
      <c r="E24">
        <v>113545</v>
      </c>
      <c r="F24">
        <v>70663</v>
      </c>
      <c r="G24">
        <v>42882</v>
      </c>
      <c r="H24">
        <v>24</v>
      </c>
    </row>
    <row r="25" spans="1:8" x14ac:dyDescent="0.3">
      <c r="A25">
        <v>2022</v>
      </c>
      <c r="B25" t="s">
        <v>12</v>
      </c>
      <c r="C25" t="s">
        <v>21</v>
      </c>
      <c r="D25" t="s">
        <v>26</v>
      </c>
      <c r="E25">
        <v>126641</v>
      </c>
      <c r="F25">
        <v>104584</v>
      </c>
      <c r="G25">
        <v>22057</v>
      </c>
      <c r="H25">
        <v>51</v>
      </c>
    </row>
    <row r="26" spans="1:8" x14ac:dyDescent="0.3">
      <c r="A26">
        <v>2022</v>
      </c>
      <c r="B26" t="s">
        <v>12</v>
      </c>
      <c r="C26" t="s">
        <v>23</v>
      </c>
      <c r="D26" t="s">
        <v>25</v>
      </c>
      <c r="E26">
        <v>185999</v>
      </c>
      <c r="F26">
        <v>87955</v>
      </c>
      <c r="G26">
        <v>98044</v>
      </c>
      <c r="H26">
        <v>27</v>
      </c>
    </row>
    <row r="27" spans="1:8" x14ac:dyDescent="0.3">
      <c r="A27">
        <v>2022</v>
      </c>
      <c r="B27" t="s">
        <v>12</v>
      </c>
      <c r="C27" t="s">
        <v>20</v>
      </c>
      <c r="D27" t="s">
        <v>26</v>
      </c>
      <c r="E27">
        <v>136939</v>
      </c>
      <c r="F27">
        <v>74360</v>
      </c>
      <c r="G27">
        <v>62579</v>
      </c>
      <c r="H27">
        <v>16</v>
      </c>
    </row>
    <row r="28" spans="1:8" x14ac:dyDescent="0.3">
      <c r="A28">
        <v>2022</v>
      </c>
      <c r="B28" t="s">
        <v>13</v>
      </c>
      <c r="C28" t="s">
        <v>21</v>
      </c>
      <c r="D28" t="s">
        <v>25</v>
      </c>
      <c r="E28">
        <v>198806</v>
      </c>
      <c r="F28">
        <v>76910</v>
      </c>
      <c r="G28">
        <v>121896</v>
      </c>
      <c r="H28">
        <v>23</v>
      </c>
    </row>
    <row r="29" spans="1:8" x14ac:dyDescent="0.3">
      <c r="A29">
        <v>2022</v>
      </c>
      <c r="B29" t="s">
        <v>17</v>
      </c>
      <c r="C29" t="s">
        <v>22</v>
      </c>
      <c r="D29" t="s">
        <v>24</v>
      </c>
      <c r="E29">
        <v>138660</v>
      </c>
      <c r="F29">
        <v>73561</v>
      </c>
      <c r="G29">
        <v>65099</v>
      </c>
      <c r="H29">
        <v>48</v>
      </c>
    </row>
    <row r="30" spans="1:8" x14ac:dyDescent="0.3">
      <c r="A30">
        <v>2022</v>
      </c>
      <c r="B30" t="s">
        <v>14</v>
      </c>
      <c r="C30" t="s">
        <v>21</v>
      </c>
      <c r="D30" t="s">
        <v>24</v>
      </c>
      <c r="E30">
        <v>123419</v>
      </c>
      <c r="F30">
        <v>118702</v>
      </c>
      <c r="G30">
        <v>4717</v>
      </c>
      <c r="H30">
        <v>41</v>
      </c>
    </row>
    <row r="31" spans="1:8" x14ac:dyDescent="0.3">
      <c r="A31">
        <v>2022</v>
      </c>
      <c r="B31" t="s">
        <v>14</v>
      </c>
      <c r="C31" t="s">
        <v>22</v>
      </c>
      <c r="D31" t="s">
        <v>26</v>
      </c>
      <c r="E31">
        <v>125351</v>
      </c>
      <c r="F31">
        <v>93132</v>
      </c>
      <c r="G31">
        <v>32219</v>
      </c>
      <c r="H31">
        <v>35</v>
      </c>
    </row>
    <row r="32" spans="1:8" x14ac:dyDescent="0.3">
      <c r="A32">
        <v>2022</v>
      </c>
      <c r="B32" t="s">
        <v>18</v>
      </c>
      <c r="C32" t="s">
        <v>20</v>
      </c>
      <c r="D32" t="s">
        <v>25</v>
      </c>
      <c r="E32">
        <v>144425</v>
      </c>
      <c r="F32">
        <v>108756</v>
      </c>
      <c r="G32">
        <v>35669</v>
      </c>
      <c r="H32">
        <v>18</v>
      </c>
    </row>
    <row r="33" spans="1:1" x14ac:dyDescent="0.3">
      <c r="A33" t="s">
        <v>78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71520-8FFB-4FB3-96D8-91FE6EAE88EF}">
  <sheetPr codeName="Sheet8"/>
  <dimension ref="A1:H38"/>
  <sheetViews>
    <sheetView zoomScale="84" workbookViewId="0">
      <selection activeCell="J15" sqref="J15"/>
    </sheetView>
  </sheetViews>
  <sheetFormatPr defaultRowHeight="14.4" x14ac:dyDescent="0.3"/>
  <cols>
    <col min="1" max="1" width="11.5546875" customWidth="1"/>
    <col min="2" max="2" width="11.109375" bestFit="1" customWidth="1"/>
    <col min="3" max="3" width="11" bestFit="1" customWidth="1"/>
    <col min="4" max="4" width="20.21875" customWidth="1"/>
    <col min="5" max="5" width="12.21875" bestFit="1" customWidth="1"/>
    <col min="6" max="6" width="15.77734375" bestFit="1" customWidth="1"/>
    <col min="7" max="7" width="15.77734375" customWidth="1"/>
    <col min="8" max="8" width="19.5546875" customWidth="1"/>
    <col min="9" max="9" width="21.44140625" bestFit="1" customWidth="1"/>
    <col min="10" max="10" width="25.109375" bestFit="1" customWidth="1"/>
    <col min="11" max="11" width="21.77734375" bestFit="1" customWidth="1"/>
  </cols>
  <sheetData>
    <row r="1" spans="1:8" x14ac:dyDescent="0.3">
      <c r="A1" s="20" t="s">
        <v>0</v>
      </c>
      <c r="B1" s="20" t="s">
        <v>1</v>
      </c>
      <c r="C1" s="20" t="s">
        <v>2</v>
      </c>
      <c r="D1" s="20" t="s">
        <v>3</v>
      </c>
      <c r="E1" s="20" t="s">
        <v>4</v>
      </c>
      <c r="F1" s="20" t="s">
        <v>5</v>
      </c>
      <c r="G1" s="20" t="s">
        <v>6</v>
      </c>
      <c r="H1" s="20" t="s">
        <v>7</v>
      </c>
    </row>
    <row r="2" spans="1:8" x14ac:dyDescent="0.3">
      <c r="A2">
        <v>2023</v>
      </c>
      <c r="B2" t="s">
        <v>8</v>
      </c>
      <c r="C2" t="s">
        <v>21</v>
      </c>
      <c r="D2" t="s">
        <v>24</v>
      </c>
      <c r="E2">
        <v>132093</v>
      </c>
      <c r="F2">
        <v>74142</v>
      </c>
      <c r="G2">
        <v>57951</v>
      </c>
      <c r="H2">
        <v>44</v>
      </c>
    </row>
    <row r="3" spans="1:8" x14ac:dyDescent="0.3">
      <c r="A3">
        <v>2023</v>
      </c>
      <c r="B3" t="s">
        <v>8</v>
      </c>
      <c r="C3" t="s">
        <v>22</v>
      </c>
      <c r="D3" t="s">
        <v>26</v>
      </c>
      <c r="E3">
        <v>129124</v>
      </c>
      <c r="F3">
        <v>99899</v>
      </c>
      <c r="G3">
        <v>29225</v>
      </c>
      <c r="H3">
        <v>25</v>
      </c>
    </row>
    <row r="4" spans="1:8" x14ac:dyDescent="0.3">
      <c r="A4">
        <v>2023</v>
      </c>
      <c r="B4" t="s">
        <v>8</v>
      </c>
      <c r="C4" t="s">
        <v>23</v>
      </c>
      <c r="D4" t="s">
        <v>26</v>
      </c>
      <c r="E4">
        <v>191792</v>
      </c>
      <c r="F4">
        <v>110262</v>
      </c>
      <c r="G4">
        <v>81530</v>
      </c>
      <c r="H4">
        <v>34</v>
      </c>
    </row>
    <row r="5" spans="1:8" x14ac:dyDescent="0.3">
      <c r="A5">
        <v>2023</v>
      </c>
      <c r="B5" t="s">
        <v>10</v>
      </c>
      <c r="C5" t="s">
        <v>23</v>
      </c>
      <c r="D5" t="s">
        <v>26</v>
      </c>
      <c r="E5">
        <v>162955</v>
      </c>
      <c r="F5">
        <v>72433</v>
      </c>
      <c r="G5">
        <v>90522</v>
      </c>
      <c r="H5">
        <v>30</v>
      </c>
    </row>
    <row r="6" spans="1:8" x14ac:dyDescent="0.3">
      <c r="A6">
        <v>2023</v>
      </c>
      <c r="B6" t="s">
        <v>10</v>
      </c>
      <c r="C6" t="s">
        <v>22</v>
      </c>
      <c r="D6" t="s">
        <v>26</v>
      </c>
      <c r="E6">
        <v>189475</v>
      </c>
      <c r="F6">
        <v>89457</v>
      </c>
      <c r="G6">
        <v>100018</v>
      </c>
      <c r="H6">
        <v>15</v>
      </c>
    </row>
    <row r="7" spans="1:8" x14ac:dyDescent="0.3">
      <c r="A7">
        <v>2023</v>
      </c>
      <c r="B7" t="s">
        <v>10</v>
      </c>
      <c r="C7" t="s">
        <v>23</v>
      </c>
      <c r="D7" t="s">
        <v>24</v>
      </c>
      <c r="E7">
        <v>140397</v>
      </c>
      <c r="F7">
        <v>95851</v>
      </c>
      <c r="G7">
        <v>44546</v>
      </c>
      <c r="H7">
        <v>49</v>
      </c>
    </row>
    <row r="8" spans="1:8" x14ac:dyDescent="0.3">
      <c r="A8">
        <v>2023</v>
      </c>
      <c r="B8" t="s">
        <v>10</v>
      </c>
      <c r="C8" t="s">
        <v>23</v>
      </c>
      <c r="D8" t="s">
        <v>26</v>
      </c>
      <c r="E8">
        <v>159040</v>
      </c>
      <c r="F8">
        <v>82183</v>
      </c>
      <c r="G8">
        <v>76857</v>
      </c>
      <c r="H8">
        <v>20</v>
      </c>
    </row>
    <row r="9" spans="1:8" x14ac:dyDescent="0.3">
      <c r="A9">
        <v>2023</v>
      </c>
      <c r="B9" t="s">
        <v>11</v>
      </c>
      <c r="C9" t="s">
        <v>20</v>
      </c>
      <c r="D9" t="s">
        <v>25</v>
      </c>
      <c r="E9">
        <v>193016</v>
      </c>
      <c r="F9">
        <v>111434</v>
      </c>
      <c r="G9">
        <v>81582</v>
      </c>
      <c r="H9">
        <v>51</v>
      </c>
    </row>
    <row r="10" spans="1:8" x14ac:dyDescent="0.3">
      <c r="A10">
        <v>2023</v>
      </c>
      <c r="B10" t="s">
        <v>11</v>
      </c>
      <c r="C10" t="s">
        <v>22</v>
      </c>
      <c r="D10" t="s">
        <v>25</v>
      </c>
      <c r="E10">
        <v>187922</v>
      </c>
      <c r="F10">
        <v>83403</v>
      </c>
      <c r="G10">
        <v>104519</v>
      </c>
      <c r="H10">
        <v>43</v>
      </c>
    </row>
    <row r="11" spans="1:8" x14ac:dyDescent="0.3">
      <c r="A11">
        <v>2023</v>
      </c>
      <c r="B11" t="s">
        <v>11</v>
      </c>
      <c r="C11" t="s">
        <v>20</v>
      </c>
      <c r="D11" t="s">
        <v>25</v>
      </c>
      <c r="E11">
        <v>183613</v>
      </c>
      <c r="F11">
        <v>96258</v>
      </c>
      <c r="G11">
        <v>87355</v>
      </c>
      <c r="H11">
        <v>26</v>
      </c>
    </row>
    <row r="12" spans="1:8" x14ac:dyDescent="0.3">
      <c r="A12">
        <v>2023</v>
      </c>
      <c r="B12" t="s">
        <v>11</v>
      </c>
      <c r="C12" t="s">
        <v>20</v>
      </c>
      <c r="D12" t="s">
        <v>24</v>
      </c>
      <c r="E12">
        <v>103709</v>
      </c>
      <c r="F12">
        <v>100355</v>
      </c>
      <c r="G12">
        <v>3354</v>
      </c>
      <c r="H12">
        <v>37</v>
      </c>
    </row>
    <row r="13" spans="1:8" x14ac:dyDescent="0.3">
      <c r="A13">
        <v>2023</v>
      </c>
      <c r="B13" t="s">
        <v>15</v>
      </c>
      <c r="C13" t="s">
        <v>22</v>
      </c>
      <c r="D13" t="s">
        <v>26</v>
      </c>
      <c r="E13">
        <v>172409</v>
      </c>
      <c r="F13">
        <v>75675</v>
      </c>
      <c r="G13">
        <v>96734</v>
      </c>
      <c r="H13">
        <v>43</v>
      </c>
    </row>
    <row r="14" spans="1:8" x14ac:dyDescent="0.3">
      <c r="A14">
        <v>2023</v>
      </c>
      <c r="B14" t="s">
        <v>15</v>
      </c>
      <c r="C14" t="s">
        <v>20</v>
      </c>
      <c r="D14" t="s">
        <v>24</v>
      </c>
      <c r="E14">
        <v>177505</v>
      </c>
      <c r="F14">
        <v>72869</v>
      </c>
      <c r="G14">
        <v>104636</v>
      </c>
      <c r="H14">
        <v>44</v>
      </c>
    </row>
    <row r="15" spans="1:8" x14ac:dyDescent="0.3">
      <c r="A15">
        <v>2023</v>
      </c>
      <c r="B15" t="s">
        <v>15</v>
      </c>
      <c r="C15" t="s">
        <v>20</v>
      </c>
      <c r="D15" t="s">
        <v>26</v>
      </c>
      <c r="E15">
        <v>157458</v>
      </c>
      <c r="F15">
        <v>111576</v>
      </c>
      <c r="G15">
        <v>45882</v>
      </c>
      <c r="H15">
        <v>16</v>
      </c>
    </row>
    <row r="16" spans="1:8" x14ac:dyDescent="0.3">
      <c r="A16">
        <v>2023</v>
      </c>
      <c r="B16" t="s">
        <v>16</v>
      </c>
      <c r="C16" t="s">
        <v>23</v>
      </c>
      <c r="D16" t="s">
        <v>25</v>
      </c>
      <c r="E16">
        <v>130080</v>
      </c>
      <c r="F16">
        <v>71306</v>
      </c>
      <c r="G16">
        <v>58774</v>
      </c>
      <c r="H16">
        <v>22</v>
      </c>
    </row>
    <row r="17" spans="1:8" x14ac:dyDescent="0.3">
      <c r="A17">
        <v>2023</v>
      </c>
      <c r="B17" t="s">
        <v>16</v>
      </c>
      <c r="C17" t="s">
        <v>20</v>
      </c>
      <c r="D17" t="s">
        <v>24</v>
      </c>
      <c r="E17">
        <v>170313</v>
      </c>
      <c r="F17">
        <v>99749</v>
      </c>
      <c r="G17">
        <v>70564</v>
      </c>
      <c r="H17">
        <v>52</v>
      </c>
    </row>
    <row r="18" spans="1:8" x14ac:dyDescent="0.3">
      <c r="A18">
        <v>2023</v>
      </c>
      <c r="B18" t="s">
        <v>16</v>
      </c>
      <c r="C18" t="s">
        <v>21</v>
      </c>
      <c r="D18" t="s">
        <v>26</v>
      </c>
      <c r="E18">
        <v>149115</v>
      </c>
      <c r="F18">
        <v>95471</v>
      </c>
      <c r="G18">
        <v>53644</v>
      </c>
      <c r="H18">
        <v>41</v>
      </c>
    </row>
    <row r="19" spans="1:8" x14ac:dyDescent="0.3">
      <c r="A19">
        <v>2023</v>
      </c>
      <c r="B19" t="s">
        <v>9</v>
      </c>
      <c r="C19" t="s">
        <v>21</v>
      </c>
      <c r="D19" t="s">
        <v>26</v>
      </c>
      <c r="E19">
        <v>170467</v>
      </c>
      <c r="F19">
        <v>102970</v>
      </c>
      <c r="G19">
        <v>67497</v>
      </c>
      <c r="H19">
        <v>26</v>
      </c>
    </row>
    <row r="20" spans="1:8" x14ac:dyDescent="0.3">
      <c r="A20">
        <v>2023</v>
      </c>
      <c r="B20" t="s">
        <v>9</v>
      </c>
      <c r="C20" t="s">
        <v>22</v>
      </c>
      <c r="D20" t="s">
        <v>26</v>
      </c>
      <c r="E20">
        <v>135777</v>
      </c>
      <c r="F20">
        <v>86538</v>
      </c>
      <c r="G20">
        <v>49239</v>
      </c>
      <c r="H20">
        <v>51</v>
      </c>
    </row>
    <row r="21" spans="1:8" x14ac:dyDescent="0.3">
      <c r="A21">
        <v>2023</v>
      </c>
      <c r="B21" t="s">
        <v>19</v>
      </c>
      <c r="C21" t="s">
        <v>23</v>
      </c>
      <c r="D21" t="s">
        <v>24</v>
      </c>
      <c r="E21">
        <v>120056</v>
      </c>
      <c r="F21">
        <v>115543</v>
      </c>
      <c r="G21">
        <v>4513</v>
      </c>
      <c r="H21">
        <v>54</v>
      </c>
    </row>
    <row r="22" spans="1:8" x14ac:dyDescent="0.3">
      <c r="A22">
        <v>2023</v>
      </c>
      <c r="B22" t="s">
        <v>12</v>
      </c>
      <c r="C22" t="s">
        <v>23</v>
      </c>
      <c r="D22" t="s">
        <v>25</v>
      </c>
      <c r="E22">
        <v>167435</v>
      </c>
      <c r="F22">
        <v>71267</v>
      </c>
      <c r="G22">
        <v>96168</v>
      </c>
      <c r="H22">
        <v>12</v>
      </c>
    </row>
    <row r="23" spans="1:8" x14ac:dyDescent="0.3">
      <c r="A23">
        <v>2023</v>
      </c>
      <c r="B23" t="s">
        <v>12</v>
      </c>
      <c r="C23" t="s">
        <v>20</v>
      </c>
      <c r="D23" t="s">
        <v>24</v>
      </c>
      <c r="E23">
        <v>123664</v>
      </c>
      <c r="F23">
        <v>71636</v>
      </c>
      <c r="G23">
        <v>52028</v>
      </c>
      <c r="H23">
        <v>58</v>
      </c>
    </row>
    <row r="24" spans="1:8" x14ac:dyDescent="0.3">
      <c r="A24">
        <v>2023</v>
      </c>
      <c r="B24" t="s">
        <v>12</v>
      </c>
      <c r="C24" t="s">
        <v>23</v>
      </c>
      <c r="D24" t="s">
        <v>24</v>
      </c>
      <c r="E24">
        <v>102557</v>
      </c>
      <c r="F24">
        <v>108360</v>
      </c>
      <c r="G24">
        <v>-5803</v>
      </c>
      <c r="H24">
        <v>44</v>
      </c>
    </row>
    <row r="25" spans="1:8" x14ac:dyDescent="0.3">
      <c r="A25">
        <v>2023</v>
      </c>
      <c r="B25" t="s">
        <v>12</v>
      </c>
      <c r="C25" t="s">
        <v>21</v>
      </c>
      <c r="D25" t="s">
        <v>26</v>
      </c>
      <c r="E25">
        <v>176213</v>
      </c>
      <c r="F25">
        <v>75895</v>
      </c>
      <c r="G25">
        <v>100318</v>
      </c>
      <c r="H25">
        <v>36</v>
      </c>
    </row>
    <row r="26" spans="1:8" x14ac:dyDescent="0.3">
      <c r="A26">
        <v>2023</v>
      </c>
      <c r="B26" t="s">
        <v>12</v>
      </c>
      <c r="C26" t="s">
        <v>23</v>
      </c>
      <c r="D26" t="s">
        <v>24</v>
      </c>
      <c r="E26">
        <v>132635</v>
      </c>
      <c r="F26">
        <v>103828</v>
      </c>
      <c r="G26">
        <v>28807</v>
      </c>
      <c r="H26">
        <v>33</v>
      </c>
    </row>
    <row r="27" spans="1:8" x14ac:dyDescent="0.3">
      <c r="A27">
        <v>2023</v>
      </c>
      <c r="B27" t="s">
        <v>12</v>
      </c>
      <c r="C27" t="s">
        <v>20</v>
      </c>
      <c r="D27" t="s">
        <v>25</v>
      </c>
      <c r="E27">
        <v>151885</v>
      </c>
      <c r="F27">
        <v>106631</v>
      </c>
      <c r="G27">
        <v>45254</v>
      </c>
      <c r="H27">
        <v>59</v>
      </c>
    </row>
    <row r="28" spans="1:8" x14ac:dyDescent="0.3">
      <c r="A28">
        <v>2023</v>
      </c>
      <c r="B28" t="s">
        <v>12</v>
      </c>
      <c r="C28" t="s">
        <v>23</v>
      </c>
      <c r="D28" t="s">
        <v>24</v>
      </c>
      <c r="E28">
        <v>194246</v>
      </c>
      <c r="F28">
        <v>85485</v>
      </c>
      <c r="G28">
        <v>108761</v>
      </c>
      <c r="H28">
        <v>12</v>
      </c>
    </row>
    <row r="29" spans="1:8" x14ac:dyDescent="0.3">
      <c r="A29">
        <v>2023</v>
      </c>
      <c r="B29" t="s">
        <v>13</v>
      </c>
      <c r="C29" t="s">
        <v>20</v>
      </c>
      <c r="D29" t="s">
        <v>24</v>
      </c>
      <c r="E29">
        <v>186807</v>
      </c>
      <c r="F29">
        <v>82185</v>
      </c>
      <c r="G29">
        <v>104622</v>
      </c>
      <c r="H29">
        <v>34</v>
      </c>
    </row>
    <row r="30" spans="1:8" x14ac:dyDescent="0.3">
      <c r="A30">
        <v>2023</v>
      </c>
      <c r="B30" t="s">
        <v>13</v>
      </c>
      <c r="C30" t="s">
        <v>20</v>
      </c>
      <c r="D30" t="s">
        <v>25</v>
      </c>
      <c r="E30">
        <v>166235</v>
      </c>
      <c r="F30">
        <v>70190</v>
      </c>
      <c r="G30">
        <v>96045</v>
      </c>
      <c r="H30">
        <v>30</v>
      </c>
    </row>
    <row r="31" spans="1:8" x14ac:dyDescent="0.3">
      <c r="A31">
        <v>2023</v>
      </c>
      <c r="B31" t="s">
        <v>13</v>
      </c>
      <c r="C31" t="s">
        <v>22</v>
      </c>
      <c r="D31" t="s">
        <v>26</v>
      </c>
      <c r="E31">
        <v>197379</v>
      </c>
      <c r="F31">
        <v>72849</v>
      </c>
      <c r="G31">
        <v>124530</v>
      </c>
      <c r="H31">
        <v>40</v>
      </c>
    </row>
    <row r="32" spans="1:8" x14ac:dyDescent="0.3">
      <c r="A32">
        <v>2023</v>
      </c>
      <c r="B32" t="s">
        <v>17</v>
      </c>
      <c r="C32" t="s">
        <v>23</v>
      </c>
      <c r="D32" t="s">
        <v>25</v>
      </c>
      <c r="E32">
        <v>118047</v>
      </c>
      <c r="F32">
        <v>96105</v>
      </c>
      <c r="G32">
        <v>21942</v>
      </c>
      <c r="H32">
        <v>37</v>
      </c>
    </row>
    <row r="33" spans="1:8" x14ac:dyDescent="0.3">
      <c r="A33">
        <v>2023</v>
      </c>
      <c r="B33" t="s">
        <v>17</v>
      </c>
      <c r="C33" t="s">
        <v>20</v>
      </c>
      <c r="D33" t="s">
        <v>24</v>
      </c>
      <c r="E33">
        <v>139954</v>
      </c>
      <c r="F33">
        <v>117280</v>
      </c>
      <c r="G33">
        <v>22674</v>
      </c>
      <c r="H33">
        <v>45</v>
      </c>
    </row>
    <row r="34" spans="1:8" x14ac:dyDescent="0.3">
      <c r="A34">
        <v>2023</v>
      </c>
      <c r="B34" t="s">
        <v>14</v>
      </c>
      <c r="C34" t="s">
        <v>20</v>
      </c>
      <c r="D34" t="s">
        <v>25</v>
      </c>
      <c r="E34">
        <v>176552</v>
      </c>
      <c r="F34">
        <v>93897</v>
      </c>
      <c r="G34">
        <v>82655</v>
      </c>
      <c r="H34">
        <v>11</v>
      </c>
    </row>
    <row r="35" spans="1:8" x14ac:dyDescent="0.3">
      <c r="A35">
        <v>2023</v>
      </c>
      <c r="B35" t="s">
        <v>14</v>
      </c>
      <c r="C35" t="s">
        <v>22</v>
      </c>
      <c r="D35" t="s">
        <v>24</v>
      </c>
      <c r="E35">
        <v>130306</v>
      </c>
      <c r="F35">
        <v>86646</v>
      </c>
      <c r="G35">
        <v>43660</v>
      </c>
      <c r="H35">
        <v>25</v>
      </c>
    </row>
    <row r="36" spans="1:8" x14ac:dyDescent="0.3">
      <c r="A36">
        <v>2023</v>
      </c>
      <c r="B36" t="s">
        <v>14</v>
      </c>
      <c r="C36" t="s">
        <v>23</v>
      </c>
      <c r="D36" t="s">
        <v>25</v>
      </c>
      <c r="E36">
        <v>109348</v>
      </c>
      <c r="F36">
        <v>93714</v>
      </c>
      <c r="G36">
        <v>15634</v>
      </c>
      <c r="H36">
        <v>32</v>
      </c>
    </row>
    <row r="37" spans="1:8" x14ac:dyDescent="0.3">
      <c r="A37">
        <v>2023</v>
      </c>
      <c r="B37" t="s">
        <v>18</v>
      </c>
      <c r="C37" t="s">
        <v>20</v>
      </c>
      <c r="D37" t="s">
        <v>26</v>
      </c>
      <c r="E37">
        <v>102693</v>
      </c>
      <c r="F37">
        <v>99467</v>
      </c>
      <c r="G37">
        <v>3226</v>
      </c>
      <c r="H37">
        <v>37</v>
      </c>
    </row>
    <row r="38" spans="1:8" x14ac:dyDescent="0.3">
      <c r="A38" t="s">
        <v>78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CA408-3F2C-48DA-BD39-C9AE0478E597}">
  <sheetPr codeName="Sheet7"/>
  <dimension ref="A1:H35"/>
  <sheetViews>
    <sheetView topLeftCell="A2" zoomScale="80" workbookViewId="0">
      <selection activeCell="J21" sqref="J21"/>
    </sheetView>
  </sheetViews>
  <sheetFormatPr defaultRowHeight="14.4" x14ac:dyDescent="0.3"/>
  <cols>
    <col min="1" max="1" width="11.77734375" customWidth="1"/>
    <col min="2" max="2" width="12.33203125" customWidth="1"/>
    <col min="3" max="3" width="15.77734375" customWidth="1"/>
    <col min="4" max="4" width="12.21875" customWidth="1"/>
    <col min="5" max="5" width="15.77734375" customWidth="1"/>
    <col min="6" max="6" width="18.88671875" customWidth="1"/>
    <col min="7" max="7" width="17.109375" customWidth="1"/>
    <col min="8" max="8" width="22.33203125" bestFit="1" customWidth="1"/>
    <col min="9" max="9" width="15.21875" bestFit="1" customWidth="1"/>
    <col min="10" max="10" width="18.88671875" bestFit="1" customWidth="1"/>
    <col min="11" max="11" width="15.77734375" bestFit="1" customWidth="1"/>
  </cols>
  <sheetData>
    <row r="1" spans="1:8" x14ac:dyDescent="0.3">
      <c r="A1" s="20" t="s">
        <v>0</v>
      </c>
      <c r="B1" s="20" t="s">
        <v>1</v>
      </c>
      <c r="C1" s="20" t="s">
        <v>2</v>
      </c>
      <c r="D1" s="20" t="s">
        <v>3</v>
      </c>
      <c r="E1" s="20" t="s">
        <v>4</v>
      </c>
      <c r="F1" s="20" t="s">
        <v>5</v>
      </c>
      <c r="G1" s="20" t="s">
        <v>6</v>
      </c>
      <c r="H1" s="20" t="s">
        <v>7</v>
      </c>
    </row>
    <row r="2" spans="1:8" x14ac:dyDescent="0.3">
      <c r="A2">
        <v>2024</v>
      </c>
      <c r="B2" t="s">
        <v>8</v>
      </c>
      <c r="C2" t="s">
        <v>20</v>
      </c>
      <c r="D2" t="s">
        <v>24</v>
      </c>
      <c r="E2">
        <v>100860</v>
      </c>
      <c r="F2">
        <v>108158</v>
      </c>
      <c r="G2">
        <v>-7298</v>
      </c>
      <c r="H2">
        <v>52</v>
      </c>
    </row>
    <row r="3" spans="1:8" x14ac:dyDescent="0.3">
      <c r="A3">
        <v>2024</v>
      </c>
      <c r="B3" t="s">
        <v>8</v>
      </c>
      <c r="C3" t="s">
        <v>20</v>
      </c>
      <c r="D3" t="s">
        <v>25</v>
      </c>
      <c r="E3">
        <v>172082</v>
      </c>
      <c r="F3">
        <v>104754</v>
      </c>
      <c r="G3">
        <v>67328</v>
      </c>
      <c r="H3">
        <v>28</v>
      </c>
    </row>
    <row r="4" spans="1:8" x14ac:dyDescent="0.3">
      <c r="A4">
        <v>2024</v>
      </c>
      <c r="B4" t="s">
        <v>8</v>
      </c>
      <c r="C4" t="s">
        <v>22</v>
      </c>
      <c r="D4" t="s">
        <v>24</v>
      </c>
      <c r="E4">
        <v>173744</v>
      </c>
      <c r="F4">
        <v>88589</v>
      </c>
      <c r="G4">
        <v>85155</v>
      </c>
      <c r="H4">
        <v>38</v>
      </c>
    </row>
    <row r="5" spans="1:8" x14ac:dyDescent="0.3">
      <c r="A5">
        <v>2024</v>
      </c>
      <c r="B5" t="s">
        <v>8</v>
      </c>
      <c r="C5" t="s">
        <v>23</v>
      </c>
      <c r="D5" t="s">
        <v>24</v>
      </c>
      <c r="E5">
        <v>154098</v>
      </c>
      <c r="F5">
        <v>75486</v>
      </c>
      <c r="G5">
        <v>78612</v>
      </c>
      <c r="H5">
        <v>25</v>
      </c>
    </row>
    <row r="6" spans="1:8" x14ac:dyDescent="0.3">
      <c r="A6">
        <v>2024</v>
      </c>
      <c r="B6" t="s">
        <v>10</v>
      </c>
      <c r="C6" t="s">
        <v>22</v>
      </c>
      <c r="D6" t="s">
        <v>25</v>
      </c>
      <c r="E6">
        <v>196354</v>
      </c>
      <c r="F6">
        <v>89115</v>
      </c>
      <c r="G6">
        <v>107239</v>
      </c>
      <c r="H6">
        <v>49</v>
      </c>
    </row>
    <row r="7" spans="1:8" x14ac:dyDescent="0.3">
      <c r="A7">
        <v>2024</v>
      </c>
      <c r="B7" t="s">
        <v>11</v>
      </c>
      <c r="C7" t="s">
        <v>22</v>
      </c>
      <c r="D7" t="s">
        <v>24</v>
      </c>
      <c r="E7">
        <v>117159</v>
      </c>
      <c r="F7">
        <v>114974</v>
      </c>
      <c r="G7">
        <v>2185</v>
      </c>
      <c r="H7">
        <v>44</v>
      </c>
    </row>
    <row r="8" spans="1:8" x14ac:dyDescent="0.3">
      <c r="A8">
        <v>2024</v>
      </c>
      <c r="B8" t="s">
        <v>11</v>
      </c>
      <c r="C8" t="s">
        <v>21</v>
      </c>
      <c r="D8" t="s">
        <v>25</v>
      </c>
      <c r="E8">
        <v>173656</v>
      </c>
      <c r="F8">
        <v>109384</v>
      </c>
      <c r="G8">
        <v>64272</v>
      </c>
      <c r="H8">
        <v>59</v>
      </c>
    </row>
    <row r="9" spans="1:8" x14ac:dyDescent="0.3">
      <c r="A9">
        <v>2024</v>
      </c>
      <c r="B9" t="s">
        <v>11</v>
      </c>
      <c r="C9" t="s">
        <v>23</v>
      </c>
      <c r="D9" t="s">
        <v>26</v>
      </c>
      <c r="E9">
        <v>125945</v>
      </c>
      <c r="F9">
        <v>95316</v>
      </c>
      <c r="G9">
        <v>30629</v>
      </c>
      <c r="H9">
        <v>35</v>
      </c>
    </row>
    <row r="10" spans="1:8" x14ac:dyDescent="0.3">
      <c r="A10">
        <v>2024</v>
      </c>
      <c r="B10" t="s">
        <v>11</v>
      </c>
      <c r="C10" t="s">
        <v>23</v>
      </c>
      <c r="D10" t="s">
        <v>25</v>
      </c>
      <c r="E10">
        <v>191680</v>
      </c>
      <c r="F10">
        <v>74000</v>
      </c>
      <c r="G10">
        <v>117680</v>
      </c>
      <c r="H10">
        <v>52</v>
      </c>
    </row>
    <row r="11" spans="1:8" x14ac:dyDescent="0.3">
      <c r="A11">
        <v>2024</v>
      </c>
      <c r="B11" t="s">
        <v>11</v>
      </c>
      <c r="C11" t="s">
        <v>20</v>
      </c>
      <c r="D11" t="s">
        <v>24</v>
      </c>
      <c r="E11">
        <v>189112</v>
      </c>
      <c r="F11">
        <v>101667</v>
      </c>
      <c r="G11">
        <v>87445</v>
      </c>
      <c r="H11">
        <v>30</v>
      </c>
    </row>
    <row r="12" spans="1:8" x14ac:dyDescent="0.3">
      <c r="A12">
        <v>2024</v>
      </c>
      <c r="B12" t="s">
        <v>15</v>
      </c>
      <c r="C12" t="s">
        <v>21</v>
      </c>
      <c r="D12" t="s">
        <v>25</v>
      </c>
      <c r="E12">
        <v>197532</v>
      </c>
      <c r="F12">
        <v>97122</v>
      </c>
      <c r="G12">
        <v>100410</v>
      </c>
      <c r="H12">
        <v>59</v>
      </c>
    </row>
    <row r="13" spans="1:8" x14ac:dyDescent="0.3">
      <c r="A13">
        <v>2024</v>
      </c>
      <c r="B13" t="s">
        <v>15</v>
      </c>
      <c r="C13" t="s">
        <v>22</v>
      </c>
      <c r="D13" t="s">
        <v>24</v>
      </c>
      <c r="E13">
        <v>172267</v>
      </c>
      <c r="F13">
        <v>118136</v>
      </c>
      <c r="G13">
        <v>54131</v>
      </c>
      <c r="H13">
        <v>19</v>
      </c>
    </row>
    <row r="14" spans="1:8" x14ac:dyDescent="0.3">
      <c r="A14">
        <v>2024</v>
      </c>
      <c r="B14" t="s">
        <v>16</v>
      </c>
      <c r="C14" t="s">
        <v>22</v>
      </c>
      <c r="D14" t="s">
        <v>25</v>
      </c>
      <c r="E14">
        <v>198018</v>
      </c>
      <c r="F14">
        <v>117716</v>
      </c>
      <c r="G14">
        <v>80302</v>
      </c>
      <c r="H14">
        <v>56</v>
      </c>
    </row>
    <row r="15" spans="1:8" x14ac:dyDescent="0.3">
      <c r="A15">
        <v>2024</v>
      </c>
      <c r="B15" t="s">
        <v>16</v>
      </c>
      <c r="C15" t="s">
        <v>22</v>
      </c>
      <c r="D15" t="s">
        <v>25</v>
      </c>
      <c r="E15">
        <v>194209</v>
      </c>
      <c r="F15">
        <v>107505</v>
      </c>
      <c r="G15">
        <v>86704</v>
      </c>
      <c r="H15">
        <v>37</v>
      </c>
    </row>
    <row r="16" spans="1:8" x14ac:dyDescent="0.3">
      <c r="A16">
        <v>2024</v>
      </c>
      <c r="B16" t="s">
        <v>9</v>
      </c>
      <c r="C16" t="s">
        <v>21</v>
      </c>
      <c r="D16" t="s">
        <v>25</v>
      </c>
      <c r="E16">
        <v>143016</v>
      </c>
      <c r="F16">
        <v>77400</v>
      </c>
      <c r="G16">
        <v>65616</v>
      </c>
      <c r="H16">
        <v>44</v>
      </c>
    </row>
    <row r="17" spans="1:8" x14ac:dyDescent="0.3">
      <c r="A17">
        <v>2024</v>
      </c>
      <c r="B17" t="s">
        <v>19</v>
      </c>
      <c r="C17" t="s">
        <v>22</v>
      </c>
      <c r="D17" t="s">
        <v>24</v>
      </c>
      <c r="E17">
        <v>121959</v>
      </c>
      <c r="F17">
        <v>75530</v>
      </c>
      <c r="G17">
        <v>46429</v>
      </c>
      <c r="H17">
        <v>18</v>
      </c>
    </row>
    <row r="18" spans="1:8" x14ac:dyDescent="0.3">
      <c r="A18">
        <v>2024</v>
      </c>
      <c r="B18" t="s">
        <v>19</v>
      </c>
      <c r="C18" t="s">
        <v>22</v>
      </c>
      <c r="D18" t="s">
        <v>26</v>
      </c>
      <c r="E18">
        <v>119830</v>
      </c>
      <c r="F18">
        <v>87429</v>
      </c>
      <c r="G18">
        <v>32401</v>
      </c>
      <c r="H18">
        <v>55</v>
      </c>
    </row>
    <row r="19" spans="1:8" x14ac:dyDescent="0.3">
      <c r="A19">
        <v>2024</v>
      </c>
      <c r="B19" t="s">
        <v>19</v>
      </c>
      <c r="C19" t="s">
        <v>22</v>
      </c>
      <c r="D19" t="s">
        <v>26</v>
      </c>
      <c r="E19">
        <v>193848</v>
      </c>
      <c r="F19">
        <v>119726</v>
      </c>
      <c r="G19">
        <v>74122</v>
      </c>
      <c r="H19">
        <v>31</v>
      </c>
    </row>
    <row r="20" spans="1:8" x14ac:dyDescent="0.3">
      <c r="A20">
        <v>2024</v>
      </c>
      <c r="B20" t="s">
        <v>12</v>
      </c>
      <c r="C20" t="s">
        <v>20</v>
      </c>
      <c r="D20" t="s">
        <v>25</v>
      </c>
      <c r="E20">
        <v>186416</v>
      </c>
      <c r="F20">
        <v>74735</v>
      </c>
      <c r="G20">
        <v>111681</v>
      </c>
      <c r="H20">
        <v>42</v>
      </c>
    </row>
    <row r="21" spans="1:8" x14ac:dyDescent="0.3">
      <c r="A21">
        <v>2024</v>
      </c>
      <c r="B21" t="s">
        <v>12</v>
      </c>
      <c r="C21" t="s">
        <v>22</v>
      </c>
      <c r="D21" t="s">
        <v>24</v>
      </c>
      <c r="E21">
        <v>185067</v>
      </c>
      <c r="F21">
        <v>71679</v>
      </c>
      <c r="G21">
        <v>113388</v>
      </c>
      <c r="H21">
        <v>46</v>
      </c>
    </row>
    <row r="22" spans="1:8" x14ac:dyDescent="0.3">
      <c r="A22">
        <v>2024</v>
      </c>
      <c r="B22" t="s">
        <v>12</v>
      </c>
      <c r="C22" t="s">
        <v>21</v>
      </c>
      <c r="D22" t="s">
        <v>26</v>
      </c>
      <c r="E22">
        <v>172124</v>
      </c>
      <c r="F22">
        <v>108069</v>
      </c>
      <c r="G22">
        <v>64055</v>
      </c>
      <c r="H22">
        <v>48</v>
      </c>
    </row>
    <row r="23" spans="1:8" x14ac:dyDescent="0.3">
      <c r="A23">
        <v>2024</v>
      </c>
      <c r="B23" t="s">
        <v>13</v>
      </c>
      <c r="C23" t="s">
        <v>23</v>
      </c>
      <c r="D23" t="s">
        <v>26</v>
      </c>
      <c r="E23">
        <v>180038</v>
      </c>
      <c r="F23">
        <v>91777</v>
      </c>
      <c r="G23">
        <v>88261</v>
      </c>
      <c r="H23">
        <v>13</v>
      </c>
    </row>
    <row r="24" spans="1:8" x14ac:dyDescent="0.3">
      <c r="A24">
        <v>2024</v>
      </c>
      <c r="B24" t="s">
        <v>13</v>
      </c>
      <c r="C24" t="s">
        <v>21</v>
      </c>
      <c r="D24" t="s">
        <v>24</v>
      </c>
      <c r="E24">
        <v>144811</v>
      </c>
      <c r="F24">
        <v>106208</v>
      </c>
      <c r="G24">
        <v>38603</v>
      </c>
      <c r="H24">
        <v>22</v>
      </c>
    </row>
    <row r="25" spans="1:8" x14ac:dyDescent="0.3">
      <c r="A25">
        <v>2024</v>
      </c>
      <c r="B25" t="s">
        <v>17</v>
      </c>
      <c r="C25" t="s">
        <v>21</v>
      </c>
      <c r="D25" t="s">
        <v>25</v>
      </c>
      <c r="E25">
        <v>187538</v>
      </c>
      <c r="F25">
        <v>109504</v>
      </c>
      <c r="G25">
        <v>78034</v>
      </c>
      <c r="H25">
        <v>17</v>
      </c>
    </row>
    <row r="26" spans="1:8" x14ac:dyDescent="0.3">
      <c r="A26">
        <v>2024</v>
      </c>
      <c r="B26" t="s">
        <v>17</v>
      </c>
      <c r="C26" t="s">
        <v>20</v>
      </c>
      <c r="D26" t="s">
        <v>26</v>
      </c>
      <c r="E26">
        <v>133827</v>
      </c>
      <c r="F26">
        <v>86198</v>
      </c>
      <c r="G26">
        <v>47629</v>
      </c>
      <c r="H26">
        <v>31</v>
      </c>
    </row>
    <row r="27" spans="1:8" x14ac:dyDescent="0.3">
      <c r="A27">
        <v>2024</v>
      </c>
      <c r="B27" t="s">
        <v>14</v>
      </c>
      <c r="C27" t="s">
        <v>23</v>
      </c>
      <c r="D27" t="s">
        <v>26</v>
      </c>
      <c r="E27">
        <v>150993</v>
      </c>
      <c r="F27">
        <v>99592</v>
      </c>
      <c r="G27">
        <v>51401</v>
      </c>
      <c r="H27">
        <v>33</v>
      </c>
    </row>
    <row r="28" spans="1:8" x14ac:dyDescent="0.3">
      <c r="A28">
        <v>2024</v>
      </c>
      <c r="B28" t="s">
        <v>14</v>
      </c>
      <c r="C28" t="s">
        <v>23</v>
      </c>
      <c r="D28" t="s">
        <v>25</v>
      </c>
      <c r="E28">
        <v>109823</v>
      </c>
      <c r="F28">
        <v>111975</v>
      </c>
      <c r="G28">
        <v>-2152</v>
      </c>
      <c r="H28">
        <v>14</v>
      </c>
    </row>
    <row r="29" spans="1:8" x14ac:dyDescent="0.3">
      <c r="A29">
        <v>2024</v>
      </c>
      <c r="B29" t="s">
        <v>18</v>
      </c>
      <c r="C29" t="s">
        <v>23</v>
      </c>
      <c r="D29" t="s">
        <v>25</v>
      </c>
      <c r="E29">
        <v>130535</v>
      </c>
      <c r="F29">
        <v>83067</v>
      </c>
      <c r="G29">
        <v>47468</v>
      </c>
      <c r="H29">
        <v>43</v>
      </c>
    </row>
    <row r="30" spans="1:8" x14ac:dyDescent="0.3">
      <c r="A30">
        <v>2024</v>
      </c>
      <c r="B30" t="s">
        <v>18</v>
      </c>
      <c r="C30" t="s">
        <v>20</v>
      </c>
      <c r="D30" t="s">
        <v>26</v>
      </c>
      <c r="E30">
        <v>170316</v>
      </c>
      <c r="F30">
        <v>72368</v>
      </c>
      <c r="G30">
        <v>97948</v>
      </c>
      <c r="H30">
        <v>17</v>
      </c>
    </row>
    <row r="31" spans="1:8" x14ac:dyDescent="0.3">
      <c r="A31">
        <v>2024</v>
      </c>
      <c r="B31" t="s">
        <v>18</v>
      </c>
      <c r="C31" t="s">
        <v>21</v>
      </c>
      <c r="D31" t="s">
        <v>26</v>
      </c>
      <c r="E31">
        <v>174740</v>
      </c>
      <c r="F31">
        <v>71081</v>
      </c>
      <c r="G31">
        <v>103659</v>
      </c>
      <c r="H31">
        <v>10</v>
      </c>
    </row>
    <row r="32" spans="1:8" x14ac:dyDescent="0.3">
      <c r="A32">
        <v>2024</v>
      </c>
      <c r="B32" t="s">
        <v>18</v>
      </c>
      <c r="C32" t="s">
        <v>22</v>
      </c>
      <c r="D32" t="s">
        <v>24</v>
      </c>
      <c r="E32">
        <v>155069</v>
      </c>
      <c r="F32">
        <v>116352</v>
      </c>
      <c r="G32">
        <v>38717</v>
      </c>
      <c r="H32">
        <v>58</v>
      </c>
    </row>
    <row r="33" spans="1:8" x14ac:dyDescent="0.3">
      <c r="A33">
        <v>2024</v>
      </c>
      <c r="B33" t="s">
        <v>18</v>
      </c>
      <c r="C33" t="s">
        <v>22</v>
      </c>
      <c r="D33" t="s">
        <v>25</v>
      </c>
      <c r="E33">
        <v>101062</v>
      </c>
      <c r="F33">
        <v>88540</v>
      </c>
      <c r="G33">
        <v>12522</v>
      </c>
      <c r="H33">
        <v>51</v>
      </c>
    </row>
    <row r="34" spans="1:8" x14ac:dyDescent="0.3">
      <c r="A34">
        <v>2024</v>
      </c>
      <c r="B34" t="s">
        <v>18</v>
      </c>
      <c r="C34" t="s">
        <v>20</v>
      </c>
      <c r="D34" t="s">
        <v>26</v>
      </c>
      <c r="E34">
        <v>142918</v>
      </c>
      <c r="F34">
        <v>109298</v>
      </c>
      <c r="G34">
        <v>33620</v>
      </c>
      <c r="H34">
        <v>22</v>
      </c>
    </row>
    <row r="35" spans="1:8" x14ac:dyDescent="0.3">
      <c r="A35" t="s">
        <v>78</v>
      </c>
      <c r="H35">
        <f>SUBTOTAL(109,Table9[New Customers])</f>
        <v>1198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2632-0276-4724-8028-89755049A763}">
  <sheetPr codeName="Sheet9"/>
  <dimension ref="A3:E181"/>
  <sheetViews>
    <sheetView topLeftCell="A128" zoomScale="70" workbookViewId="0">
      <selection activeCell="V170" sqref="V170"/>
    </sheetView>
  </sheetViews>
  <sheetFormatPr defaultRowHeight="14.4" x14ac:dyDescent="0.3"/>
  <cols>
    <col min="1" max="1" width="14.21875" bestFit="1" customWidth="1"/>
    <col min="2" max="2" width="15.88671875" bestFit="1" customWidth="1"/>
    <col min="3" max="4" width="8.77734375" bestFit="1" customWidth="1"/>
    <col min="5" max="5" width="10.33203125" bestFit="1" customWidth="1"/>
  </cols>
  <sheetData>
    <row r="3" spans="1:5" x14ac:dyDescent="0.3">
      <c r="A3" s="23" t="s">
        <v>79</v>
      </c>
      <c r="B3" s="23" t="s">
        <v>80</v>
      </c>
    </row>
    <row r="4" spans="1:5" x14ac:dyDescent="0.3">
      <c r="A4" s="23" t="s">
        <v>81</v>
      </c>
      <c r="B4" t="s">
        <v>24</v>
      </c>
      <c r="C4" t="s">
        <v>26</v>
      </c>
      <c r="D4" t="s">
        <v>25</v>
      </c>
      <c r="E4" t="s">
        <v>82</v>
      </c>
    </row>
    <row r="5" spans="1:5" x14ac:dyDescent="0.3">
      <c r="A5" s="22" t="s">
        <v>16</v>
      </c>
      <c r="B5">
        <v>183879</v>
      </c>
      <c r="E5">
        <v>183879</v>
      </c>
    </row>
    <row r="6" spans="1:5" x14ac:dyDescent="0.3">
      <c r="A6" s="22" t="s">
        <v>12</v>
      </c>
      <c r="C6">
        <v>240186</v>
      </c>
      <c r="E6">
        <v>240186</v>
      </c>
    </row>
    <row r="7" spans="1:5" x14ac:dyDescent="0.3">
      <c r="A7" s="22" t="s">
        <v>8</v>
      </c>
      <c r="B7">
        <v>634409</v>
      </c>
      <c r="D7">
        <v>154384</v>
      </c>
      <c r="E7">
        <v>788793</v>
      </c>
    </row>
    <row r="8" spans="1:5" x14ac:dyDescent="0.3">
      <c r="A8" s="22" t="s">
        <v>13</v>
      </c>
      <c r="D8">
        <v>198806</v>
      </c>
      <c r="E8">
        <v>198806</v>
      </c>
    </row>
    <row r="9" spans="1:5" x14ac:dyDescent="0.3">
      <c r="A9" s="22" t="s">
        <v>9</v>
      </c>
      <c r="B9">
        <v>129375</v>
      </c>
      <c r="C9">
        <v>191747</v>
      </c>
      <c r="D9">
        <v>106265</v>
      </c>
      <c r="E9">
        <v>427387</v>
      </c>
    </row>
    <row r="10" spans="1:5" x14ac:dyDescent="0.3">
      <c r="A10" s="22" t="s">
        <v>14</v>
      </c>
      <c r="B10">
        <v>123419</v>
      </c>
      <c r="C10">
        <v>125351</v>
      </c>
      <c r="E10">
        <v>248770</v>
      </c>
    </row>
    <row r="11" spans="1:5" x14ac:dyDescent="0.3">
      <c r="A11" s="22" t="s">
        <v>17</v>
      </c>
      <c r="B11">
        <v>138660</v>
      </c>
      <c r="E11">
        <v>138660</v>
      </c>
    </row>
    <row r="12" spans="1:5" x14ac:dyDescent="0.3">
      <c r="A12" s="22" t="s">
        <v>11</v>
      </c>
      <c r="C12">
        <v>154340</v>
      </c>
      <c r="E12">
        <v>154340</v>
      </c>
    </row>
    <row r="19" spans="1:5" x14ac:dyDescent="0.3">
      <c r="A19" s="23" t="s">
        <v>79</v>
      </c>
      <c r="B19" s="23" t="s">
        <v>80</v>
      </c>
    </row>
    <row r="20" spans="1:5" x14ac:dyDescent="0.3">
      <c r="A20" s="23" t="s">
        <v>81</v>
      </c>
      <c r="B20" t="s">
        <v>24</v>
      </c>
      <c r="C20" t="s">
        <v>26</v>
      </c>
      <c r="D20" t="s">
        <v>25</v>
      </c>
      <c r="E20" t="s">
        <v>82</v>
      </c>
    </row>
    <row r="21" spans="1:5" x14ac:dyDescent="0.3">
      <c r="A21" s="22" t="s">
        <v>16</v>
      </c>
      <c r="B21">
        <v>170313</v>
      </c>
      <c r="C21">
        <v>149115</v>
      </c>
      <c r="D21">
        <v>130080</v>
      </c>
      <c r="E21">
        <v>449508</v>
      </c>
    </row>
    <row r="22" spans="1:5" x14ac:dyDescent="0.3">
      <c r="A22" s="22" t="s">
        <v>15</v>
      </c>
      <c r="B22">
        <v>177505</v>
      </c>
      <c r="C22">
        <v>329867</v>
      </c>
      <c r="E22">
        <v>507372</v>
      </c>
    </row>
    <row r="23" spans="1:5" x14ac:dyDescent="0.3">
      <c r="A23" s="22" t="s">
        <v>12</v>
      </c>
      <c r="B23">
        <v>553102</v>
      </c>
      <c r="C23">
        <v>176213</v>
      </c>
      <c r="D23">
        <v>319320</v>
      </c>
      <c r="E23">
        <v>1048635</v>
      </c>
    </row>
    <row r="24" spans="1:5" x14ac:dyDescent="0.3">
      <c r="A24" s="22" t="s">
        <v>8</v>
      </c>
      <c r="B24">
        <v>132093</v>
      </c>
      <c r="C24">
        <v>320916</v>
      </c>
      <c r="E24">
        <v>453009</v>
      </c>
    </row>
    <row r="25" spans="1:5" x14ac:dyDescent="0.3">
      <c r="A25" s="22" t="s">
        <v>13</v>
      </c>
      <c r="B25">
        <v>186807</v>
      </c>
      <c r="C25">
        <v>197379</v>
      </c>
      <c r="D25">
        <v>166235</v>
      </c>
      <c r="E25">
        <v>550421</v>
      </c>
    </row>
    <row r="26" spans="1:5" x14ac:dyDescent="0.3">
      <c r="A26" s="22" t="s">
        <v>19</v>
      </c>
      <c r="B26">
        <v>120056</v>
      </c>
      <c r="E26">
        <v>120056</v>
      </c>
    </row>
    <row r="27" spans="1:5" x14ac:dyDescent="0.3">
      <c r="A27" s="22" t="s">
        <v>9</v>
      </c>
      <c r="C27">
        <v>306244</v>
      </c>
      <c r="E27">
        <v>306244</v>
      </c>
    </row>
    <row r="28" spans="1:5" x14ac:dyDescent="0.3">
      <c r="A28" s="22" t="s">
        <v>10</v>
      </c>
      <c r="B28">
        <v>140397</v>
      </c>
      <c r="C28">
        <v>511470</v>
      </c>
      <c r="E28">
        <v>651867</v>
      </c>
    </row>
    <row r="29" spans="1:5" x14ac:dyDescent="0.3">
      <c r="A29" s="22" t="s">
        <v>18</v>
      </c>
      <c r="C29">
        <v>102693</v>
      </c>
      <c r="E29">
        <v>102693</v>
      </c>
    </row>
    <row r="30" spans="1:5" x14ac:dyDescent="0.3">
      <c r="A30" s="22" t="s">
        <v>14</v>
      </c>
      <c r="B30">
        <v>130306</v>
      </c>
      <c r="D30">
        <v>285900</v>
      </c>
      <c r="E30">
        <v>416206</v>
      </c>
    </row>
    <row r="31" spans="1:5" x14ac:dyDescent="0.3">
      <c r="A31" s="22" t="s">
        <v>17</v>
      </c>
      <c r="B31">
        <v>139954</v>
      </c>
      <c r="D31">
        <v>118047</v>
      </c>
      <c r="E31">
        <v>258001</v>
      </c>
    </row>
    <row r="32" spans="1:5" x14ac:dyDescent="0.3">
      <c r="A32" s="22" t="s">
        <v>11</v>
      </c>
      <c r="B32">
        <v>103709</v>
      </c>
      <c r="D32">
        <v>564551</v>
      </c>
      <c r="E32">
        <v>668260</v>
      </c>
    </row>
    <row r="33" spans="1:5" x14ac:dyDescent="0.3">
      <c r="A33" s="22" t="s">
        <v>82</v>
      </c>
      <c r="B33">
        <v>1854242</v>
      </c>
      <c r="C33">
        <v>2093897</v>
      </c>
      <c r="D33">
        <v>1584133</v>
      </c>
      <c r="E33">
        <v>5532272</v>
      </c>
    </row>
    <row r="36" spans="1:5" x14ac:dyDescent="0.3">
      <c r="A36" s="23" t="s">
        <v>79</v>
      </c>
      <c r="B36" s="23" t="s">
        <v>80</v>
      </c>
    </row>
    <row r="37" spans="1:5" x14ac:dyDescent="0.3">
      <c r="A37" s="23" t="s">
        <v>81</v>
      </c>
      <c r="B37" t="s">
        <v>24</v>
      </c>
      <c r="C37" t="s">
        <v>26</v>
      </c>
      <c r="D37" t="s">
        <v>25</v>
      </c>
      <c r="E37" t="s">
        <v>82</v>
      </c>
    </row>
    <row r="38" spans="1:5" x14ac:dyDescent="0.3">
      <c r="A38" s="22" t="s">
        <v>16</v>
      </c>
      <c r="D38">
        <v>392227</v>
      </c>
      <c r="E38">
        <v>392227</v>
      </c>
    </row>
    <row r="39" spans="1:5" x14ac:dyDescent="0.3">
      <c r="A39" s="22" t="s">
        <v>15</v>
      </c>
      <c r="B39">
        <v>172267</v>
      </c>
      <c r="D39">
        <v>197532</v>
      </c>
      <c r="E39">
        <v>369799</v>
      </c>
    </row>
    <row r="40" spans="1:5" x14ac:dyDescent="0.3">
      <c r="A40" s="22" t="s">
        <v>12</v>
      </c>
      <c r="B40">
        <v>185067</v>
      </c>
      <c r="C40">
        <v>172124</v>
      </c>
      <c r="D40">
        <v>186416</v>
      </c>
      <c r="E40">
        <v>543607</v>
      </c>
    </row>
    <row r="41" spans="1:5" x14ac:dyDescent="0.3">
      <c r="A41" s="22" t="s">
        <v>8</v>
      </c>
      <c r="B41">
        <v>428702</v>
      </c>
      <c r="D41">
        <v>172082</v>
      </c>
      <c r="E41">
        <v>600784</v>
      </c>
    </row>
    <row r="42" spans="1:5" x14ac:dyDescent="0.3">
      <c r="A42" s="22" t="s">
        <v>13</v>
      </c>
      <c r="B42">
        <v>144811</v>
      </c>
      <c r="C42">
        <v>180038</v>
      </c>
      <c r="E42">
        <v>324849</v>
      </c>
    </row>
    <row r="43" spans="1:5" x14ac:dyDescent="0.3">
      <c r="A43" s="22" t="s">
        <v>19</v>
      </c>
      <c r="B43">
        <v>121959</v>
      </c>
      <c r="C43">
        <v>313678</v>
      </c>
      <c r="E43">
        <v>435637</v>
      </c>
    </row>
    <row r="44" spans="1:5" x14ac:dyDescent="0.3">
      <c r="A44" s="22" t="s">
        <v>9</v>
      </c>
      <c r="D44">
        <v>143016</v>
      </c>
      <c r="E44">
        <v>143016</v>
      </c>
    </row>
    <row r="45" spans="1:5" x14ac:dyDescent="0.3">
      <c r="A45" s="22" t="s">
        <v>10</v>
      </c>
      <c r="D45">
        <v>196354</v>
      </c>
      <c r="E45">
        <v>196354</v>
      </c>
    </row>
    <row r="46" spans="1:5" x14ac:dyDescent="0.3">
      <c r="A46" s="22" t="s">
        <v>18</v>
      </c>
      <c r="B46">
        <v>155069</v>
      </c>
      <c r="C46">
        <v>487974</v>
      </c>
      <c r="D46">
        <v>231597</v>
      </c>
      <c r="E46">
        <v>874640</v>
      </c>
    </row>
    <row r="47" spans="1:5" x14ac:dyDescent="0.3">
      <c r="A47" s="22" t="s">
        <v>14</v>
      </c>
      <c r="C47">
        <v>150993</v>
      </c>
      <c r="D47">
        <v>109823</v>
      </c>
      <c r="E47">
        <v>260816</v>
      </c>
    </row>
    <row r="48" spans="1:5" x14ac:dyDescent="0.3">
      <c r="A48" s="22" t="s">
        <v>17</v>
      </c>
      <c r="C48">
        <v>133827</v>
      </c>
      <c r="D48">
        <v>187538</v>
      </c>
      <c r="E48">
        <v>321365</v>
      </c>
    </row>
    <row r="49" spans="1:5" x14ac:dyDescent="0.3">
      <c r="A49" s="22" t="s">
        <v>11</v>
      </c>
      <c r="B49">
        <v>306271</v>
      </c>
      <c r="C49">
        <v>125945</v>
      </c>
      <c r="D49">
        <v>365336</v>
      </c>
      <c r="E49">
        <v>797552</v>
      </c>
    </row>
    <row r="50" spans="1:5" x14ac:dyDescent="0.3">
      <c r="A50" s="22" t="s">
        <v>82</v>
      </c>
      <c r="B50">
        <v>1514146</v>
      </c>
      <c r="C50">
        <v>1564579</v>
      </c>
      <c r="D50">
        <v>2181921</v>
      </c>
      <c r="E50">
        <v>5260646</v>
      </c>
    </row>
    <row r="54" spans="1:5" x14ac:dyDescent="0.3">
      <c r="A54" s="23" t="s">
        <v>83</v>
      </c>
      <c r="B54" s="23" t="s">
        <v>80</v>
      </c>
    </row>
    <row r="55" spans="1:5" x14ac:dyDescent="0.3">
      <c r="A55" s="23" t="s">
        <v>81</v>
      </c>
      <c r="B55" t="s">
        <v>24</v>
      </c>
      <c r="C55" t="s">
        <v>26</v>
      </c>
      <c r="D55" t="s">
        <v>25</v>
      </c>
      <c r="E55" t="s">
        <v>82</v>
      </c>
    </row>
    <row r="56" spans="1:5" x14ac:dyDescent="0.3">
      <c r="A56" s="22" t="s">
        <v>16</v>
      </c>
      <c r="B56">
        <v>385902</v>
      </c>
      <c r="C56">
        <v>116717</v>
      </c>
      <c r="E56">
        <v>502619</v>
      </c>
    </row>
    <row r="57" spans="1:5" x14ac:dyDescent="0.3">
      <c r="A57" s="22" t="s">
        <v>15</v>
      </c>
      <c r="B57">
        <v>278594</v>
      </c>
      <c r="E57">
        <v>278594</v>
      </c>
    </row>
    <row r="58" spans="1:5" x14ac:dyDescent="0.3">
      <c r="A58" s="22" t="s">
        <v>12</v>
      </c>
      <c r="C58">
        <v>249607</v>
      </c>
      <c r="D58">
        <v>87955</v>
      </c>
      <c r="E58">
        <v>337562</v>
      </c>
    </row>
    <row r="59" spans="1:5" x14ac:dyDescent="0.3">
      <c r="A59" s="22" t="s">
        <v>8</v>
      </c>
      <c r="B59">
        <v>372819</v>
      </c>
      <c r="D59">
        <v>116576</v>
      </c>
      <c r="E59">
        <v>489395</v>
      </c>
    </row>
    <row r="60" spans="1:5" x14ac:dyDescent="0.3">
      <c r="A60" s="22" t="s">
        <v>13</v>
      </c>
      <c r="D60">
        <v>76910</v>
      </c>
      <c r="E60">
        <v>76910</v>
      </c>
    </row>
    <row r="61" spans="1:5" x14ac:dyDescent="0.3">
      <c r="A61" s="22" t="s">
        <v>19</v>
      </c>
      <c r="B61">
        <v>98295</v>
      </c>
      <c r="C61">
        <v>91677</v>
      </c>
      <c r="E61">
        <v>189972</v>
      </c>
    </row>
    <row r="62" spans="1:5" x14ac:dyDescent="0.3">
      <c r="A62" s="22" t="s">
        <v>9</v>
      </c>
      <c r="B62">
        <v>79662</v>
      </c>
      <c r="C62">
        <v>107220</v>
      </c>
      <c r="D62">
        <v>86850</v>
      </c>
      <c r="E62">
        <v>273732</v>
      </c>
    </row>
    <row r="63" spans="1:5" x14ac:dyDescent="0.3">
      <c r="A63" s="22" t="s">
        <v>10</v>
      </c>
      <c r="C63">
        <v>110111</v>
      </c>
      <c r="D63">
        <v>73051</v>
      </c>
      <c r="E63">
        <v>183162</v>
      </c>
    </row>
    <row r="64" spans="1:5" x14ac:dyDescent="0.3">
      <c r="A64" s="22" t="s">
        <v>18</v>
      </c>
      <c r="D64">
        <v>108756</v>
      </c>
      <c r="E64">
        <v>108756</v>
      </c>
    </row>
    <row r="65" spans="1:5" x14ac:dyDescent="0.3">
      <c r="A65" s="22" t="s">
        <v>14</v>
      </c>
      <c r="B65">
        <v>118702</v>
      </c>
      <c r="C65">
        <v>93132</v>
      </c>
      <c r="E65">
        <v>211834</v>
      </c>
    </row>
    <row r="66" spans="1:5" x14ac:dyDescent="0.3">
      <c r="A66" s="22" t="s">
        <v>17</v>
      </c>
      <c r="B66">
        <v>73561</v>
      </c>
      <c r="E66">
        <v>73561</v>
      </c>
    </row>
    <row r="67" spans="1:5" x14ac:dyDescent="0.3">
      <c r="A67" s="22" t="s">
        <v>11</v>
      </c>
      <c r="C67">
        <v>114078</v>
      </c>
      <c r="D67">
        <v>114357</v>
      </c>
      <c r="E67">
        <v>228435</v>
      </c>
    </row>
    <row r="68" spans="1:5" x14ac:dyDescent="0.3">
      <c r="A68" s="22" t="s">
        <v>82</v>
      </c>
      <c r="B68">
        <v>1407535</v>
      </c>
      <c r="C68">
        <v>882542</v>
      </c>
      <c r="D68">
        <v>664455</v>
      </c>
      <c r="E68">
        <v>2954532</v>
      </c>
    </row>
    <row r="71" spans="1:5" x14ac:dyDescent="0.3">
      <c r="A71" s="23" t="s">
        <v>83</v>
      </c>
      <c r="B71" s="23" t="s">
        <v>80</v>
      </c>
    </row>
    <row r="72" spans="1:5" x14ac:dyDescent="0.3">
      <c r="A72" s="23" t="s">
        <v>81</v>
      </c>
      <c r="B72" t="s">
        <v>24</v>
      </c>
      <c r="C72" t="s">
        <v>26</v>
      </c>
      <c r="D72" t="s">
        <v>25</v>
      </c>
      <c r="E72" t="s">
        <v>82</v>
      </c>
    </row>
    <row r="73" spans="1:5" x14ac:dyDescent="0.3">
      <c r="A73" s="22" t="s">
        <v>16</v>
      </c>
      <c r="B73">
        <v>99749</v>
      </c>
      <c r="C73">
        <v>95471</v>
      </c>
      <c r="D73">
        <v>71306</v>
      </c>
      <c r="E73">
        <v>266526</v>
      </c>
    </row>
    <row r="74" spans="1:5" x14ac:dyDescent="0.3">
      <c r="A74" s="22" t="s">
        <v>15</v>
      </c>
      <c r="B74">
        <v>72869</v>
      </c>
      <c r="C74">
        <v>187251</v>
      </c>
      <c r="E74">
        <v>260120</v>
      </c>
    </row>
    <row r="75" spans="1:5" x14ac:dyDescent="0.3">
      <c r="A75" s="22" t="s">
        <v>12</v>
      </c>
      <c r="B75">
        <v>369309</v>
      </c>
      <c r="C75">
        <v>75895</v>
      </c>
      <c r="D75">
        <v>177898</v>
      </c>
      <c r="E75">
        <v>623102</v>
      </c>
    </row>
    <row r="76" spans="1:5" x14ac:dyDescent="0.3">
      <c r="A76" s="22" t="s">
        <v>8</v>
      </c>
      <c r="B76">
        <v>74142</v>
      </c>
      <c r="C76">
        <v>210161</v>
      </c>
      <c r="E76">
        <v>284303</v>
      </c>
    </row>
    <row r="77" spans="1:5" x14ac:dyDescent="0.3">
      <c r="A77" s="22" t="s">
        <v>13</v>
      </c>
      <c r="B77">
        <v>82185</v>
      </c>
      <c r="C77">
        <v>72849</v>
      </c>
      <c r="D77">
        <v>70190</v>
      </c>
      <c r="E77">
        <v>225224</v>
      </c>
    </row>
    <row r="78" spans="1:5" x14ac:dyDescent="0.3">
      <c r="A78" s="22" t="s">
        <v>19</v>
      </c>
      <c r="B78">
        <v>115543</v>
      </c>
      <c r="E78">
        <v>115543</v>
      </c>
    </row>
    <row r="79" spans="1:5" x14ac:dyDescent="0.3">
      <c r="A79" s="22" t="s">
        <v>9</v>
      </c>
      <c r="C79">
        <v>189508</v>
      </c>
      <c r="E79">
        <v>189508</v>
      </c>
    </row>
    <row r="80" spans="1:5" x14ac:dyDescent="0.3">
      <c r="A80" s="22" t="s">
        <v>10</v>
      </c>
      <c r="B80">
        <v>95851</v>
      </c>
      <c r="C80">
        <v>244073</v>
      </c>
      <c r="E80">
        <v>339924</v>
      </c>
    </row>
    <row r="81" spans="1:5" x14ac:dyDescent="0.3">
      <c r="A81" s="22" t="s">
        <v>18</v>
      </c>
      <c r="C81">
        <v>99467</v>
      </c>
      <c r="E81">
        <v>99467</v>
      </c>
    </row>
    <row r="82" spans="1:5" x14ac:dyDescent="0.3">
      <c r="A82" s="22" t="s">
        <v>14</v>
      </c>
      <c r="B82">
        <v>86646</v>
      </c>
      <c r="D82">
        <v>187611</v>
      </c>
      <c r="E82">
        <v>274257</v>
      </c>
    </row>
    <row r="83" spans="1:5" x14ac:dyDescent="0.3">
      <c r="A83" s="22" t="s">
        <v>17</v>
      </c>
      <c r="B83">
        <v>117280</v>
      </c>
      <c r="D83">
        <v>96105</v>
      </c>
      <c r="E83">
        <v>213385</v>
      </c>
    </row>
    <row r="84" spans="1:5" x14ac:dyDescent="0.3">
      <c r="A84" s="22" t="s">
        <v>11</v>
      </c>
      <c r="B84">
        <v>100355</v>
      </c>
      <c r="D84">
        <v>291095</v>
      </c>
      <c r="E84">
        <v>391450</v>
      </c>
    </row>
    <row r="85" spans="1:5" x14ac:dyDescent="0.3">
      <c r="A85" s="22" t="s">
        <v>82</v>
      </c>
      <c r="B85">
        <v>1213929</v>
      </c>
      <c r="C85">
        <v>1174675</v>
      </c>
      <c r="D85">
        <v>894205</v>
      </c>
      <c r="E85">
        <v>3282809</v>
      </c>
    </row>
    <row r="89" spans="1:5" x14ac:dyDescent="0.3">
      <c r="A89" s="23" t="s">
        <v>83</v>
      </c>
      <c r="B89" s="23" t="s">
        <v>80</v>
      </c>
    </row>
    <row r="90" spans="1:5" x14ac:dyDescent="0.3">
      <c r="A90" s="23" t="s">
        <v>81</v>
      </c>
      <c r="B90" t="s">
        <v>24</v>
      </c>
      <c r="C90" t="s">
        <v>26</v>
      </c>
      <c r="D90" t="s">
        <v>25</v>
      </c>
      <c r="E90" t="s">
        <v>82</v>
      </c>
    </row>
    <row r="91" spans="1:5" x14ac:dyDescent="0.3">
      <c r="A91" s="22" t="s">
        <v>16</v>
      </c>
      <c r="D91">
        <v>225221</v>
      </c>
      <c r="E91">
        <v>225221</v>
      </c>
    </row>
    <row r="92" spans="1:5" x14ac:dyDescent="0.3">
      <c r="A92" s="22" t="s">
        <v>15</v>
      </c>
      <c r="B92">
        <v>118136</v>
      </c>
      <c r="D92">
        <v>97122</v>
      </c>
      <c r="E92">
        <v>215258</v>
      </c>
    </row>
    <row r="93" spans="1:5" x14ac:dyDescent="0.3">
      <c r="A93" s="22" t="s">
        <v>12</v>
      </c>
      <c r="B93">
        <v>71679</v>
      </c>
      <c r="C93">
        <v>108069</v>
      </c>
      <c r="D93">
        <v>74735</v>
      </c>
      <c r="E93">
        <v>254483</v>
      </c>
    </row>
    <row r="94" spans="1:5" x14ac:dyDescent="0.3">
      <c r="A94" s="22" t="s">
        <v>8</v>
      </c>
      <c r="B94">
        <v>272233</v>
      </c>
      <c r="D94">
        <v>104754</v>
      </c>
      <c r="E94">
        <v>376987</v>
      </c>
    </row>
    <row r="95" spans="1:5" x14ac:dyDescent="0.3">
      <c r="A95" s="22" t="s">
        <v>13</v>
      </c>
      <c r="B95">
        <v>106208</v>
      </c>
      <c r="C95">
        <v>91777</v>
      </c>
      <c r="E95">
        <v>197985</v>
      </c>
    </row>
    <row r="96" spans="1:5" x14ac:dyDescent="0.3">
      <c r="A96" s="22" t="s">
        <v>19</v>
      </c>
      <c r="B96">
        <v>75530</v>
      </c>
      <c r="C96">
        <v>207155</v>
      </c>
      <c r="E96">
        <v>282685</v>
      </c>
    </row>
    <row r="97" spans="1:5" x14ac:dyDescent="0.3">
      <c r="A97" s="22" t="s">
        <v>9</v>
      </c>
      <c r="D97">
        <v>77400</v>
      </c>
      <c r="E97">
        <v>77400</v>
      </c>
    </row>
    <row r="98" spans="1:5" x14ac:dyDescent="0.3">
      <c r="A98" s="22" t="s">
        <v>10</v>
      </c>
      <c r="D98">
        <v>89115</v>
      </c>
      <c r="E98">
        <v>89115</v>
      </c>
    </row>
    <row r="99" spans="1:5" x14ac:dyDescent="0.3">
      <c r="A99" s="22" t="s">
        <v>18</v>
      </c>
      <c r="B99">
        <v>116352</v>
      </c>
      <c r="C99">
        <v>252747</v>
      </c>
      <c r="D99">
        <v>171607</v>
      </c>
      <c r="E99">
        <v>540706</v>
      </c>
    </row>
    <row r="100" spans="1:5" x14ac:dyDescent="0.3">
      <c r="A100" s="22" t="s">
        <v>14</v>
      </c>
      <c r="C100">
        <v>99592</v>
      </c>
      <c r="D100">
        <v>111975</v>
      </c>
      <c r="E100">
        <v>211567</v>
      </c>
    </row>
    <row r="101" spans="1:5" x14ac:dyDescent="0.3">
      <c r="A101" s="22" t="s">
        <v>17</v>
      </c>
      <c r="C101">
        <v>86198</v>
      </c>
      <c r="D101">
        <v>109504</v>
      </c>
      <c r="E101">
        <v>195702</v>
      </c>
    </row>
    <row r="102" spans="1:5" x14ac:dyDescent="0.3">
      <c r="A102" s="22" t="s">
        <v>11</v>
      </c>
      <c r="B102">
        <v>216641</v>
      </c>
      <c r="C102">
        <v>95316</v>
      </c>
      <c r="D102">
        <v>183384</v>
      </c>
      <c r="E102">
        <v>495341</v>
      </c>
    </row>
    <row r="103" spans="1:5" x14ac:dyDescent="0.3">
      <c r="A103" s="22" t="s">
        <v>82</v>
      </c>
      <c r="B103">
        <v>976779</v>
      </c>
      <c r="C103">
        <v>940854</v>
      </c>
      <c r="D103">
        <v>1244817</v>
      </c>
      <c r="E103">
        <v>3162450</v>
      </c>
    </row>
    <row r="107" spans="1:5" x14ac:dyDescent="0.3">
      <c r="A107" s="23" t="s">
        <v>84</v>
      </c>
      <c r="B107" s="23" t="s">
        <v>80</v>
      </c>
    </row>
    <row r="108" spans="1:5" x14ac:dyDescent="0.3">
      <c r="A108" s="23" t="s">
        <v>81</v>
      </c>
      <c r="B108" t="s">
        <v>24</v>
      </c>
      <c r="C108" t="s">
        <v>26</v>
      </c>
      <c r="D108" t="s">
        <v>25</v>
      </c>
      <c r="E108" t="s">
        <v>82</v>
      </c>
    </row>
    <row r="109" spans="1:5" x14ac:dyDescent="0.3">
      <c r="A109" s="22" t="s">
        <v>16</v>
      </c>
      <c r="B109">
        <v>256200</v>
      </c>
      <c r="C109">
        <v>38963</v>
      </c>
      <c r="E109">
        <v>295163</v>
      </c>
    </row>
    <row r="110" spans="1:5" x14ac:dyDescent="0.3">
      <c r="A110" s="22" t="s">
        <v>15</v>
      </c>
      <c r="B110">
        <v>167972</v>
      </c>
      <c r="E110">
        <v>167972</v>
      </c>
    </row>
    <row r="111" spans="1:5" x14ac:dyDescent="0.3">
      <c r="A111" s="22" t="s">
        <v>12</v>
      </c>
      <c r="C111">
        <v>127518</v>
      </c>
      <c r="D111">
        <v>98044</v>
      </c>
      <c r="E111">
        <v>225562</v>
      </c>
    </row>
    <row r="112" spans="1:5" x14ac:dyDescent="0.3">
      <c r="A112" s="22" t="s">
        <v>8</v>
      </c>
      <c r="B112">
        <v>261590</v>
      </c>
      <c r="D112">
        <v>37808</v>
      </c>
      <c r="E112">
        <v>299398</v>
      </c>
    </row>
    <row r="113" spans="1:5" x14ac:dyDescent="0.3">
      <c r="A113" s="22" t="s">
        <v>13</v>
      </c>
      <c r="D113">
        <v>121896</v>
      </c>
      <c r="E113">
        <v>121896</v>
      </c>
    </row>
    <row r="114" spans="1:5" x14ac:dyDescent="0.3">
      <c r="A114" s="22" t="s">
        <v>19</v>
      </c>
      <c r="B114">
        <v>28667</v>
      </c>
      <c r="C114">
        <v>9865</v>
      </c>
      <c r="E114">
        <v>38532</v>
      </c>
    </row>
    <row r="115" spans="1:5" x14ac:dyDescent="0.3">
      <c r="A115" s="22" t="s">
        <v>9</v>
      </c>
      <c r="B115">
        <v>49713</v>
      </c>
      <c r="C115">
        <v>84527</v>
      </c>
      <c r="D115">
        <v>19415</v>
      </c>
      <c r="E115">
        <v>153655</v>
      </c>
    </row>
    <row r="116" spans="1:5" x14ac:dyDescent="0.3">
      <c r="A116" s="22" t="s">
        <v>10</v>
      </c>
      <c r="C116">
        <v>67958</v>
      </c>
      <c r="D116">
        <v>46457</v>
      </c>
      <c r="E116">
        <v>114415</v>
      </c>
    </row>
    <row r="117" spans="1:5" x14ac:dyDescent="0.3">
      <c r="A117" s="22" t="s">
        <v>18</v>
      </c>
      <c r="D117">
        <v>35669</v>
      </c>
      <c r="E117">
        <v>35669</v>
      </c>
    </row>
    <row r="118" spans="1:5" x14ac:dyDescent="0.3">
      <c r="A118" s="22" t="s">
        <v>14</v>
      </c>
      <c r="B118">
        <v>4717</v>
      </c>
      <c r="C118">
        <v>32219</v>
      </c>
      <c r="E118">
        <v>36936</v>
      </c>
    </row>
    <row r="119" spans="1:5" x14ac:dyDescent="0.3">
      <c r="A119" s="22" t="s">
        <v>17</v>
      </c>
      <c r="B119">
        <v>65099</v>
      </c>
      <c r="E119">
        <v>65099</v>
      </c>
    </row>
    <row r="120" spans="1:5" x14ac:dyDescent="0.3">
      <c r="A120" s="22" t="s">
        <v>11</v>
      </c>
      <c r="C120">
        <v>40262</v>
      </c>
      <c r="D120">
        <v>71845</v>
      </c>
      <c r="E120">
        <v>112107</v>
      </c>
    </row>
    <row r="121" spans="1:5" x14ac:dyDescent="0.3">
      <c r="A121" s="22" t="s">
        <v>82</v>
      </c>
      <c r="B121">
        <v>833958</v>
      </c>
      <c r="C121">
        <v>401312</v>
      </c>
      <c r="D121">
        <v>431134</v>
      </c>
      <c r="E121">
        <v>1666404</v>
      </c>
    </row>
    <row r="124" spans="1:5" x14ac:dyDescent="0.3">
      <c r="A124" s="23" t="s">
        <v>84</v>
      </c>
      <c r="B124" s="23" t="s">
        <v>80</v>
      </c>
    </row>
    <row r="125" spans="1:5" x14ac:dyDescent="0.3">
      <c r="A125" s="23" t="s">
        <v>81</v>
      </c>
      <c r="B125" t="s">
        <v>24</v>
      </c>
      <c r="C125" t="s">
        <v>26</v>
      </c>
      <c r="D125" t="s">
        <v>25</v>
      </c>
      <c r="E125" t="s">
        <v>82</v>
      </c>
    </row>
    <row r="126" spans="1:5" x14ac:dyDescent="0.3">
      <c r="A126" s="22" t="s">
        <v>16</v>
      </c>
      <c r="B126">
        <v>70564</v>
      </c>
      <c r="C126">
        <v>53644</v>
      </c>
      <c r="D126">
        <v>58774</v>
      </c>
      <c r="E126">
        <v>182982</v>
      </c>
    </row>
    <row r="127" spans="1:5" x14ac:dyDescent="0.3">
      <c r="A127" s="22" t="s">
        <v>15</v>
      </c>
      <c r="B127">
        <v>104636</v>
      </c>
      <c r="C127">
        <v>142616</v>
      </c>
      <c r="E127">
        <v>247252</v>
      </c>
    </row>
    <row r="128" spans="1:5" x14ac:dyDescent="0.3">
      <c r="A128" s="22" t="s">
        <v>12</v>
      </c>
      <c r="B128">
        <v>183793</v>
      </c>
      <c r="C128">
        <v>100318</v>
      </c>
      <c r="D128">
        <v>141422</v>
      </c>
      <c r="E128">
        <v>425533</v>
      </c>
    </row>
    <row r="129" spans="1:5" x14ac:dyDescent="0.3">
      <c r="A129" s="22" t="s">
        <v>8</v>
      </c>
      <c r="B129">
        <v>57951</v>
      </c>
      <c r="C129">
        <v>110755</v>
      </c>
      <c r="E129">
        <v>168706</v>
      </c>
    </row>
    <row r="130" spans="1:5" x14ac:dyDescent="0.3">
      <c r="A130" s="22" t="s">
        <v>13</v>
      </c>
      <c r="B130">
        <v>104622</v>
      </c>
      <c r="C130">
        <v>124530</v>
      </c>
      <c r="D130">
        <v>96045</v>
      </c>
      <c r="E130">
        <v>325197</v>
      </c>
    </row>
    <row r="131" spans="1:5" x14ac:dyDescent="0.3">
      <c r="A131" s="22" t="s">
        <v>19</v>
      </c>
      <c r="B131">
        <v>4513</v>
      </c>
      <c r="E131">
        <v>4513</v>
      </c>
    </row>
    <row r="132" spans="1:5" x14ac:dyDescent="0.3">
      <c r="A132" s="22" t="s">
        <v>9</v>
      </c>
      <c r="C132">
        <v>116736</v>
      </c>
      <c r="E132">
        <v>116736</v>
      </c>
    </row>
    <row r="133" spans="1:5" x14ac:dyDescent="0.3">
      <c r="A133" s="22" t="s">
        <v>10</v>
      </c>
      <c r="B133">
        <v>44546</v>
      </c>
      <c r="C133">
        <v>267397</v>
      </c>
      <c r="E133">
        <v>311943</v>
      </c>
    </row>
    <row r="134" spans="1:5" x14ac:dyDescent="0.3">
      <c r="A134" s="22" t="s">
        <v>18</v>
      </c>
      <c r="C134">
        <v>3226</v>
      </c>
      <c r="E134">
        <v>3226</v>
      </c>
    </row>
    <row r="135" spans="1:5" x14ac:dyDescent="0.3">
      <c r="A135" s="22" t="s">
        <v>14</v>
      </c>
      <c r="B135">
        <v>43660</v>
      </c>
      <c r="D135">
        <v>98289</v>
      </c>
      <c r="E135">
        <v>141949</v>
      </c>
    </row>
    <row r="136" spans="1:5" x14ac:dyDescent="0.3">
      <c r="A136" s="22" t="s">
        <v>17</v>
      </c>
      <c r="B136">
        <v>22674</v>
      </c>
      <c r="D136">
        <v>21942</v>
      </c>
      <c r="E136">
        <v>44616</v>
      </c>
    </row>
    <row r="137" spans="1:5" x14ac:dyDescent="0.3">
      <c r="A137" s="22" t="s">
        <v>11</v>
      </c>
      <c r="B137">
        <v>3354</v>
      </c>
      <c r="D137">
        <v>273456</v>
      </c>
      <c r="E137">
        <v>276810</v>
      </c>
    </row>
    <row r="138" spans="1:5" x14ac:dyDescent="0.3">
      <c r="A138" s="22" t="s">
        <v>82</v>
      </c>
      <c r="B138">
        <v>640313</v>
      </c>
      <c r="C138">
        <v>919222</v>
      </c>
      <c r="D138">
        <v>689928</v>
      </c>
      <c r="E138">
        <v>2249463</v>
      </c>
    </row>
    <row r="142" spans="1:5" x14ac:dyDescent="0.3">
      <c r="A142" s="23" t="s">
        <v>84</v>
      </c>
      <c r="B142" s="23" t="s">
        <v>80</v>
      </c>
    </row>
    <row r="143" spans="1:5" x14ac:dyDescent="0.3">
      <c r="A143" s="23" t="s">
        <v>81</v>
      </c>
      <c r="B143" t="s">
        <v>24</v>
      </c>
      <c r="C143" t="s">
        <v>26</v>
      </c>
      <c r="D143" t="s">
        <v>25</v>
      </c>
      <c r="E143" t="s">
        <v>82</v>
      </c>
    </row>
    <row r="144" spans="1:5" x14ac:dyDescent="0.3">
      <c r="A144" s="22" t="s">
        <v>16</v>
      </c>
      <c r="D144">
        <v>167006</v>
      </c>
      <c r="E144">
        <v>167006</v>
      </c>
    </row>
    <row r="145" spans="1:5" x14ac:dyDescent="0.3">
      <c r="A145" s="22" t="s">
        <v>15</v>
      </c>
      <c r="B145">
        <v>54131</v>
      </c>
      <c r="D145">
        <v>100410</v>
      </c>
      <c r="E145">
        <v>154541</v>
      </c>
    </row>
    <row r="146" spans="1:5" x14ac:dyDescent="0.3">
      <c r="A146" s="22" t="s">
        <v>12</v>
      </c>
      <c r="B146">
        <v>113388</v>
      </c>
      <c r="C146">
        <v>64055</v>
      </c>
      <c r="D146">
        <v>111681</v>
      </c>
      <c r="E146">
        <v>289124</v>
      </c>
    </row>
    <row r="147" spans="1:5" x14ac:dyDescent="0.3">
      <c r="A147" s="22" t="s">
        <v>8</v>
      </c>
      <c r="B147">
        <v>156469</v>
      </c>
      <c r="D147">
        <v>67328</v>
      </c>
      <c r="E147">
        <v>223797</v>
      </c>
    </row>
    <row r="148" spans="1:5" x14ac:dyDescent="0.3">
      <c r="A148" s="22" t="s">
        <v>13</v>
      </c>
      <c r="B148">
        <v>38603</v>
      </c>
      <c r="C148">
        <v>88261</v>
      </c>
      <c r="E148">
        <v>126864</v>
      </c>
    </row>
    <row r="149" spans="1:5" x14ac:dyDescent="0.3">
      <c r="A149" s="22" t="s">
        <v>19</v>
      </c>
      <c r="B149">
        <v>46429</v>
      </c>
      <c r="C149">
        <v>106523</v>
      </c>
      <c r="E149">
        <v>152952</v>
      </c>
    </row>
    <row r="150" spans="1:5" x14ac:dyDescent="0.3">
      <c r="A150" s="22" t="s">
        <v>9</v>
      </c>
      <c r="D150">
        <v>65616</v>
      </c>
      <c r="E150">
        <v>65616</v>
      </c>
    </row>
    <row r="151" spans="1:5" x14ac:dyDescent="0.3">
      <c r="A151" s="22" t="s">
        <v>10</v>
      </c>
      <c r="D151">
        <v>107239</v>
      </c>
      <c r="E151">
        <v>107239</v>
      </c>
    </row>
    <row r="152" spans="1:5" x14ac:dyDescent="0.3">
      <c r="A152" s="22" t="s">
        <v>18</v>
      </c>
      <c r="B152">
        <v>38717</v>
      </c>
      <c r="C152">
        <v>235227</v>
      </c>
      <c r="D152">
        <v>59990</v>
      </c>
      <c r="E152">
        <v>333934</v>
      </c>
    </row>
    <row r="153" spans="1:5" x14ac:dyDescent="0.3">
      <c r="A153" s="22" t="s">
        <v>14</v>
      </c>
      <c r="C153">
        <v>51401</v>
      </c>
      <c r="D153">
        <v>-2152</v>
      </c>
      <c r="E153">
        <v>49249</v>
      </c>
    </row>
    <row r="154" spans="1:5" x14ac:dyDescent="0.3">
      <c r="A154" s="22" t="s">
        <v>17</v>
      </c>
      <c r="C154">
        <v>47629</v>
      </c>
      <c r="D154">
        <v>78034</v>
      </c>
      <c r="E154">
        <v>125663</v>
      </c>
    </row>
    <row r="155" spans="1:5" x14ac:dyDescent="0.3">
      <c r="A155" s="22" t="s">
        <v>11</v>
      </c>
      <c r="B155">
        <v>89630</v>
      </c>
      <c r="C155">
        <v>30629</v>
      </c>
      <c r="D155">
        <v>181952</v>
      </c>
      <c r="E155">
        <v>302211</v>
      </c>
    </row>
    <row r="156" spans="1:5" x14ac:dyDescent="0.3">
      <c r="A156" s="22" t="s">
        <v>82</v>
      </c>
      <c r="B156">
        <v>537367</v>
      </c>
      <c r="C156">
        <v>623725</v>
      </c>
      <c r="D156">
        <v>937104</v>
      </c>
      <c r="E156">
        <v>2098196</v>
      </c>
    </row>
    <row r="160" spans="1:5" x14ac:dyDescent="0.3">
      <c r="A160" s="23" t="s">
        <v>85</v>
      </c>
      <c r="B160" s="23" t="s">
        <v>80</v>
      </c>
    </row>
    <row r="161" spans="1:4" x14ac:dyDescent="0.3">
      <c r="A161" s="23" t="s">
        <v>81</v>
      </c>
      <c r="B161">
        <v>2022</v>
      </c>
      <c r="C161">
        <v>2023</v>
      </c>
      <c r="D161">
        <v>2024</v>
      </c>
    </row>
    <row r="162" spans="1:4" x14ac:dyDescent="0.3">
      <c r="A162" s="22" t="s">
        <v>16</v>
      </c>
      <c r="B162">
        <v>172</v>
      </c>
      <c r="C162">
        <v>115</v>
      </c>
      <c r="D162">
        <v>93</v>
      </c>
    </row>
    <row r="163" spans="1:4" x14ac:dyDescent="0.3">
      <c r="A163" s="22" t="s">
        <v>15</v>
      </c>
      <c r="B163">
        <v>70</v>
      </c>
      <c r="C163">
        <v>103</v>
      </c>
      <c r="D163">
        <v>78</v>
      </c>
    </row>
    <row r="164" spans="1:4" x14ac:dyDescent="0.3">
      <c r="A164" s="22" t="s">
        <v>12</v>
      </c>
      <c r="B164">
        <v>118</v>
      </c>
      <c r="C164">
        <v>254</v>
      </c>
      <c r="D164">
        <v>136</v>
      </c>
    </row>
    <row r="165" spans="1:4" x14ac:dyDescent="0.3">
      <c r="A165" s="22" t="s">
        <v>8</v>
      </c>
      <c r="B165">
        <v>127</v>
      </c>
      <c r="C165">
        <v>103</v>
      </c>
      <c r="D165">
        <v>143</v>
      </c>
    </row>
    <row r="166" spans="1:4" x14ac:dyDescent="0.3">
      <c r="A166" s="22" t="s">
        <v>13</v>
      </c>
      <c r="B166">
        <v>23</v>
      </c>
      <c r="C166">
        <v>104</v>
      </c>
      <c r="D166">
        <v>35</v>
      </c>
    </row>
    <row r="167" spans="1:4" x14ac:dyDescent="0.3">
      <c r="A167" s="22" t="s">
        <v>19</v>
      </c>
      <c r="B167">
        <v>79</v>
      </c>
      <c r="C167">
        <v>54</v>
      </c>
      <c r="D167">
        <v>104</v>
      </c>
    </row>
    <row r="168" spans="1:4" x14ac:dyDescent="0.3">
      <c r="A168" s="22" t="s">
        <v>9</v>
      </c>
      <c r="B168">
        <v>78</v>
      </c>
      <c r="C168">
        <v>77</v>
      </c>
      <c r="D168">
        <v>44</v>
      </c>
    </row>
    <row r="169" spans="1:4" x14ac:dyDescent="0.3">
      <c r="A169" s="22" t="s">
        <v>10</v>
      </c>
      <c r="B169">
        <v>101</v>
      </c>
      <c r="C169">
        <v>114</v>
      </c>
      <c r="D169">
        <v>49</v>
      </c>
    </row>
    <row r="170" spans="1:4" x14ac:dyDescent="0.3">
      <c r="A170" s="22" t="s">
        <v>18</v>
      </c>
      <c r="B170">
        <v>18</v>
      </c>
      <c r="C170">
        <v>37</v>
      </c>
      <c r="D170">
        <v>201</v>
      </c>
    </row>
    <row r="171" spans="1:4" x14ac:dyDescent="0.3">
      <c r="A171" s="22" t="s">
        <v>14</v>
      </c>
      <c r="B171">
        <v>76</v>
      </c>
      <c r="C171">
        <v>68</v>
      </c>
      <c r="D171">
        <v>47</v>
      </c>
    </row>
    <row r="172" spans="1:4" x14ac:dyDescent="0.3">
      <c r="A172" s="22" t="s">
        <v>17</v>
      </c>
      <c r="B172">
        <v>48</v>
      </c>
      <c r="C172">
        <v>82</v>
      </c>
      <c r="D172">
        <v>48</v>
      </c>
    </row>
    <row r="173" spans="1:4" x14ac:dyDescent="0.3">
      <c r="A173" s="22" t="s">
        <v>11</v>
      </c>
      <c r="B173">
        <v>83</v>
      </c>
      <c r="C173">
        <v>157</v>
      </c>
      <c r="D173">
        <v>220</v>
      </c>
    </row>
    <row r="176" spans="1:4" x14ac:dyDescent="0.3">
      <c r="A176" s="23" t="s">
        <v>85</v>
      </c>
      <c r="B176" s="23" t="s">
        <v>80</v>
      </c>
    </row>
    <row r="177" spans="1:4" x14ac:dyDescent="0.3">
      <c r="A177" s="23" t="s">
        <v>81</v>
      </c>
      <c r="B177">
        <v>2022</v>
      </c>
      <c r="C177">
        <v>2023</v>
      </c>
      <c r="D177">
        <v>2024</v>
      </c>
    </row>
    <row r="178" spans="1:4" x14ac:dyDescent="0.3">
      <c r="A178" s="22" t="s">
        <v>21</v>
      </c>
      <c r="B178">
        <v>223</v>
      </c>
      <c r="C178">
        <v>147</v>
      </c>
      <c r="D178">
        <v>259</v>
      </c>
    </row>
    <row r="179" spans="1:4" x14ac:dyDescent="0.3">
      <c r="A179" s="22" t="s">
        <v>23</v>
      </c>
      <c r="B179">
        <v>348</v>
      </c>
      <c r="C179">
        <v>379</v>
      </c>
      <c r="D179">
        <v>215</v>
      </c>
    </row>
    <row r="180" spans="1:4" x14ac:dyDescent="0.3">
      <c r="A180" s="22" t="s">
        <v>22</v>
      </c>
      <c r="B180">
        <v>310</v>
      </c>
      <c r="C180">
        <v>242</v>
      </c>
      <c r="D180">
        <v>502</v>
      </c>
    </row>
    <row r="181" spans="1:4" x14ac:dyDescent="0.3">
      <c r="A181" s="22" t="s">
        <v>20</v>
      </c>
      <c r="B181">
        <v>112</v>
      </c>
      <c r="C181">
        <v>500</v>
      </c>
      <c r="D181">
        <v>222</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Row Data</vt:lpstr>
      <vt:lpstr>Data Cleaning</vt:lpstr>
      <vt:lpstr>Maths Formulas</vt:lpstr>
      <vt:lpstr>Statistics Formulas</vt:lpstr>
      <vt:lpstr>XLOOKUP</vt:lpstr>
      <vt:lpstr>2022</vt:lpstr>
      <vt:lpstr>2023</vt:lpstr>
      <vt:lpstr>2024</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dc:creator>
  <cp:lastModifiedBy>Omkar shinde</cp:lastModifiedBy>
  <dcterms:created xsi:type="dcterms:W3CDTF">2025-07-16T04:40:06Z</dcterms:created>
  <dcterms:modified xsi:type="dcterms:W3CDTF">2025-07-28T02:43:24Z</dcterms:modified>
</cp:coreProperties>
</file>