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kar_PC\Downloads\CS_513-A_FinalExam\"/>
    </mc:Choice>
  </mc:AlternateContent>
  <xr:revisionPtr revIDLastSave="0" documentId="13_ncr:1_{8C6E88D1-68EE-4089-A271-A149FF6BA1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2" l="1"/>
  <c r="F31" i="2"/>
  <c r="F32" i="2"/>
  <c r="F33" i="2"/>
  <c r="F34" i="2"/>
  <c r="F30" i="2"/>
  <c r="F19" i="2"/>
  <c r="F18" i="2"/>
  <c r="F22" i="2"/>
  <c r="F21" i="2"/>
  <c r="F20" i="2"/>
  <c r="F23" i="2" l="1"/>
  <c r="F25" i="2" s="1"/>
  <c r="L54" i="2"/>
  <c r="L53" i="2"/>
  <c r="L52" i="2"/>
  <c r="B44" i="2" l="1"/>
  <c r="F44" i="2" s="1"/>
  <c r="L41" i="2"/>
  <c r="L42" i="2"/>
  <c r="L40" i="2"/>
  <c r="N28" i="2"/>
  <c r="N29" i="2"/>
  <c r="N27" i="2"/>
  <c r="L27" i="2"/>
  <c r="F35" i="2" l="1"/>
  <c r="F37" i="2" s="1"/>
  <c r="B45" i="2" l="1"/>
  <c r="F45" i="2" s="1"/>
  <c r="F46" i="2" s="1"/>
  <c r="F48" i="2" s="1"/>
  <c r="K16" i="2" s="1"/>
  <c r="M19" i="2" s="1"/>
  <c r="L29" i="2" l="1"/>
  <c r="L28" i="2"/>
  <c r="M23" i="2" l="1"/>
  <c r="N37" i="2" l="1"/>
  <c r="N49" i="2"/>
  <c r="M27" i="2"/>
  <c r="O27" i="2" s="1"/>
  <c r="M28" i="2"/>
  <c r="O28" i="2" s="1"/>
  <c r="M29" i="2"/>
  <c r="O29" i="2" s="1"/>
  <c r="M56" i="2" l="1"/>
  <c r="O56" i="2" s="1"/>
  <c r="M43" i="2"/>
  <c r="O43" i="2" s="1"/>
  <c r="M52" i="2"/>
  <c r="O52" i="2" s="1"/>
  <c r="M54" i="2"/>
  <c r="O54" i="2" s="1"/>
  <c r="M44" i="2"/>
  <c r="O44" i="2" s="1"/>
  <c r="M42" i="2"/>
  <c r="O42" i="2" s="1"/>
  <c r="M53" i="2"/>
  <c r="O53" i="2" s="1"/>
  <c r="M40" i="2"/>
  <c r="O40" i="2" s="1"/>
  <c r="M55" i="2"/>
  <c r="O55" i="2" s="1"/>
  <c r="M41" i="2"/>
  <c r="O41" i="2" s="1"/>
</calcChain>
</file>

<file path=xl/sharedStrings.xml><?xml version="1.0" encoding="utf-8"?>
<sst xmlns="http://schemas.openxmlformats.org/spreadsheetml/2006/main" count="114" uniqueCount="39">
  <si>
    <t xml:space="preserve"> </t>
  </si>
  <si>
    <t>Predicted</t>
  </si>
  <si>
    <t>Actual</t>
  </si>
  <si>
    <t>A</t>
  </si>
  <si>
    <t>B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</si>
  <si>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</si>
  <si>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</si>
  <si>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</si>
  <si>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</si>
  <si>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</si>
  <si>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</si>
  <si>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</si>
  <si>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</si>
  <si>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</si>
  <si>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</si>
  <si>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(1/(1+exp(-x))=</t>
  </si>
  <si>
    <t>xx</t>
  </si>
  <si>
    <t>z</t>
  </si>
  <si>
    <t>diff=</t>
  </si>
  <si>
    <t>Actual - Predicted</t>
  </si>
  <si>
    <t>Learning factor=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</si>
  <si>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</si>
  <si>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</si>
  <si>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</si>
  <si>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</si>
  <si>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</si>
  <si>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</si>
  <si>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</si>
  <si>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</si>
  <si>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</si>
  <si>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</si>
  <si>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Actual Ox=</t>
  </si>
  <si>
    <t>Node 4</t>
  </si>
  <si>
    <t>Predicted Oz=</t>
  </si>
  <si>
    <t>Q-5</t>
  </si>
  <si>
    <t>Section : CS 513-A</t>
  </si>
  <si>
    <t>Input</t>
  </si>
  <si>
    <t>Name : Omkar Sinha</t>
  </si>
  <si>
    <t>CWID : 10468312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</si>
</sst>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theme="5"/>
      <name val="Arial"/>
      <family val="2"/>
    </font>
    <font>
      <sz val="10"/>
      <color theme="3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5" fillId="0" borderId="0" xfId="0" applyFont="1"/>
    <xf numFmtId="0" fontId="0" fillId="0" borderId="0" xfId="0" applyFill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/>
    <xf numFmtId="166" fontId="5" fillId="0" borderId="5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5" fillId="0" borderId="5" xfId="0" applyFont="1" applyBorder="1"/>
    <xf numFmtId="0" fontId="7" fillId="3" borderId="6" xfId="0" applyFont="1" applyFill="1" applyBorder="1"/>
    <xf numFmtId="0" fontId="0" fillId="3" borderId="6" xfId="0" applyFill="1" applyBorder="1"/>
    <xf numFmtId="165" fontId="7" fillId="3" borderId="6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5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3" xfId="0" applyFont="1" applyFill="1" applyBorder="1"/>
    <xf numFmtId="165" fontId="7" fillId="4" borderId="4" xfId="0" applyNumberFormat="1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" xfId="0" applyNumberFormat="1" applyFill="1" applyBorder="1"/>
    <xf numFmtId="0" fontId="6" fillId="4" borderId="0" xfId="0" applyFont="1" applyFill="1"/>
    <xf numFmtId="0" fontId="6" fillId="4" borderId="5" xfId="0" applyFont="1" applyFill="1" applyBorder="1" applyAlignment="1">
      <alignment horizontal="center"/>
    </xf>
    <xf numFmtId="2" fontId="0" fillId="5" borderId="5" xfId="0" applyNumberFormat="1" applyFill="1" applyBorder="1"/>
    <xf numFmtId="0" fontId="0" fillId="4" borderId="0" xfId="0" applyFill="1"/>
    <xf numFmtId="0" fontId="0" fillId="5" borderId="0" xfId="0" applyFill="1"/>
    <xf numFmtId="0" fontId="8" fillId="6" borderId="0" xfId="0" applyFont="1" applyFill="1" applyAlignment="1"/>
    <xf numFmtId="0" fontId="12" fillId="6" borderId="0" xfId="0" applyFont="1" applyFill="1" applyAlignment="1"/>
    <xf numFmtId="0" fontId="14" fillId="6" borderId="0" xfId="0" applyFont="1" applyFill="1" applyAlignment="1"/>
    <xf numFmtId="0" fontId="15" fillId="6" borderId="0" xfId="0" applyFont="1" applyFill="1" applyAlignment="1"/>
    <xf numFmtId="0" fontId="15" fillId="6" borderId="0" xfId="0" applyFont="1" applyFill="1" applyAlignment="1">
      <alignment horizontal="right"/>
    </xf>
    <xf numFmtId="0" fontId="15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60960</xdr:rowOff>
        </xdr:from>
        <xdr:to>
          <xdr:col>11</xdr:col>
          <xdr:colOff>662940</xdr:colOff>
          <xdr:row>11</xdr:row>
          <xdr:rowOff>60960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822960</xdr:colOff>
          <xdr:row>6</xdr:row>
          <xdr:rowOff>99060</xdr:rowOff>
        </xdr:from>
        <xdr:to>
          <xdr:col>4</xdr:col>
          <xdr:colOff>129540</xdr:colOff>
          <xdr:row>9</xdr:row>
          <xdr:rowOff>137160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xdr:twoCellAnchor>
    <xdr:from>
      <xdr:col>16</xdr:col>
      <xdr:colOff>85725</xdr:colOff>
      <xdr:row>16</xdr:row>
      <xdr:rowOff>28575</xdr:rowOff>
    </xdr:from>
    <xdr:to>
      <xdr:col>17</xdr:col>
      <xdr:colOff>504825</xdr:colOff>
      <xdr:row>19</xdr:row>
      <xdr:rowOff>38100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812925" y="2124075"/>
          <a:ext cx="10287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21</xdr:row>
      <xdr:rowOff>95250</xdr:rowOff>
    </xdr:from>
    <xdr:to>
      <xdr:col>17</xdr:col>
      <xdr:colOff>504825</xdr:colOff>
      <xdr:row>24</xdr:row>
      <xdr:rowOff>104775</xdr:rowOff>
    </xdr:to>
    <xdr:sp macro="" textlink="">
      <xdr:nvSpPr>
        <xdr:cNvPr id="5" name="Oval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12925" y="2851150"/>
          <a:ext cx="10287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26</xdr:row>
      <xdr:rowOff>0</xdr:rowOff>
    </xdr:from>
    <xdr:to>
      <xdr:col>17</xdr:col>
      <xdr:colOff>504825</xdr:colOff>
      <xdr:row>29</xdr:row>
      <xdr:rowOff>9525</xdr:rowOff>
    </xdr:to>
    <xdr:sp macro="" textlink="">
      <xdr:nvSpPr>
        <xdr:cNvPr id="6" name="Oval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812925" y="3581400"/>
          <a:ext cx="1028700" cy="4984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18</xdr:row>
      <xdr:rowOff>123825</xdr:rowOff>
    </xdr:from>
    <xdr:to>
      <xdr:col>22</xdr:col>
      <xdr:colOff>504825</xdr:colOff>
      <xdr:row>22</xdr:row>
      <xdr:rowOff>133350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5286375" y="2549525"/>
          <a:ext cx="10287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20</xdr:col>
      <xdr:colOff>590550</xdr:colOff>
      <xdr:row>24</xdr:row>
      <xdr:rowOff>133350</xdr:rowOff>
    </xdr:from>
    <xdr:to>
      <xdr:col>22</xdr:col>
      <xdr:colOff>400050</xdr:colOff>
      <xdr:row>27</xdr:row>
      <xdr:rowOff>142875</xdr:rowOff>
    </xdr:to>
    <xdr:sp macro="" textlink="">
      <xdr:nvSpPr>
        <xdr:cNvPr id="8" name="Oval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5060950" y="3384550"/>
          <a:ext cx="114935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17</xdr:col>
      <xdr:colOff>415925</xdr:colOff>
      <xdr:row>17</xdr:row>
      <xdr:rowOff>69850</xdr:rowOff>
    </xdr:from>
    <xdr:to>
      <xdr:col>21</xdr:col>
      <xdr:colOff>92075</xdr:colOff>
      <xdr:row>19</xdr:row>
      <xdr:rowOff>141288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2752725" y="2330450"/>
          <a:ext cx="2540000" cy="40163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495300</xdr:colOff>
      <xdr:row>17</xdr:row>
      <xdr:rowOff>152400</xdr:rowOff>
    </xdr:from>
    <xdr:to>
      <xdr:col>20</xdr:col>
      <xdr:colOff>581025</xdr:colOff>
      <xdr:row>26</xdr:row>
      <xdr:rowOff>47625</xdr:rowOff>
    </xdr:to>
    <xdr:sp macro="" textlink="">
      <xdr:nvSpPr>
        <xdr:cNvPr id="10" name="Line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2832100" y="2413000"/>
          <a:ext cx="2219325" cy="1216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501697</xdr:colOff>
      <xdr:row>21</xdr:row>
      <xdr:rowOff>54303</xdr:rowOff>
    </xdr:from>
    <xdr:to>
      <xdr:col>21</xdr:col>
      <xdr:colOff>44497</xdr:colOff>
      <xdr:row>22</xdr:row>
      <xdr:rowOff>159672</xdr:rowOff>
    </xdr:to>
    <xdr:sp macro="" textlink="">
      <xdr:nvSpPr>
        <xdr:cNvPr id="11" name="Lin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V="1">
          <a:off x="17677978" y="4145830"/>
          <a:ext cx="1982701" cy="333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457200</xdr:colOff>
      <xdr:row>23</xdr:row>
      <xdr:rowOff>9525</xdr:rowOff>
    </xdr:from>
    <xdr:to>
      <xdr:col>20</xdr:col>
      <xdr:colOff>590550</xdr:colOff>
      <xdr:row>26</xdr:row>
      <xdr:rowOff>38100</xdr:rowOff>
    </xdr:to>
    <xdr:sp macro="" textlink="">
      <xdr:nvSpPr>
        <xdr:cNvPr id="12" name="Line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2794000" y="3095625"/>
          <a:ext cx="226695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485775</xdr:colOff>
      <xdr:row>26</xdr:row>
      <xdr:rowOff>38100</xdr:rowOff>
    </xdr:from>
    <xdr:to>
      <xdr:col>20</xdr:col>
      <xdr:colOff>590550</xdr:colOff>
      <xdr:row>27</xdr:row>
      <xdr:rowOff>85725</xdr:rowOff>
    </xdr:to>
    <xdr:sp macro="" textlink="">
      <xdr:nvSpPr>
        <xdr:cNvPr id="13" name="Line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2822575" y="3619500"/>
          <a:ext cx="2238375" cy="212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485775</xdr:colOff>
      <xdr:row>21</xdr:row>
      <xdr:rowOff>38100</xdr:rowOff>
    </xdr:from>
    <xdr:to>
      <xdr:col>21</xdr:col>
      <xdr:colOff>104775</xdr:colOff>
      <xdr:row>27</xdr:row>
      <xdr:rowOff>57150</xdr:rowOff>
    </xdr:to>
    <xdr:sp macro="" textlink="">
      <xdr:nvSpPr>
        <xdr:cNvPr id="14" name="Line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 flipV="1">
          <a:off x="2822575" y="2794000"/>
          <a:ext cx="2482850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24</xdr:col>
      <xdr:colOff>304800</xdr:colOff>
      <xdr:row>21</xdr:row>
      <xdr:rowOff>152400</xdr:rowOff>
    </xdr:from>
    <xdr:to>
      <xdr:col>26</xdr:col>
      <xdr:colOff>114300</xdr:colOff>
      <xdr:row>25</xdr:row>
      <xdr:rowOff>0</xdr:rowOff>
    </xdr:to>
    <xdr:sp macro="" textlink="">
      <xdr:nvSpPr>
        <xdr:cNvPr id="15" name="Oval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21213618" y="3881582"/>
          <a:ext cx="1033318" cy="598054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22</xdr:col>
      <xdr:colOff>520065</xdr:colOff>
      <xdr:row>21</xdr:row>
      <xdr:rowOff>62865</xdr:rowOff>
    </xdr:from>
    <xdr:to>
      <xdr:col>24</xdr:col>
      <xdr:colOff>320040</xdr:colOff>
      <xdr:row>23</xdr:row>
      <xdr:rowOff>72390</xdr:rowOff>
    </xdr:to>
    <xdr:sp macro="" textlink="">
      <xdr:nvSpPr>
        <xdr:cNvPr id="16" name="Line 1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6330315" y="2818765"/>
          <a:ext cx="1019175" cy="339725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400050</xdr:colOff>
      <xdr:row>23</xdr:row>
      <xdr:rowOff>66675</xdr:rowOff>
    </xdr:from>
    <xdr:to>
      <xdr:col>24</xdr:col>
      <xdr:colOff>295275</xdr:colOff>
      <xdr:row>26</xdr:row>
      <xdr:rowOff>66675</xdr:rowOff>
    </xdr:to>
    <xdr:sp macro="" textlink="">
      <xdr:nvSpPr>
        <xdr:cNvPr id="17" name="Line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V="1">
          <a:off x="6210300" y="3152775"/>
          <a:ext cx="1114425" cy="495300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112395</xdr:colOff>
      <xdr:row>11</xdr:row>
      <xdr:rowOff>57150</xdr:rowOff>
    </xdr:from>
    <xdr:to>
      <xdr:col>17</xdr:col>
      <xdr:colOff>531495</xdr:colOff>
      <xdr:row>14</xdr:row>
      <xdr:rowOff>66675</xdr:rowOff>
    </xdr:to>
    <xdr:sp macro="" textlink="">
      <xdr:nvSpPr>
        <xdr:cNvPr id="18" name="Oval 1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839595" y="1327150"/>
          <a:ext cx="10287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17</xdr:col>
      <xdr:colOff>533400</xdr:colOff>
      <xdr:row>13</xdr:row>
      <xdr:rowOff>28575</xdr:rowOff>
    </xdr:from>
    <xdr:to>
      <xdr:col>21</xdr:col>
      <xdr:colOff>66675</xdr:colOff>
      <xdr:row>21</xdr:row>
      <xdr:rowOff>28575</xdr:rowOff>
    </xdr:to>
    <xdr:sp macro="" textlink="">
      <xdr:nvSpPr>
        <xdr:cNvPr id="19" name="Line 1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2870200" y="1628775"/>
          <a:ext cx="2397125" cy="1155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13</xdr:row>
      <xdr:rowOff>28575</xdr:rowOff>
    </xdr:from>
    <xdr:to>
      <xdr:col>20</xdr:col>
      <xdr:colOff>571500</xdr:colOff>
      <xdr:row>26</xdr:row>
      <xdr:rowOff>57150</xdr:rowOff>
    </xdr:to>
    <xdr:sp macro="" textlink="">
      <xdr:nvSpPr>
        <xdr:cNvPr id="20" name="Line 1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2851150" y="1628775"/>
          <a:ext cx="219075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13</xdr:row>
      <xdr:rowOff>28575</xdr:rowOff>
    </xdr:from>
    <xdr:to>
      <xdr:col>22</xdr:col>
      <xdr:colOff>496455</xdr:colOff>
      <xdr:row>16</xdr:row>
      <xdr:rowOff>38100</xdr:rowOff>
    </xdr:to>
    <xdr:sp macro="" textlink="">
      <xdr:nvSpPr>
        <xdr:cNvPr id="21" name="Oval 1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9177866" y="2406939"/>
          <a:ext cx="1003589" cy="575252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22</xdr:col>
      <xdr:colOff>533400</xdr:colOff>
      <xdr:row>14</xdr:row>
      <xdr:rowOff>142875</xdr:rowOff>
    </xdr:from>
    <xdr:to>
      <xdr:col>24</xdr:col>
      <xdr:colOff>295275</xdr:colOff>
      <xdr:row>23</xdr:row>
      <xdr:rowOff>47625</xdr:rowOff>
    </xdr:to>
    <xdr:sp macro="" textlink="">
      <xdr:nvSpPr>
        <xdr:cNvPr id="22" name="Line 1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6343650" y="1908175"/>
          <a:ext cx="981075" cy="1225550"/>
        </a:xfrm>
        <a:prstGeom prst="line">
          <a:avLst/>
        </a:prstGeom>
        <a:noFill/>
        <a:ln w="9525">
          <a:solidFill>
            <a:schemeClr val="accent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16</xdr:col>
      <xdr:colOff>323850</xdr:colOff>
      <xdr:row>17</xdr:row>
      <xdr:rowOff>57150</xdr:rowOff>
    </xdr:from>
    <xdr:ext cx="431913" cy="179601"/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051050" y="23177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16</xdr:col>
      <xdr:colOff>276225</xdr:colOff>
      <xdr:row>22</xdr:row>
      <xdr:rowOff>114300</xdr:rowOff>
    </xdr:from>
    <xdr:ext cx="431913" cy="179601"/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003425" y="30353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16</xdr:col>
      <xdr:colOff>352425</xdr:colOff>
      <xdr:row>27</xdr:row>
      <xdr:rowOff>9525</xdr:rowOff>
    </xdr:from>
    <xdr:ext cx="431913" cy="179601"/>
    <xdr:sp macro="" textlink="">
      <xdr:nvSpPr>
        <xdr:cNvPr id="25" name="Text Box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079625" y="37560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16</xdr:col>
      <xdr:colOff>409575</xdr:colOff>
      <xdr:row>12</xdr:row>
      <xdr:rowOff>85725</xdr:rowOff>
    </xdr:from>
    <xdr:ext cx="104003" cy="179601"/>
    <xdr:sp macro="" textlink="">
      <xdr:nvSpPr>
        <xdr:cNvPr id="26" name="Text Box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2136775" y="15208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25</xdr:col>
      <xdr:colOff>0</xdr:colOff>
      <xdr:row>23</xdr:row>
      <xdr:rowOff>9525</xdr:rowOff>
    </xdr:from>
    <xdr:ext cx="424732" cy="179601"/>
    <xdr:sp macro="" textlink="">
      <xdr:nvSpPr>
        <xdr:cNvPr id="27" name="Text Box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21520727" y="4142798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oneCellAnchor>
    <xdr:from>
      <xdr:col>24</xdr:col>
      <xdr:colOff>544946</xdr:colOff>
      <xdr:row>15</xdr:row>
      <xdr:rowOff>150379</xdr:rowOff>
    </xdr:from>
    <xdr:ext cx="18531" cy="179601"/>
    <xdr:sp macro="" textlink="">
      <xdr:nvSpPr>
        <xdr:cNvPr id="30" name="Text Box 2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22027556" y="3203982"/>
          <a:ext cx="18531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16</xdr:col>
      <xdr:colOff>196761</xdr:colOff>
      <xdr:row>29</xdr:row>
      <xdr:rowOff>134155</xdr:rowOff>
    </xdr:from>
    <xdr:to>
      <xdr:col>18</xdr:col>
      <xdr:colOff>7692</xdr:colOff>
      <xdr:row>34</xdr:row>
      <xdr:rowOff>63187</xdr:rowOff>
    </xdr:to>
    <xdr:sp macro="" textlink="">
      <xdr:nvSpPr>
        <xdr:cNvPr id="36" name="Oval 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16742536" y="5741831"/>
          <a:ext cx="1027269" cy="572976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IN"/>
            <a:t>Node 4</a:t>
          </a:r>
        </a:p>
        <a:p>
          <a:endParaRPr lang="en-IN"/>
        </a:p>
      </xdr:txBody>
    </xdr:sp>
    <xdr:clientData/>
  </xdr:twoCellAnchor>
  <xdr:twoCellAnchor>
    <xdr:from>
      <xdr:col>18</xdr:col>
      <xdr:colOff>12512</xdr:colOff>
      <xdr:row>21</xdr:row>
      <xdr:rowOff>134506</xdr:rowOff>
    </xdr:from>
    <xdr:to>
      <xdr:col>21</xdr:col>
      <xdr:colOff>84458</xdr:colOff>
      <xdr:row>31</xdr:row>
      <xdr:rowOff>49062</xdr:rowOff>
    </xdr:to>
    <xdr:sp macro="" textlink="">
      <xdr:nvSpPr>
        <xdr:cNvPr id="38" name="Line 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 flipV="1">
          <a:off x="17798768" y="4226033"/>
          <a:ext cx="1901872" cy="177889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600591</xdr:colOff>
      <xdr:row>26</xdr:row>
      <xdr:rowOff>68817</xdr:rowOff>
    </xdr:from>
    <xdr:to>
      <xdr:col>20</xdr:col>
      <xdr:colOff>566182</xdr:colOff>
      <xdr:row>31</xdr:row>
      <xdr:rowOff>141467</xdr:rowOff>
    </xdr:to>
    <xdr:sp macro="" textlink="">
      <xdr:nvSpPr>
        <xdr:cNvPr id="39" name="Line 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 flipV="1">
          <a:off x="17776872" y="5133177"/>
          <a:ext cx="1795517" cy="96415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6"/>
  <sheetViews>
    <sheetView tabSelected="1" topLeftCell="A8" zoomScale="111" zoomScaleNormal="70" workbookViewId="0">
      <selection activeCell="E14" sqref="E14"/>
    </sheetView>
  </sheetViews>
  <sheetFormatPr defaultColWidth="8.77734375" defaultRowHeight="16.2" customHeight="1" x14ac:dyDescent="0.25"/>
  <cols>
    <col min="1" max="1" width="10.77734375" customWidth="1"/>
    <col min="3" max="3" width="13.44140625" customWidth="1"/>
    <col min="4" max="4" width="12.109375" customWidth="1"/>
    <col min="5" max="5" width="10.44140625" customWidth="1"/>
    <col min="10" max="10" width="18.33203125" customWidth="1"/>
    <col min="11" max="11" width="13.44140625" customWidth="1"/>
    <col min="13" max="13" width="18.77734375" customWidth="1"/>
    <col min="14" max="14" width="15.6640625" bestFit="1" customWidth="1"/>
    <col min="15" max="15" width="16.6640625" bestFit="1" customWidth="1"/>
    <col min="28" max="28" width="10.44140625" customWidth="1"/>
  </cols>
  <sheetData>
    <row r="1" spans="1:28" ht="16.2" customHeight="1" x14ac:dyDescent="0.3">
      <c r="A1" s="43" t="s">
        <v>37</v>
      </c>
      <c r="B1" s="43"/>
      <c r="C1" s="43"/>
      <c r="D1" s="42"/>
    </row>
    <row r="2" spans="1:28" ht="16.2" customHeight="1" x14ac:dyDescent="0.3">
      <c r="A2" s="43"/>
      <c r="B2" s="44" t="s">
        <v>38</v>
      </c>
      <c r="C2" s="43"/>
      <c r="D2" s="40"/>
    </row>
    <row r="3" spans="1:28" ht="16.2" customHeight="1" x14ac:dyDescent="0.3">
      <c r="A3" s="45" t="s">
        <v>35</v>
      </c>
      <c r="B3" s="43"/>
      <c r="C3" s="43"/>
      <c r="D3" s="42"/>
    </row>
    <row r="4" spans="1:28" ht="16.2" customHeight="1" x14ac:dyDescent="0.3">
      <c r="A4" s="42" t="s">
        <v>34</v>
      </c>
      <c r="B4" s="42"/>
      <c r="C4" s="43"/>
      <c r="D4" s="42"/>
    </row>
    <row r="5" spans="1:28" ht="16.2" customHeight="1" x14ac:dyDescent="0.4">
      <c r="C5" s="41"/>
      <c r="D5" s="41"/>
    </row>
    <row r="12" spans="1:28" ht="16.2" customHeight="1" x14ac:dyDescent="0.25">
      <c r="Y12" s="9"/>
    </row>
    <row r="13" spans="1:28" ht="16.2" customHeight="1" x14ac:dyDescent="0.25">
      <c r="P13" s="1">
        <v>1</v>
      </c>
    </row>
    <row r="14" spans="1:28" ht="16.2" customHeight="1" x14ac:dyDescent="0.25">
      <c r="P14" s="1"/>
      <c r="U14" s="1"/>
    </row>
    <row r="15" spans="1:28" ht="16.2" customHeight="1" thickBot="1" x14ac:dyDescent="0.3">
      <c r="P15" s="1"/>
      <c r="X15" s="14"/>
    </row>
    <row r="16" spans="1:28" ht="16.2" customHeight="1" thickBot="1" x14ac:dyDescent="0.35">
      <c r="J16" s="30" t="s">
        <v>33</v>
      </c>
      <c r="K16" s="31">
        <f>F48</f>
        <v>0.88793498210779753</v>
      </c>
      <c r="L16" s="31"/>
      <c r="M16" s="31" t="s">
        <v>31</v>
      </c>
      <c r="N16" s="32">
        <v>0.85</v>
      </c>
      <c r="P16" s="1"/>
      <c r="T16" s="3">
        <v>0.5</v>
      </c>
      <c r="AB16" s="9"/>
    </row>
    <row r="17" spans="2:29" ht="16.2" customHeight="1" x14ac:dyDescent="0.3">
      <c r="B17" s="36" t="s">
        <v>36</v>
      </c>
      <c r="C17" s="29" t="s">
        <v>8</v>
      </c>
      <c r="D17" s="29" t="s">
        <v>9</v>
      </c>
      <c r="E17" s="29" t="s">
        <v>10</v>
      </c>
      <c r="F17" s="29" t="s">
        <v>6</v>
      </c>
      <c r="G17" t="s">
        <v>0</v>
      </c>
      <c r="J17" s="22"/>
      <c r="K17" s="22"/>
      <c r="L17" s="23"/>
      <c r="M17" s="22"/>
      <c r="N17" s="24"/>
      <c r="P17" s="1"/>
      <c r="S17" s="6">
        <v>0.7</v>
      </c>
      <c r="AB17" s="9"/>
    </row>
    <row r="18" spans="2:29" ht="16.2" customHeight="1" x14ac:dyDescent="0.25">
      <c r="B18" s="16">
        <v>1</v>
      </c>
      <c r="C18" s="16" t="s">
        <v>11</v>
      </c>
      <c r="D18" s="16" t="s">
        <v>3</v>
      </c>
      <c r="E18" s="16">
        <v>0.5</v>
      </c>
      <c r="F18" s="16">
        <f>B18*E18</f>
        <v>0.5</v>
      </c>
      <c r="J18" s="25" t="s">
        <v>20</v>
      </c>
      <c r="K18" s="25"/>
      <c r="L18" s="25"/>
      <c r="M18" s="25">
        <v>0.1</v>
      </c>
      <c r="P18" s="1">
        <v>0.4</v>
      </c>
      <c r="X18" s="13">
        <v>0.5</v>
      </c>
    </row>
    <row r="19" spans="2:29" ht="16.2" customHeight="1" x14ac:dyDescent="0.25">
      <c r="B19" s="16">
        <v>0.4</v>
      </c>
      <c r="C19" s="16" t="s">
        <v>12</v>
      </c>
      <c r="D19" s="16" t="s">
        <v>3</v>
      </c>
      <c r="E19" s="16">
        <v>0.6</v>
      </c>
      <c r="F19" s="16">
        <f>B19*E19</f>
        <v>0.24</v>
      </c>
      <c r="J19" s="25" t="s">
        <v>18</v>
      </c>
      <c r="K19" s="26" t="s">
        <v>19</v>
      </c>
      <c r="L19" s="25"/>
      <c r="M19" s="27">
        <f>N16-K16</f>
        <v>-3.7934982107797555E-2</v>
      </c>
      <c r="P19" s="1"/>
      <c r="V19" s="8"/>
      <c r="X19" s="15"/>
      <c r="AB19" t="s">
        <v>0</v>
      </c>
    </row>
    <row r="20" spans="2:29" ht="16.2" customHeight="1" x14ac:dyDescent="0.25">
      <c r="B20" s="16">
        <v>0.7</v>
      </c>
      <c r="C20" s="16" t="s">
        <v>13</v>
      </c>
      <c r="D20" s="16" t="s">
        <v>3</v>
      </c>
      <c r="E20" s="16">
        <v>0.8</v>
      </c>
      <c r="F20" s="16">
        <f>B20*E20</f>
        <v>0.55999999999999994</v>
      </c>
      <c r="P20" s="1"/>
      <c r="T20" s="4">
        <v>0.6</v>
      </c>
    </row>
    <row r="21" spans="2:29" ht="16.2" customHeight="1" x14ac:dyDescent="0.25">
      <c r="B21" s="16">
        <v>0.7</v>
      </c>
      <c r="C21" s="17" t="s">
        <v>14</v>
      </c>
      <c r="D21" s="17" t="s">
        <v>3</v>
      </c>
      <c r="E21" s="16">
        <v>0.8</v>
      </c>
      <c r="F21" s="16">
        <f>B21*E21</f>
        <v>0.55999999999999994</v>
      </c>
      <c r="P21" s="1"/>
      <c r="T21" s="4"/>
    </row>
    <row r="22" spans="2:29" ht="16.2" customHeight="1" x14ac:dyDescent="0.3">
      <c r="B22" s="16">
        <v>0.2</v>
      </c>
      <c r="C22" s="17" t="s">
        <v>32</v>
      </c>
      <c r="D22" s="16" t="s">
        <v>3</v>
      </c>
      <c r="E22" s="16">
        <v>0.2</v>
      </c>
      <c r="F22" s="16">
        <f>B22*E22</f>
        <v>4.0000000000000008E-2</v>
      </c>
      <c r="J22" s="35" t="s">
        <v>28</v>
      </c>
      <c r="P22" s="1"/>
      <c r="S22" s="6">
        <v>0.9</v>
      </c>
      <c r="X22" s="12">
        <v>0.9</v>
      </c>
      <c r="AB22" t="s">
        <v>0</v>
      </c>
    </row>
    <row r="23" spans="2:29" ht="16.2" customHeight="1" x14ac:dyDescent="0.25">
      <c r="B23" s="18"/>
      <c r="C23" s="18"/>
      <c r="D23" s="18"/>
      <c r="E23" s="18"/>
      <c r="F23" s="33">
        <f>SUM(F18:F22)</f>
        <v>1.9</v>
      </c>
      <c r="J23" s="21" t="s">
        <v>21</v>
      </c>
      <c r="K23" s="18"/>
      <c r="L23" s="18"/>
      <c r="M23" s="21">
        <f>K16*(1-K16)*(N16-K16)</f>
        <v>-3.7747753873496183E-3</v>
      </c>
      <c r="O23" s="9" t="s">
        <v>0</v>
      </c>
      <c r="P23" s="1"/>
      <c r="S23" s="2" t="s">
        <v>0</v>
      </c>
      <c r="T23" s="4">
        <v>0.8</v>
      </c>
    </row>
    <row r="24" spans="2:29" ht="16.2" customHeight="1" thickBot="1" x14ac:dyDescent="0.3">
      <c r="P24" s="1">
        <v>0.7</v>
      </c>
      <c r="AB24" s="9" t="s">
        <v>2</v>
      </c>
      <c r="AC24" s="38">
        <v>0.85</v>
      </c>
    </row>
    <row r="25" spans="2:29" ht="16.2" customHeight="1" thickBot="1" x14ac:dyDescent="0.3">
      <c r="C25" s="10" t="s">
        <v>7</v>
      </c>
      <c r="D25" t="s">
        <v>15</v>
      </c>
      <c r="F25" s="34">
        <f>(1/(1+EXP(-F23)))</f>
        <v>0.86989152563700212</v>
      </c>
      <c r="J25" s="9" t="s">
        <v>22</v>
      </c>
      <c r="P25" s="1"/>
      <c r="S25" s="6">
        <v>0.8</v>
      </c>
      <c r="T25" s="5">
        <v>0.6</v>
      </c>
      <c r="W25" s="14"/>
      <c r="AB25" s="9" t="s">
        <v>1</v>
      </c>
      <c r="AC25" s="39">
        <v>0.88</v>
      </c>
    </row>
    <row r="26" spans="2:29" ht="16.2" customHeight="1" x14ac:dyDescent="0.3">
      <c r="J26" s="36" t="s">
        <v>8</v>
      </c>
      <c r="K26" s="36" t="s">
        <v>9</v>
      </c>
      <c r="L26" s="36" t="s">
        <v>23</v>
      </c>
      <c r="M26" s="36" t="s">
        <v>24</v>
      </c>
      <c r="N26" s="36" t="s">
        <v>26</v>
      </c>
      <c r="O26" s="36" t="s">
        <v>25</v>
      </c>
      <c r="P26" s="1"/>
      <c r="X26" s="12">
        <v>0.9</v>
      </c>
      <c r="Z26" s="7"/>
    </row>
    <row r="27" spans="2:29" ht="16.2" customHeight="1" x14ac:dyDescent="0.25">
      <c r="J27" s="17" t="s">
        <v>16</v>
      </c>
      <c r="K27" s="17" t="s">
        <v>11</v>
      </c>
      <c r="L27" s="16">
        <f>B42</f>
        <v>1</v>
      </c>
      <c r="M27" s="16">
        <f>$M$18*$M$23*L27</f>
        <v>-3.7747753873496184E-4</v>
      </c>
      <c r="N27" s="16">
        <f>E42</f>
        <v>0.5</v>
      </c>
      <c r="O27" s="16">
        <f>N27+M27</f>
        <v>0.49962252246126504</v>
      </c>
      <c r="P27" s="1"/>
      <c r="Z27" s="7"/>
    </row>
    <row r="28" spans="2:29" ht="16.2" customHeight="1" x14ac:dyDescent="0.25">
      <c r="J28" s="17" t="s">
        <v>3</v>
      </c>
      <c r="K28" s="17" t="s">
        <v>11</v>
      </c>
      <c r="L28" s="28">
        <f>B44</f>
        <v>0.86989152563700212</v>
      </c>
      <c r="M28" s="16">
        <f>$M$18*$M$23*L28</f>
        <v>-3.2836451206385653E-4</v>
      </c>
      <c r="N28" s="16">
        <f>E44</f>
        <v>0.9</v>
      </c>
      <c r="O28" s="16">
        <f>N28+M28</f>
        <v>0.89967163548793616</v>
      </c>
      <c r="P28" s="1">
        <v>0.7</v>
      </c>
      <c r="S28" s="6">
        <v>0.4</v>
      </c>
    </row>
    <row r="29" spans="2:29" ht="16.2" customHeight="1" x14ac:dyDescent="0.3">
      <c r="B29" s="36" t="s">
        <v>36</v>
      </c>
      <c r="C29" s="36" t="s">
        <v>8</v>
      </c>
      <c r="D29" s="36" t="s">
        <v>9</v>
      </c>
      <c r="E29" s="36" t="s">
        <v>10</v>
      </c>
      <c r="F29" s="36" t="s">
        <v>6</v>
      </c>
      <c r="I29" s="11"/>
      <c r="J29" s="17" t="s">
        <v>4</v>
      </c>
      <c r="K29" s="17" t="s">
        <v>11</v>
      </c>
      <c r="L29" s="28">
        <f>B45</f>
        <v>0.8743521434846544</v>
      </c>
      <c r="M29" s="16">
        <f>$M$18*$M$23*L29</f>
        <v>-3.3004829511022553E-4</v>
      </c>
      <c r="N29" s="16">
        <f>E45</f>
        <v>0.9</v>
      </c>
      <c r="O29" s="16">
        <f>N29+M29</f>
        <v>0.89966995170488984</v>
      </c>
      <c r="U29" s="6">
        <v>0.2</v>
      </c>
      <c r="V29" s="8"/>
    </row>
    <row r="30" spans="2:29" ht="16.2" customHeight="1" x14ac:dyDescent="0.25">
      <c r="B30" s="16">
        <v>1</v>
      </c>
      <c r="C30" s="16" t="s">
        <v>11</v>
      </c>
      <c r="D30" s="16" t="s">
        <v>4</v>
      </c>
      <c r="E30" s="16">
        <v>0.7</v>
      </c>
      <c r="F30" s="16">
        <f>B30*E30</f>
        <v>0.7</v>
      </c>
      <c r="S30" s="5">
        <v>0.2</v>
      </c>
    </row>
    <row r="31" spans="2:29" ht="16.2" customHeight="1" x14ac:dyDescent="0.25">
      <c r="B31" s="16">
        <v>0.4</v>
      </c>
      <c r="C31" s="16" t="s">
        <v>12</v>
      </c>
      <c r="D31" s="16" t="s">
        <v>4</v>
      </c>
      <c r="E31" s="16">
        <v>0.9</v>
      </c>
      <c r="F31" s="16">
        <f t="shared" ref="F31:F34" si="0">B31*E31</f>
        <v>0.36000000000000004</v>
      </c>
    </row>
    <row r="32" spans="2:29" ht="16.2" customHeight="1" x14ac:dyDescent="0.25">
      <c r="B32" s="16">
        <v>0.7</v>
      </c>
      <c r="C32" s="16" t="s">
        <v>13</v>
      </c>
      <c r="D32" s="16" t="s">
        <v>4</v>
      </c>
      <c r="E32" s="16">
        <v>0.8</v>
      </c>
      <c r="F32" s="16">
        <f t="shared" si="0"/>
        <v>0.55999999999999994</v>
      </c>
      <c r="P32" s="1">
        <v>0.2</v>
      </c>
    </row>
    <row r="33" spans="2:16" ht="16.2" customHeight="1" x14ac:dyDescent="0.25">
      <c r="B33" s="16">
        <v>0.7</v>
      </c>
      <c r="C33" s="17" t="s">
        <v>14</v>
      </c>
      <c r="D33" s="17" t="s">
        <v>4</v>
      </c>
      <c r="E33" s="16">
        <v>0.4</v>
      </c>
      <c r="F33" s="16">
        <f t="shared" si="0"/>
        <v>0.27999999999999997</v>
      </c>
      <c r="P33" s="1"/>
    </row>
    <row r="34" spans="2:16" ht="16.2" customHeight="1" x14ac:dyDescent="0.25">
      <c r="B34" s="16">
        <v>0.2</v>
      </c>
      <c r="C34" s="17" t="s">
        <v>32</v>
      </c>
      <c r="D34" s="16" t="s">
        <v>4</v>
      </c>
      <c r="E34" s="16">
        <v>0.2</v>
      </c>
      <c r="F34" s="16">
        <f t="shared" si="0"/>
        <v>4.0000000000000008E-2</v>
      </c>
    </row>
    <row r="35" spans="2:16" ht="16.2" customHeight="1" x14ac:dyDescent="0.25">
      <c r="B35" s="18"/>
      <c r="C35" s="18"/>
      <c r="D35" s="18"/>
      <c r="E35" s="18"/>
      <c r="F35" s="33">
        <f>SUM(F30:F34)</f>
        <v>1.9400000000000002</v>
      </c>
    </row>
    <row r="36" spans="2:16" ht="16.2" customHeight="1" x14ac:dyDescent="0.3">
      <c r="J36" s="35" t="s">
        <v>5</v>
      </c>
    </row>
    <row r="37" spans="2:16" ht="16.2" customHeight="1" x14ac:dyDescent="0.25">
      <c r="C37" s="20" t="s">
        <v>7</v>
      </c>
      <c r="D37" s="18" t="s">
        <v>15</v>
      </c>
      <c r="E37" s="18"/>
      <c r="F37" s="37">
        <f>(1/(1+EXP(-F35)))</f>
        <v>0.8743521434846544</v>
      </c>
      <c r="J37" s="21" t="s">
        <v>27</v>
      </c>
      <c r="K37" s="18"/>
      <c r="L37" s="18"/>
      <c r="M37" s="18"/>
      <c r="N37" s="21">
        <f>F25*(1-F25)*E44*M23</f>
        <v>-3.8450705129620727E-4</v>
      </c>
    </row>
    <row r="39" spans="2:16" ht="16.2" customHeight="1" x14ac:dyDescent="0.3">
      <c r="J39" s="36" t="s">
        <v>8</v>
      </c>
      <c r="K39" s="36" t="s">
        <v>9</v>
      </c>
      <c r="L39" s="36" t="s">
        <v>23</v>
      </c>
      <c r="M39" s="36" t="s">
        <v>24</v>
      </c>
      <c r="N39" s="36" t="s">
        <v>26</v>
      </c>
      <c r="O39" s="36" t="s">
        <v>25</v>
      </c>
    </row>
    <row r="40" spans="2:16" ht="16.2" customHeight="1" x14ac:dyDescent="0.25">
      <c r="J40" s="17" t="s">
        <v>29</v>
      </c>
      <c r="K40" s="16" t="s">
        <v>3</v>
      </c>
      <c r="L40" s="28">
        <f>B18</f>
        <v>1</v>
      </c>
      <c r="M40" s="19">
        <f>$M$18*$N$37*L40</f>
        <v>-3.8450705129620728E-5</v>
      </c>
      <c r="N40" s="28">
        <v>0.5</v>
      </c>
      <c r="O40" s="16">
        <f>N40+M40</f>
        <v>0.49996154929487036</v>
      </c>
    </row>
    <row r="41" spans="2:16" ht="16.2" customHeight="1" x14ac:dyDescent="0.3">
      <c r="B41" s="36" t="s">
        <v>36</v>
      </c>
      <c r="C41" s="36" t="s">
        <v>8</v>
      </c>
      <c r="D41" s="36" t="s">
        <v>9</v>
      </c>
      <c r="E41" s="36" t="s">
        <v>10</v>
      </c>
      <c r="F41" s="36" t="s">
        <v>6</v>
      </c>
      <c r="J41" s="16" t="s">
        <v>12</v>
      </c>
      <c r="K41" s="16" t="s">
        <v>3</v>
      </c>
      <c r="L41" s="28">
        <f>B19</f>
        <v>0.4</v>
      </c>
      <c r="M41" s="19">
        <f>$M$18*$N$37*L41</f>
        <v>-1.5380282051848293E-5</v>
      </c>
      <c r="N41" s="28">
        <v>0.6</v>
      </c>
      <c r="O41" s="16">
        <f>N41+M41</f>
        <v>0.59998461971794814</v>
      </c>
    </row>
    <row r="42" spans="2:16" ht="16.2" customHeight="1" x14ac:dyDescent="0.25">
      <c r="B42" s="16">
        <v>1</v>
      </c>
      <c r="C42" s="17" t="s">
        <v>16</v>
      </c>
      <c r="D42" s="17" t="s">
        <v>17</v>
      </c>
      <c r="E42" s="16">
        <v>0.5</v>
      </c>
      <c r="F42" s="16">
        <f>B42*E42</f>
        <v>0.5</v>
      </c>
      <c r="J42" s="16" t="s">
        <v>13</v>
      </c>
      <c r="K42" s="16" t="s">
        <v>3</v>
      </c>
      <c r="L42" s="28">
        <f>B20</f>
        <v>0.7</v>
      </c>
      <c r="M42" s="19">
        <f>$M$18*$N$37*L42</f>
        <v>-2.6915493590734507E-5</v>
      </c>
      <c r="N42" s="28">
        <v>0.8</v>
      </c>
      <c r="O42" s="16">
        <f>N42+M42</f>
        <v>0.79997308450640936</v>
      </c>
    </row>
    <row r="43" spans="2:16" ht="16.2" customHeight="1" x14ac:dyDescent="0.25">
      <c r="B43" s="16"/>
      <c r="C43" s="17"/>
      <c r="D43" s="17"/>
      <c r="E43" s="16"/>
      <c r="F43" s="16"/>
      <c r="J43" s="16" t="s">
        <v>14</v>
      </c>
      <c r="K43" s="16" t="s">
        <v>3</v>
      </c>
      <c r="L43" s="28">
        <v>0.7</v>
      </c>
      <c r="M43" s="19">
        <f>$M$18*$N$37*L43</f>
        <v>-2.6915493590734507E-5</v>
      </c>
      <c r="N43" s="28">
        <v>0.8</v>
      </c>
      <c r="O43" s="16">
        <f>N43+M43</f>
        <v>0.79997308450640936</v>
      </c>
    </row>
    <row r="44" spans="2:16" ht="16.2" customHeight="1" x14ac:dyDescent="0.25">
      <c r="B44" s="16">
        <f>F25</f>
        <v>0.86989152563700212</v>
      </c>
      <c r="C44" s="17" t="s">
        <v>3</v>
      </c>
      <c r="D44" s="17" t="s">
        <v>17</v>
      </c>
      <c r="E44" s="16">
        <v>0.9</v>
      </c>
      <c r="F44" s="16">
        <f>B44*E44</f>
        <v>0.7829023730733019</v>
      </c>
      <c r="J44" s="17" t="s">
        <v>32</v>
      </c>
      <c r="K44" s="16" t="s">
        <v>3</v>
      </c>
      <c r="L44" s="28">
        <v>0.2</v>
      </c>
      <c r="M44" s="19">
        <f>$M$18*$N$37*L44</f>
        <v>-7.6901410259241463E-6</v>
      </c>
      <c r="N44" s="28">
        <v>0.2</v>
      </c>
      <c r="O44" s="16">
        <f>N44+M44</f>
        <v>0.19999230985897409</v>
      </c>
    </row>
    <row r="45" spans="2:16" ht="16.2" customHeight="1" x14ac:dyDescent="0.25">
      <c r="B45" s="16">
        <f>F37</f>
        <v>0.8743521434846544</v>
      </c>
      <c r="C45" s="17" t="s">
        <v>4</v>
      </c>
      <c r="D45" s="17" t="s">
        <v>17</v>
      </c>
      <c r="E45" s="16">
        <v>0.9</v>
      </c>
      <c r="F45" s="16">
        <f>B45*E45</f>
        <v>0.78691692913618894</v>
      </c>
    </row>
    <row r="46" spans="2:16" ht="16.2" customHeight="1" x14ac:dyDescent="0.25">
      <c r="F46" s="33">
        <f>SUM(F41:F45)</f>
        <v>2.0698193022094911</v>
      </c>
    </row>
    <row r="48" spans="2:16" ht="16.2" customHeight="1" x14ac:dyDescent="0.3">
      <c r="C48" s="20" t="s">
        <v>7</v>
      </c>
      <c r="D48" s="18" t="s">
        <v>15</v>
      </c>
      <c r="E48" s="18"/>
      <c r="F48" s="37">
        <f>(1/(1+EXP(-F46)))</f>
        <v>0.88793498210779753</v>
      </c>
      <c r="J48" s="35" t="s">
        <v>5</v>
      </c>
    </row>
    <row r="49" spans="10:15" ht="16.2" customHeight="1" x14ac:dyDescent="0.25">
      <c r="J49" s="21" t="s">
        <v>30</v>
      </c>
      <c r="K49" s="18"/>
      <c r="L49" s="18"/>
      <c r="M49" s="18"/>
      <c r="N49" s="21">
        <f>F37*(1-F37)*E45*M23</f>
        <v>-3.7322874744429653E-4</v>
      </c>
    </row>
    <row r="51" spans="10:15" ht="16.2" customHeight="1" x14ac:dyDescent="0.3">
      <c r="J51" s="36" t="s">
        <v>8</v>
      </c>
      <c r="K51" s="36" t="s">
        <v>9</v>
      </c>
      <c r="L51" s="36" t="s">
        <v>23</v>
      </c>
      <c r="M51" s="36" t="s">
        <v>24</v>
      </c>
      <c r="N51" s="36" t="s">
        <v>26</v>
      </c>
      <c r="O51" s="36" t="s">
        <v>25</v>
      </c>
    </row>
    <row r="52" spans="10:15" ht="16.2" customHeight="1" x14ac:dyDescent="0.25">
      <c r="J52" s="17" t="s">
        <v>29</v>
      </c>
      <c r="K52" s="16" t="s">
        <v>4</v>
      </c>
      <c r="L52" s="28">
        <f>B30</f>
        <v>1</v>
      </c>
      <c r="M52" s="19">
        <f>$M$18*$N$37*L52</f>
        <v>-3.8450705129620728E-5</v>
      </c>
      <c r="N52" s="28">
        <v>0.7</v>
      </c>
      <c r="O52" s="16">
        <f>N52+M52</f>
        <v>0.69996154929487031</v>
      </c>
    </row>
    <row r="53" spans="10:15" ht="16.2" customHeight="1" x14ac:dyDescent="0.25">
      <c r="J53" s="16" t="s">
        <v>12</v>
      </c>
      <c r="K53" s="16" t="s">
        <v>4</v>
      </c>
      <c r="L53" s="28">
        <f>B31</f>
        <v>0.4</v>
      </c>
      <c r="M53" s="19">
        <f>$M$18*$N$37*L53</f>
        <v>-1.5380282051848293E-5</v>
      </c>
      <c r="N53" s="28">
        <v>0.9</v>
      </c>
      <c r="O53" s="16">
        <f>N53+M53</f>
        <v>0.89998461971794819</v>
      </c>
    </row>
    <row r="54" spans="10:15" ht="16.2" customHeight="1" x14ac:dyDescent="0.25">
      <c r="J54" s="16" t="s">
        <v>13</v>
      </c>
      <c r="K54" s="16" t="s">
        <v>4</v>
      </c>
      <c r="L54" s="28">
        <f>B32</f>
        <v>0.7</v>
      </c>
      <c r="M54" s="19">
        <f>$M$18*$N$37*L54</f>
        <v>-2.6915493590734507E-5</v>
      </c>
      <c r="N54" s="28">
        <v>0.8</v>
      </c>
      <c r="O54" s="16">
        <f>N54+M54</f>
        <v>0.79997308450640936</v>
      </c>
    </row>
    <row r="55" spans="10:15" ht="16.2" customHeight="1" x14ac:dyDescent="0.25">
      <c r="J55" s="16" t="s">
        <v>14</v>
      </c>
      <c r="K55" s="16" t="s">
        <v>4</v>
      </c>
      <c r="L55" s="28">
        <v>0.7</v>
      </c>
      <c r="M55" s="19">
        <f>$M$18*$N$37*L55</f>
        <v>-2.6915493590734507E-5</v>
      </c>
      <c r="N55" s="28">
        <v>0.4</v>
      </c>
      <c r="O55" s="16">
        <f>N55+M55</f>
        <v>0.39997308450640928</v>
      </c>
    </row>
    <row r="56" spans="10:15" ht="16.2" customHeight="1" x14ac:dyDescent="0.25">
      <c r="J56" s="17" t="s">
        <v>32</v>
      </c>
      <c r="K56" s="16" t="s">
        <v>4</v>
      </c>
      <c r="L56" s="28">
        <v>0.2</v>
      </c>
      <c r="M56" s="19">
        <f>$M$18*$N$37*L56</f>
        <v>-7.6901410259241463E-6</v>
      </c>
      <c r="N56" s="28">
        <v>0.2</v>
      </c>
      <c r="O56" s="16">
        <f>N56+M56</f>
        <v>0.19999230985897409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9</xdr:col>
                <xdr:colOff>0</xdr:colOff>
                <xdr:row>2</xdr:row>
                <xdr:rowOff>60960</xdr:rowOff>
              </from>
              <to>
                <xdr:col>11</xdr:col>
                <xdr:colOff>662940</xdr:colOff>
                <xdr:row>11</xdr:row>
                <xdr:rowOff>60960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0</xdr:col>
                <xdr:colOff>822960</xdr:colOff>
                <xdr:row>6</xdr:row>
                <xdr:rowOff>99060</xdr:rowOff>
              </from>
              <to>
                <xdr:col>4</xdr:col>
                <xdr:colOff>129540</xdr:colOff>
                <xdr:row>9</xdr:row>
                <xdr:rowOff>137160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Omkar_PC</cp:lastModifiedBy>
  <dcterms:created xsi:type="dcterms:W3CDTF">2009-10-27T23:56:57Z</dcterms:created>
  <dcterms:modified xsi:type="dcterms:W3CDTF">2021-12-16T04:33:14Z</dcterms:modified>
</cp:coreProperties>
</file>